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 codeName="{74837BA0-65D6-932C-5D65-3B800EBDC722}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zzxwlj\OneDrive - BorgWarner\Golf Roto dossier bureau partagé\Sorties Interne\2022\"/>
    </mc:Choice>
  </mc:AlternateContent>
  <xr:revisionPtr revIDLastSave="28" documentId="8_{4B5A2114-0968-477E-AD72-24B0377ADBD2}" xr6:coauthVersionLast="41" xr6:coauthVersionMax="46" xr10:uidLastSave="{FB32E639-91A0-40E3-BDEF-655927BE1D04}"/>
  <bookViews>
    <workbookView xWindow="-110" yWindow="-110" windowWidth="19420" windowHeight="10420" tabRatio="729" firstSheet="1" activeTab="3" xr2:uid="{08002D39-2AD4-4EE3-AFEB-174A87B5C991}"/>
  </bookViews>
  <sheets>
    <sheet name="Mode d'emploi" sheetId="26" r:id="rId1"/>
    <sheet name="Général" sheetId="14" r:id="rId2"/>
    <sheet name="Bourges 05-03" sheetId="1" r:id="rId3"/>
    <sheet name="Cheverny 26-03" sheetId="16" r:id="rId4"/>
    <sheet name="sortie (3)" sheetId="17" r:id="rId5"/>
    <sheet name="sortie (4)" sheetId="18" r:id="rId6"/>
    <sheet name="sortie (5)" sheetId="19" r:id="rId7"/>
    <sheet name="sortie (6)" sheetId="20" r:id="rId8"/>
    <sheet name="sortie (7)" sheetId="21" r:id="rId9"/>
    <sheet name="sortie (8)" sheetId="22" r:id="rId10"/>
    <sheet name="sortie (9)" sheetId="23" r:id="rId11"/>
    <sheet name="sortie (10)" sheetId="24" r:id="rId12"/>
    <sheet name="Allocation Points" sheetId="15" r:id="rId13"/>
  </sheets>
  <definedNames>
    <definedName name="_xlnm._FilterDatabase" localSheetId="2" hidden="1">'Bourges 05-03'!$C$47:$E$77</definedName>
    <definedName name="_xlnm._FilterDatabase" localSheetId="3" hidden="1">'Cheverny 26-03'!$C$47:$E$77</definedName>
    <definedName name="_xlnm._FilterDatabase" localSheetId="1" hidden="1">Général!$C$3:$N$3</definedName>
    <definedName name="_xlnm._FilterDatabase" localSheetId="11" hidden="1">'sortie (10)'!$C$47:$E$77</definedName>
    <definedName name="_xlnm._FilterDatabase" localSheetId="4" hidden="1">'sortie (3)'!$C$47:$E$77</definedName>
    <definedName name="_xlnm._FilterDatabase" localSheetId="5" hidden="1">'sortie (4)'!$C$47:$E$77</definedName>
    <definedName name="_xlnm._FilterDatabase" localSheetId="6" hidden="1">'sortie (5)'!$C$47:$E$77</definedName>
    <definedName name="_xlnm._FilterDatabase" localSheetId="7" hidden="1">'sortie (6)'!$C$47:$E$77</definedName>
    <definedName name="_xlnm._FilterDatabase" localSheetId="8" hidden="1">'sortie (7)'!$C$47:$E$77</definedName>
    <definedName name="_xlnm._FilterDatabase" localSheetId="9" hidden="1">'sortie (8)'!$C$47:$E$77</definedName>
    <definedName name="_xlnm._FilterDatabase" localSheetId="10" hidden="1">'sortie (9)'!$C$47:$E$77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8" i="18" l="1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4" i="18"/>
  <c r="P23" i="18"/>
  <c r="P22" i="18"/>
  <c r="P21" i="18"/>
  <c r="P20" i="18"/>
  <c r="P19" i="18"/>
  <c r="P18" i="18"/>
  <c r="P17" i="18"/>
  <c r="P16" i="18"/>
  <c r="P15" i="18"/>
  <c r="P14" i="18"/>
  <c r="P13" i="18"/>
  <c r="P12" i="18"/>
  <c r="P11" i="18"/>
  <c r="P10" i="18"/>
  <c r="P9" i="18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P9" i="21"/>
  <c r="P38" i="22"/>
  <c r="P37" i="22"/>
  <c r="P36" i="22"/>
  <c r="P35" i="22"/>
  <c r="P34" i="22"/>
  <c r="P33" i="22"/>
  <c r="P32" i="22"/>
  <c r="P31" i="22"/>
  <c r="P30" i="22"/>
  <c r="P29" i="22"/>
  <c r="P28" i="22"/>
  <c r="P27" i="22"/>
  <c r="P26" i="22"/>
  <c r="P25" i="22"/>
  <c r="P24" i="22"/>
  <c r="P23" i="22"/>
  <c r="P22" i="22"/>
  <c r="P21" i="22"/>
  <c r="P20" i="22"/>
  <c r="P19" i="22"/>
  <c r="P18" i="22"/>
  <c r="P17" i="22"/>
  <c r="P16" i="22"/>
  <c r="P15" i="22"/>
  <c r="P14" i="22"/>
  <c r="P13" i="22"/>
  <c r="P12" i="22"/>
  <c r="P11" i="22"/>
  <c r="P10" i="22"/>
  <c r="P9" i="22"/>
  <c r="P38" i="23"/>
  <c r="P37" i="23"/>
  <c r="P36" i="23"/>
  <c r="P35" i="23"/>
  <c r="P34" i="23"/>
  <c r="P33" i="23"/>
  <c r="P32" i="23"/>
  <c r="P31" i="23"/>
  <c r="P30" i="23"/>
  <c r="P29" i="23"/>
  <c r="P28" i="23"/>
  <c r="P27" i="23"/>
  <c r="P26" i="23"/>
  <c r="P25" i="23"/>
  <c r="P24" i="23"/>
  <c r="P23" i="23"/>
  <c r="P22" i="23"/>
  <c r="P21" i="23"/>
  <c r="P20" i="23"/>
  <c r="P19" i="23"/>
  <c r="P18" i="23"/>
  <c r="P17" i="23"/>
  <c r="P16" i="23"/>
  <c r="P15" i="23"/>
  <c r="P14" i="23"/>
  <c r="P13" i="23"/>
  <c r="P12" i="23"/>
  <c r="P11" i="23"/>
  <c r="P10" i="23"/>
  <c r="P9" i="23"/>
  <c r="P38" i="24"/>
  <c r="P37" i="24"/>
  <c r="P36" i="24"/>
  <c r="P35" i="24"/>
  <c r="P34" i="24"/>
  <c r="P33" i="24"/>
  <c r="P32" i="24"/>
  <c r="P31" i="24"/>
  <c r="P30" i="24"/>
  <c r="P29" i="24"/>
  <c r="P28" i="24"/>
  <c r="P27" i="24"/>
  <c r="P26" i="24"/>
  <c r="P25" i="24"/>
  <c r="P24" i="24"/>
  <c r="P23" i="24"/>
  <c r="P22" i="24"/>
  <c r="P21" i="24"/>
  <c r="P20" i="24"/>
  <c r="P19" i="24"/>
  <c r="P18" i="24"/>
  <c r="P17" i="24"/>
  <c r="P16" i="24"/>
  <c r="P15" i="24"/>
  <c r="P14" i="24"/>
  <c r="P13" i="24"/>
  <c r="P12" i="24"/>
  <c r="P11" i="24"/>
  <c r="P10" i="24"/>
  <c r="P9" i="24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P15" i="17"/>
  <c r="P14" i="17"/>
  <c r="P13" i="17"/>
  <c r="P12" i="17"/>
  <c r="P11" i="17"/>
  <c r="P10" i="17"/>
  <c r="P9" i="17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D4" i="15" l="1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W295" i="14" l="1"/>
  <c r="X295" i="14"/>
  <c r="Y295" i="14"/>
  <c r="Z295" i="14"/>
  <c r="W296" i="14"/>
  <c r="X296" i="14"/>
  <c r="Y296" i="14"/>
  <c r="Z296" i="14"/>
  <c r="W297" i="14"/>
  <c r="X297" i="14"/>
  <c r="Y297" i="14"/>
  <c r="Z297" i="14"/>
  <c r="W298" i="14"/>
  <c r="X298" i="14"/>
  <c r="Y298" i="14"/>
  <c r="AA298" i="14" s="1"/>
  <c r="Z298" i="14"/>
  <c r="W299" i="14"/>
  <c r="X299" i="14"/>
  <c r="Y299" i="14"/>
  <c r="Z299" i="14"/>
  <c r="W300" i="14"/>
  <c r="X300" i="14"/>
  <c r="Y300" i="14"/>
  <c r="Z300" i="14"/>
  <c r="W301" i="14"/>
  <c r="X301" i="14"/>
  <c r="Y301" i="14"/>
  <c r="Z301" i="14"/>
  <c r="W302" i="14"/>
  <c r="X302" i="14"/>
  <c r="Y302" i="14"/>
  <c r="AA302" i="14" s="1"/>
  <c r="Z302" i="14"/>
  <c r="W303" i="14"/>
  <c r="X303" i="14"/>
  <c r="Y303" i="14"/>
  <c r="Z303" i="14"/>
  <c r="W275" i="14"/>
  <c r="X275" i="14"/>
  <c r="N3" i="14" s="1"/>
  <c r="Y275" i="14"/>
  <c r="Z275" i="14"/>
  <c r="W276" i="14"/>
  <c r="X276" i="14"/>
  <c r="Y276" i="14"/>
  <c r="Z276" i="14"/>
  <c r="W277" i="14"/>
  <c r="X277" i="14"/>
  <c r="Y277" i="14"/>
  <c r="AA277" i="14" s="1"/>
  <c r="Z277" i="14"/>
  <c r="W278" i="14"/>
  <c r="X278" i="14"/>
  <c r="Y278" i="14"/>
  <c r="Z278" i="14"/>
  <c r="W279" i="14"/>
  <c r="X279" i="14"/>
  <c r="Y279" i="14"/>
  <c r="Z279" i="14"/>
  <c r="W280" i="14"/>
  <c r="X280" i="14"/>
  <c r="Y280" i="14"/>
  <c r="Z280" i="14"/>
  <c r="W281" i="14"/>
  <c r="X281" i="14"/>
  <c r="Y281" i="14"/>
  <c r="AA281" i="14" s="1"/>
  <c r="Z281" i="14"/>
  <c r="W282" i="14"/>
  <c r="X282" i="14"/>
  <c r="Y282" i="14"/>
  <c r="Z282" i="14"/>
  <c r="W283" i="14"/>
  <c r="X283" i="14"/>
  <c r="Y283" i="14"/>
  <c r="Z283" i="14"/>
  <c r="W284" i="14"/>
  <c r="X284" i="14"/>
  <c r="Y284" i="14"/>
  <c r="Z284" i="14"/>
  <c r="W285" i="14"/>
  <c r="X285" i="14"/>
  <c r="Y285" i="14"/>
  <c r="AA285" i="14" s="1"/>
  <c r="Z285" i="14"/>
  <c r="W286" i="14"/>
  <c r="X286" i="14"/>
  <c r="Y286" i="14"/>
  <c r="Z286" i="14"/>
  <c r="W287" i="14"/>
  <c r="X287" i="14"/>
  <c r="Y287" i="14"/>
  <c r="Z287" i="14"/>
  <c r="W288" i="14"/>
  <c r="X288" i="14"/>
  <c r="Y288" i="14"/>
  <c r="Z288" i="14"/>
  <c r="W289" i="14"/>
  <c r="X289" i="14"/>
  <c r="Y289" i="14"/>
  <c r="AA289" i="14" s="1"/>
  <c r="Z289" i="14"/>
  <c r="W290" i="14"/>
  <c r="X290" i="14"/>
  <c r="Y290" i="14"/>
  <c r="Z290" i="14"/>
  <c r="W291" i="14"/>
  <c r="X291" i="14"/>
  <c r="Y291" i="14"/>
  <c r="Z291" i="14"/>
  <c r="W292" i="14"/>
  <c r="X292" i="14"/>
  <c r="Y292" i="14"/>
  <c r="Z292" i="14"/>
  <c r="W293" i="14"/>
  <c r="X293" i="14"/>
  <c r="Y293" i="14"/>
  <c r="AA293" i="14" s="1"/>
  <c r="Z293" i="14"/>
  <c r="W294" i="14"/>
  <c r="X294" i="14"/>
  <c r="Y294" i="14"/>
  <c r="Z294" i="14"/>
  <c r="Z274" i="14"/>
  <c r="Y274" i="14"/>
  <c r="X274" i="14"/>
  <c r="W274" i="14"/>
  <c r="N2" i="14" s="1"/>
  <c r="W245" i="14"/>
  <c r="X245" i="14"/>
  <c r="M3" i="14" s="1"/>
  <c r="Y245" i="14"/>
  <c r="Z245" i="14"/>
  <c r="W246" i="14"/>
  <c r="X246" i="14"/>
  <c r="Y246" i="14"/>
  <c r="AA246" i="14" s="1"/>
  <c r="Z246" i="14"/>
  <c r="W247" i="14"/>
  <c r="X247" i="14"/>
  <c r="Y247" i="14"/>
  <c r="Z247" i="14"/>
  <c r="W248" i="14"/>
  <c r="X248" i="14"/>
  <c r="Y248" i="14"/>
  <c r="Z248" i="14"/>
  <c r="W249" i="14"/>
  <c r="X249" i="14"/>
  <c r="Y249" i="14"/>
  <c r="Z249" i="14"/>
  <c r="W250" i="14"/>
  <c r="X250" i="14"/>
  <c r="Y250" i="14"/>
  <c r="AA250" i="14" s="1"/>
  <c r="Z250" i="14"/>
  <c r="W251" i="14"/>
  <c r="X251" i="14"/>
  <c r="Y251" i="14"/>
  <c r="Z251" i="14"/>
  <c r="W252" i="14"/>
  <c r="X252" i="14"/>
  <c r="Y252" i="14"/>
  <c r="Z252" i="14"/>
  <c r="W253" i="14"/>
  <c r="X253" i="14"/>
  <c r="Y253" i="14"/>
  <c r="Z253" i="14"/>
  <c r="W254" i="14"/>
  <c r="X254" i="14"/>
  <c r="Y254" i="14"/>
  <c r="AA254" i="14" s="1"/>
  <c r="Z254" i="14"/>
  <c r="W255" i="14"/>
  <c r="X255" i="14"/>
  <c r="Y255" i="14"/>
  <c r="Z255" i="14"/>
  <c r="W256" i="14"/>
  <c r="X256" i="14"/>
  <c r="Y256" i="14"/>
  <c r="Z256" i="14"/>
  <c r="W257" i="14"/>
  <c r="X257" i="14"/>
  <c r="Y257" i="14"/>
  <c r="Z257" i="14"/>
  <c r="W258" i="14"/>
  <c r="X258" i="14"/>
  <c r="Y258" i="14"/>
  <c r="AA258" i="14" s="1"/>
  <c r="Z258" i="14"/>
  <c r="W259" i="14"/>
  <c r="X259" i="14"/>
  <c r="Y259" i="14"/>
  <c r="Z259" i="14"/>
  <c r="W260" i="14"/>
  <c r="X260" i="14"/>
  <c r="Y260" i="14"/>
  <c r="Z260" i="14"/>
  <c r="W261" i="14"/>
  <c r="X261" i="14"/>
  <c r="Y261" i="14"/>
  <c r="Z261" i="14"/>
  <c r="W262" i="14"/>
  <c r="X262" i="14"/>
  <c r="Y262" i="14"/>
  <c r="AA262" i="14" s="1"/>
  <c r="Z262" i="14"/>
  <c r="W263" i="14"/>
  <c r="X263" i="14"/>
  <c r="Y263" i="14"/>
  <c r="Z263" i="14"/>
  <c r="W264" i="14"/>
  <c r="X264" i="14"/>
  <c r="Y264" i="14"/>
  <c r="Z264" i="14"/>
  <c r="W265" i="14"/>
  <c r="X265" i="14"/>
  <c r="Y265" i="14"/>
  <c r="Z265" i="14"/>
  <c r="W266" i="14"/>
  <c r="X266" i="14"/>
  <c r="Y266" i="14"/>
  <c r="AA266" i="14" s="1"/>
  <c r="Z266" i="14"/>
  <c r="W267" i="14"/>
  <c r="X267" i="14"/>
  <c r="Y267" i="14"/>
  <c r="Z267" i="14"/>
  <c r="W268" i="14"/>
  <c r="X268" i="14"/>
  <c r="Y268" i="14"/>
  <c r="Z268" i="14"/>
  <c r="W269" i="14"/>
  <c r="X269" i="14"/>
  <c r="Y269" i="14"/>
  <c r="Z269" i="14"/>
  <c r="W270" i="14"/>
  <c r="X270" i="14"/>
  <c r="Y270" i="14"/>
  <c r="AA270" i="14" s="1"/>
  <c r="Z270" i="14"/>
  <c r="W271" i="14"/>
  <c r="X271" i="14"/>
  <c r="Y271" i="14"/>
  <c r="Z271" i="14"/>
  <c r="W272" i="14"/>
  <c r="X272" i="14"/>
  <c r="Y272" i="14"/>
  <c r="Z272" i="14"/>
  <c r="W273" i="14"/>
  <c r="X273" i="14"/>
  <c r="Y273" i="14"/>
  <c r="Z273" i="14"/>
  <c r="Z244" i="14"/>
  <c r="Y244" i="14"/>
  <c r="X244" i="14"/>
  <c r="W244" i="14"/>
  <c r="M2" i="14" s="1"/>
  <c r="W243" i="14"/>
  <c r="X243" i="14"/>
  <c r="Y243" i="14"/>
  <c r="Z243" i="14"/>
  <c r="W215" i="14"/>
  <c r="X215" i="14"/>
  <c r="L3" i="14" s="1"/>
  <c r="Y215" i="14"/>
  <c r="Z215" i="14"/>
  <c r="W216" i="14"/>
  <c r="X216" i="14"/>
  <c r="Y216" i="14"/>
  <c r="Z216" i="14"/>
  <c r="W217" i="14"/>
  <c r="X217" i="14"/>
  <c r="Y217" i="14"/>
  <c r="AA217" i="14" s="1"/>
  <c r="Z217" i="14"/>
  <c r="W218" i="14"/>
  <c r="X218" i="14"/>
  <c r="Y218" i="14"/>
  <c r="Z218" i="14"/>
  <c r="W219" i="14"/>
  <c r="X219" i="14"/>
  <c r="Y219" i="14"/>
  <c r="Z219" i="14"/>
  <c r="W220" i="14"/>
  <c r="X220" i="14"/>
  <c r="Y220" i="14"/>
  <c r="Z220" i="14"/>
  <c r="W221" i="14"/>
  <c r="X221" i="14"/>
  <c r="Y221" i="14"/>
  <c r="AA221" i="14" s="1"/>
  <c r="Z221" i="14"/>
  <c r="W222" i="14"/>
  <c r="X222" i="14"/>
  <c r="Y222" i="14"/>
  <c r="Z222" i="14"/>
  <c r="W223" i="14"/>
  <c r="X223" i="14"/>
  <c r="Y223" i="14"/>
  <c r="Z223" i="14"/>
  <c r="W224" i="14"/>
  <c r="X224" i="14"/>
  <c r="Y224" i="14"/>
  <c r="Z224" i="14"/>
  <c r="W225" i="14"/>
  <c r="X225" i="14"/>
  <c r="Y225" i="14"/>
  <c r="AA225" i="14" s="1"/>
  <c r="Z225" i="14"/>
  <c r="W226" i="14"/>
  <c r="X226" i="14"/>
  <c r="Y226" i="14"/>
  <c r="Z226" i="14"/>
  <c r="W227" i="14"/>
  <c r="X227" i="14"/>
  <c r="Y227" i="14"/>
  <c r="Z227" i="14"/>
  <c r="W228" i="14"/>
  <c r="X228" i="14"/>
  <c r="Y228" i="14"/>
  <c r="Z228" i="14"/>
  <c r="W229" i="14"/>
  <c r="X229" i="14"/>
  <c r="Y229" i="14"/>
  <c r="AA229" i="14" s="1"/>
  <c r="Z229" i="14"/>
  <c r="W230" i="14"/>
  <c r="X230" i="14"/>
  <c r="Y230" i="14"/>
  <c r="Z230" i="14"/>
  <c r="W231" i="14"/>
  <c r="X231" i="14"/>
  <c r="Y231" i="14"/>
  <c r="Z231" i="14"/>
  <c r="W232" i="14"/>
  <c r="X232" i="14"/>
  <c r="Y232" i="14"/>
  <c r="Z232" i="14"/>
  <c r="W233" i="14"/>
  <c r="X233" i="14"/>
  <c r="Y233" i="14"/>
  <c r="AA233" i="14" s="1"/>
  <c r="Z233" i="14"/>
  <c r="W234" i="14"/>
  <c r="X234" i="14"/>
  <c r="Y234" i="14"/>
  <c r="Z234" i="14"/>
  <c r="W235" i="14"/>
  <c r="X235" i="14"/>
  <c r="Y235" i="14"/>
  <c r="Z235" i="14"/>
  <c r="W236" i="14"/>
  <c r="X236" i="14"/>
  <c r="Y236" i="14"/>
  <c r="Z236" i="14"/>
  <c r="W237" i="14"/>
  <c r="X237" i="14"/>
  <c r="Y237" i="14"/>
  <c r="AA237" i="14" s="1"/>
  <c r="Z237" i="14"/>
  <c r="W238" i="14"/>
  <c r="X238" i="14"/>
  <c r="Y238" i="14"/>
  <c r="Z238" i="14"/>
  <c r="W239" i="14"/>
  <c r="X239" i="14"/>
  <c r="Y239" i="14"/>
  <c r="Z239" i="14"/>
  <c r="W240" i="14"/>
  <c r="X240" i="14"/>
  <c r="Y240" i="14"/>
  <c r="Z240" i="14"/>
  <c r="W241" i="14"/>
  <c r="X241" i="14"/>
  <c r="Y241" i="14"/>
  <c r="AA241" i="14" s="1"/>
  <c r="Z241" i="14"/>
  <c r="W242" i="14"/>
  <c r="X242" i="14"/>
  <c r="Y242" i="14"/>
  <c r="Z242" i="14"/>
  <c r="Z214" i="14"/>
  <c r="Y214" i="14"/>
  <c r="X214" i="14"/>
  <c r="W214" i="14"/>
  <c r="L2" i="14" s="1"/>
  <c r="W185" i="14"/>
  <c r="X185" i="14"/>
  <c r="K3" i="14" s="1"/>
  <c r="Y185" i="14"/>
  <c r="Z185" i="14"/>
  <c r="W186" i="14"/>
  <c r="X186" i="14"/>
  <c r="Y186" i="14"/>
  <c r="AA186" i="14" s="1"/>
  <c r="Z186" i="14"/>
  <c r="W187" i="14"/>
  <c r="X187" i="14"/>
  <c r="Y187" i="14"/>
  <c r="Z187" i="14"/>
  <c r="W188" i="14"/>
  <c r="X188" i="14"/>
  <c r="Y188" i="14"/>
  <c r="Z188" i="14"/>
  <c r="W189" i="14"/>
  <c r="X189" i="14"/>
  <c r="Y189" i="14"/>
  <c r="Z189" i="14"/>
  <c r="W190" i="14"/>
  <c r="X190" i="14"/>
  <c r="Y190" i="14"/>
  <c r="AA190" i="14" s="1"/>
  <c r="Z190" i="14"/>
  <c r="W191" i="14"/>
  <c r="X191" i="14"/>
  <c r="Y191" i="14"/>
  <c r="Z191" i="14"/>
  <c r="W192" i="14"/>
  <c r="X192" i="14"/>
  <c r="Y192" i="14"/>
  <c r="Z192" i="14"/>
  <c r="W193" i="14"/>
  <c r="X193" i="14"/>
  <c r="Y193" i="14"/>
  <c r="Z193" i="14"/>
  <c r="W194" i="14"/>
  <c r="X194" i="14"/>
  <c r="Y194" i="14"/>
  <c r="AA194" i="14" s="1"/>
  <c r="Z194" i="14"/>
  <c r="W195" i="14"/>
  <c r="X195" i="14"/>
  <c r="Y195" i="14"/>
  <c r="Z195" i="14"/>
  <c r="W196" i="14"/>
  <c r="X196" i="14"/>
  <c r="Y196" i="14"/>
  <c r="Z196" i="14"/>
  <c r="W197" i="14"/>
  <c r="X197" i="14"/>
  <c r="Y197" i="14"/>
  <c r="Z197" i="14"/>
  <c r="W198" i="14"/>
  <c r="X198" i="14"/>
  <c r="Y198" i="14"/>
  <c r="AA198" i="14" s="1"/>
  <c r="Z198" i="14"/>
  <c r="W199" i="14"/>
  <c r="X199" i="14"/>
  <c r="Y199" i="14"/>
  <c r="Z199" i="14"/>
  <c r="W200" i="14"/>
  <c r="X200" i="14"/>
  <c r="Y200" i="14"/>
  <c r="Z200" i="14"/>
  <c r="W201" i="14"/>
  <c r="X201" i="14"/>
  <c r="Y201" i="14"/>
  <c r="Z201" i="14"/>
  <c r="W202" i="14"/>
  <c r="X202" i="14"/>
  <c r="Y202" i="14"/>
  <c r="AA202" i="14" s="1"/>
  <c r="Z202" i="14"/>
  <c r="W203" i="14"/>
  <c r="X203" i="14"/>
  <c r="Y203" i="14"/>
  <c r="Z203" i="14"/>
  <c r="W204" i="14"/>
  <c r="X204" i="14"/>
  <c r="Y204" i="14"/>
  <c r="Z204" i="14"/>
  <c r="W205" i="14"/>
  <c r="X205" i="14"/>
  <c r="Y205" i="14"/>
  <c r="Z205" i="14"/>
  <c r="W206" i="14"/>
  <c r="X206" i="14"/>
  <c r="Y206" i="14"/>
  <c r="AA206" i="14" s="1"/>
  <c r="Z206" i="14"/>
  <c r="W207" i="14"/>
  <c r="X207" i="14"/>
  <c r="Y207" i="14"/>
  <c r="Z207" i="14"/>
  <c r="W208" i="14"/>
  <c r="X208" i="14"/>
  <c r="Y208" i="14"/>
  <c r="Z208" i="14"/>
  <c r="W209" i="14"/>
  <c r="X209" i="14"/>
  <c r="Y209" i="14"/>
  <c r="Z209" i="14"/>
  <c r="W210" i="14"/>
  <c r="X210" i="14"/>
  <c r="Y210" i="14"/>
  <c r="AA210" i="14" s="1"/>
  <c r="Z210" i="14"/>
  <c r="W211" i="14"/>
  <c r="X211" i="14"/>
  <c r="Y211" i="14"/>
  <c r="Z211" i="14"/>
  <c r="W212" i="14"/>
  <c r="X212" i="14"/>
  <c r="Y212" i="14"/>
  <c r="Z212" i="14"/>
  <c r="W213" i="14"/>
  <c r="X213" i="14"/>
  <c r="Y213" i="14"/>
  <c r="Z213" i="14"/>
  <c r="Z155" i="14"/>
  <c r="Z156" i="14"/>
  <c r="Z157" i="14"/>
  <c r="Z158" i="14"/>
  <c r="Z159" i="14"/>
  <c r="Z160" i="14"/>
  <c r="Z161" i="14"/>
  <c r="Z162" i="14"/>
  <c r="Z163" i="14"/>
  <c r="Z164" i="14"/>
  <c r="Z165" i="14"/>
  <c r="Z166" i="14"/>
  <c r="Z167" i="14"/>
  <c r="Z168" i="14"/>
  <c r="Z169" i="14"/>
  <c r="Z170" i="14"/>
  <c r="Z171" i="14"/>
  <c r="Z172" i="14"/>
  <c r="Z173" i="14"/>
  <c r="Z174" i="14"/>
  <c r="Z175" i="14"/>
  <c r="Z176" i="14"/>
  <c r="Z177" i="14"/>
  <c r="Z178" i="14"/>
  <c r="Z179" i="14"/>
  <c r="Z180" i="14"/>
  <c r="Z181" i="14"/>
  <c r="Z182" i="14"/>
  <c r="Z183" i="14"/>
  <c r="Z154" i="14"/>
  <c r="Z184" i="14"/>
  <c r="Y184" i="14"/>
  <c r="AA184" i="14" s="1"/>
  <c r="X184" i="14"/>
  <c r="W184" i="14"/>
  <c r="K2" i="14" s="1"/>
  <c r="W155" i="14"/>
  <c r="X155" i="14"/>
  <c r="J3" i="14" s="1"/>
  <c r="Y155" i="14"/>
  <c r="W156" i="14"/>
  <c r="X156" i="14"/>
  <c r="Y156" i="14"/>
  <c r="W157" i="14"/>
  <c r="X157" i="14"/>
  <c r="Y157" i="14"/>
  <c r="W158" i="14"/>
  <c r="X158" i="14"/>
  <c r="Y158" i="14"/>
  <c r="W159" i="14"/>
  <c r="X159" i="14"/>
  <c r="Y159" i="14"/>
  <c r="AA159" i="14" s="1"/>
  <c r="W160" i="14"/>
  <c r="X160" i="14"/>
  <c r="Y160" i="14"/>
  <c r="W161" i="14"/>
  <c r="X161" i="14"/>
  <c r="Y161" i="14"/>
  <c r="W162" i="14"/>
  <c r="X162" i="14"/>
  <c r="Y162" i="14"/>
  <c r="W163" i="14"/>
  <c r="X163" i="14"/>
  <c r="Y163" i="14"/>
  <c r="W164" i="14"/>
  <c r="X164" i="14"/>
  <c r="Y164" i="14"/>
  <c r="W165" i="14"/>
  <c r="X165" i="14"/>
  <c r="Y165" i="14"/>
  <c r="W166" i="14"/>
  <c r="X166" i="14"/>
  <c r="Y166" i="14"/>
  <c r="W167" i="14"/>
  <c r="X167" i="14"/>
  <c r="Y167" i="14"/>
  <c r="AA167" i="14" s="1"/>
  <c r="W168" i="14"/>
  <c r="X168" i="14"/>
  <c r="Y168" i="14"/>
  <c r="W169" i="14"/>
  <c r="X169" i="14"/>
  <c r="Y169" i="14"/>
  <c r="W170" i="14"/>
  <c r="X170" i="14"/>
  <c r="Y170" i="14"/>
  <c r="W171" i="14"/>
  <c r="X171" i="14"/>
  <c r="Y171" i="14"/>
  <c r="W172" i="14"/>
  <c r="X172" i="14"/>
  <c r="Y172" i="14"/>
  <c r="W173" i="14"/>
  <c r="X173" i="14"/>
  <c r="Y173" i="14"/>
  <c r="W174" i="14"/>
  <c r="X174" i="14"/>
  <c r="Y174" i="14"/>
  <c r="W175" i="14"/>
  <c r="X175" i="14"/>
  <c r="Y175" i="14"/>
  <c r="AA175" i="14" s="1"/>
  <c r="W176" i="14"/>
  <c r="X176" i="14"/>
  <c r="Y176" i="14"/>
  <c r="W177" i="14"/>
  <c r="X177" i="14"/>
  <c r="Y177" i="14"/>
  <c r="W178" i="14"/>
  <c r="X178" i="14"/>
  <c r="Y178" i="14"/>
  <c r="W179" i="14"/>
  <c r="X179" i="14"/>
  <c r="Y179" i="14"/>
  <c r="W180" i="14"/>
  <c r="X180" i="14"/>
  <c r="Y180" i="14"/>
  <c r="W181" i="14"/>
  <c r="X181" i="14"/>
  <c r="Y181" i="14"/>
  <c r="W182" i="14"/>
  <c r="X182" i="14"/>
  <c r="Y182" i="14"/>
  <c r="W183" i="14"/>
  <c r="X183" i="14"/>
  <c r="Y183" i="14"/>
  <c r="AA183" i="14" s="1"/>
  <c r="Y154" i="14"/>
  <c r="AA154" i="14" s="1"/>
  <c r="X154" i="14"/>
  <c r="W154" i="14"/>
  <c r="J2" i="14" s="1"/>
  <c r="W125" i="14"/>
  <c r="X125" i="14"/>
  <c r="I3" i="14" s="1"/>
  <c r="Y125" i="14"/>
  <c r="Z125" i="14"/>
  <c r="W126" i="14"/>
  <c r="X126" i="14"/>
  <c r="Y126" i="14"/>
  <c r="AA126" i="14" s="1"/>
  <c r="Z126" i="14"/>
  <c r="W127" i="14"/>
  <c r="X127" i="14"/>
  <c r="Y127" i="14"/>
  <c r="Z127" i="14"/>
  <c r="W128" i="14"/>
  <c r="X128" i="14"/>
  <c r="Y128" i="14"/>
  <c r="Z128" i="14"/>
  <c r="W129" i="14"/>
  <c r="X129" i="14"/>
  <c r="Y129" i="14"/>
  <c r="Z129" i="14"/>
  <c r="W130" i="14"/>
  <c r="X130" i="14"/>
  <c r="Y130" i="14"/>
  <c r="AA130" i="14" s="1"/>
  <c r="Z130" i="14"/>
  <c r="W131" i="14"/>
  <c r="X131" i="14"/>
  <c r="Y131" i="14"/>
  <c r="Z131" i="14"/>
  <c r="W132" i="14"/>
  <c r="X132" i="14"/>
  <c r="Y132" i="14"/>
  <c r="Z132" i="14"/>
  <c r="W133" i="14"/>
  <c r="X133" i="14"/>
  <c r="Y133" i="14"/>
  <c r="Z133" i="14"/>
  <c r="W134" i="14"/>
  <c r="X134" i="14"/>
  <c r="Y134" i="14"/>
  <c r="AA134" i="14" s="1"/>
  <c r="Z134" i="14"/>
  <c r="W135" i="14"/>
  <c r="X135" i="14"/>
  <c r="Y135" i="14"/>
  <c r="Z135" i="14"/>
  <c r="W136" i="14"/>
  <c r="X136" i="14"/>
  <c r="Y136" i="14"/>
  <c r="Z136" i="14"/>
  <c r="W137" i="14"/>
  <c r="X137" i="14"/>
  <c r="Y137" i="14"/>
  <c r="Z137" i="14"/>
  <c r="W138" i="14"/>
  <c r="X138" i="14"/>
  <c r="Y138" i="14"/>
  <c r="AA138" i="14" s="1"/>
  <c r="Z138" i="14"/>
  <c r="W139" i="14"/>
  <c r="X139" i="14"/>
  <c r="Y139" i="14"/>
  <c r="Z139" i="14"/>
  <c r="W140" i="14"/>
  <c r="X140" i="14"/>
  <c r="Y140" i="14"/>
  <c r="Z140" i="14"/>
  <c r="W141" i="14"/>
  <c r="X141" i="14"/>
  <c r="Y141" i="14"/>
  <c r="Z141" i="14"/>
  <c r="W142" i="14"/>
  <c r="X142" i="14"/>
  <c r="Y142" i="14"/>
  <c r="AA142" i="14" s="1"/>
  <c r="Z142" i="14"/>
  <c r="W143" i="14"/>
  <c r="X143" i="14"/>
  <c r="Y143" i="14"/>
  <c r="Z143" i="14"/>
  <c r="W144" i="14"/>
  <c r="X144" i="14"/>
  <c r="Y144" i="14"/>
  <c r="Z144" i="14"/>
  <c r="W145" i="14"/>
  <c r="X145" i="14"/>
  <c r="Y145" i="14"/>
  <c r="Z145" i="14"/>
  <c r="W146" i="14"/>
  <c r="X146" i="14"/>
  <c r="Y146" i="14"/>
  <c r="AA146" i="14" s="1"/>
  <c r="Z146" i="14"/>
  <c r="W147" i="14"/>
  <c r="X147" i="14"/>
  <c r="Y147" i="14"/>
  <c r="Z147" i="14"/>
  <c r="W148" i="14"/>
  <c r="X148" i="14"/>
  <c r="Y148" i="14"/>
  <c r="Z148" i="14"/>
  <c r="W149" i="14"/>
  <c r="X149" i="14"/>
  <c r="Y149" i="14"/>
  <c r="Z149" i="14"/>
  <c r="W150" i="14"/>
  <c r="X150" i="14"/>
  <c r="Y150" i="14"/>
  <c r="AA150" i="14" s="1"/>
  <c r="Z150" i="14"/>
  <c r="W151" i="14"/>
  <c r="X151" i="14"/>
  <c r="Y151" i="14"/>
  <c r="Z151" i="14"/>
  <c r="W152" i="14"/>
  <c r="X152" i="14"/>
  <c r="Y152" i="14"/>
  <c r="Z152" i="14"/>
  <c r="W153" i="14"/>
  <c r="X153" i="14"/>
  <c r="Y153" i="14"/>
  <c r="Z153" i="14"/>
  <c r="Z124" i="14"/>
  <c r="Y124" i="14"/>
  <c r="X124" i="14"/>
  <c r="W124" i="14"/>
  <c r="I2" i="14" s="1"/>
  <c r="W95" i="14"/>
  <c r="X95" i="14"/>
  <c r="Y95" i="14"/>
  <c r="Z95" i="14"/>
  <c r="W96" i="14"/>
  <c r="X96" i="14"/>
  <c r="Y96" i="14"/>
  <c r="Z96" i="14"/>
  <c r="W97" i="14"/>
  <c r="X97" i="14"/>
  <c r="Y97" i="14"/>
  <c r="Z97" i="14"/>
  <c r="W98" i="14"/>
  <c r="X98" i="14"/>
  <c r="Y98" i="14"/>
  <c r="Z98" i="14"/>
  <c r="W99" i="14"/>
  <c r="X99" i="14"/>
  <c r="Y99" i="14"/>
  <c r="Z99" i="14"/>
  <c r="W100" i="14"/>
  <c r="X100" i="14"/>
  <c r="Y100" i="14"/>
  <c r="Z100" i="14"/>
  <c r="W101" i="14"/>
  <c r="X101" i="14"/>
  <c r="Y101" i="14"/>
  <c r="Z101" i="14"/>
  <c r="W102" i="14"/>
  <c r="X102" i="14"/>
  <c r="Y102" i="14"/>
  <c r="Z102" i="14"/>
  <c r="W103" i="14"/>
  <c r="X103" i="14"/>
  <c r="Y103" i="14"/>
  <c r="Z103" i="14"/>
  <c r="W104" i="14"/>
  <c r="X104" i="14"/>
  <c r="Y104" i="14"/>
  <c r="Z104" i="14"/>
  <c r="W105" i="14"/>
  <c r="X105" i="14"/>
  <c r="Y105" i="14"/>
  <c r="Z105" i="14"/>
  <c r="W106" i="14"/>
  <c r="X106" i="14"/>
  <c r="Y106" i="14"/>
  <c r="Z106" i="14"/>
  <c r="W107" i="14"/>
  <c r="X107" i="14"/>
  <c r="Y107" i="14"/>
  <c r="Z107" i="14"/>
  <c r="W108" i="14"/>
  <c r="X108" i="14"/>
  <c r="Y108" i="14"/>
  <c r="Z108" i="14"/>
  <c r="W109" i="14"/>
  <c r="X109" i="14"/>
  <c r="Y109" i="14"/>
  <c r="Z109" i="14"/>
  <c r="W110" i="14"/>
  <c r="X110" i="14"/>
  <c r="Y110" i="14"/>
  <c r="Z110" i="14"/>
  <c r="W111" i="14"/>
  <c r="X111" i="14"/>
  <c r="Y111" i="14"/>
  <c r="Z111" i="14"/>
  <c r="W112" i="14"/>
  <c r="X112" i="14"/>
  <c r="Y112" i="14"/>
  <c r="Z112" i="14"/>
  <c r="W113" i="14"/>
  <c r="X113" i="14"/>
  <c r="Y113" i="14"/>
  <c r="Z113" i="14"/>
  <c r="W114" i="14"/>
  <c r="X114" i="14"/>
  <c r="Y114" i="14"/>
  <c r="Z114" i="14"/>
  <c r="W115" i="14"/>
  <c r="X115" i="14"/>
  <c r="Y115" i="14"/>
  <c r="Z115" i="14"/>
  <c r="W116" i="14"/>
  <c r="X116" i="14"/>
  <c r="Y116" i="14"/>
  <c r="Z116" i="14"/>
  <c r="W117" i="14"/>
  <c r="X117" i="14"/>
  <c r="Y117" i="14"/>
  <c r="Z117" i="14"/>
  <c r="W118" i="14"/>
  <c r="X118" i="14"/>
  <c r="Y118" i="14"/>
  <c r="Z118" i="14"/>
  <c r="W119" i="14"/>
  <c r="X119" i="14"/>
  <c r="Y119" i="14"/>
  <c r="Z119" i="14"/>
  <c r="W120" i="14"/>
  <c r="X120" i="14"/>
  <c r="Y120" i="14"/>
  <c r="Z120" i="14"/>
  <c r="W121" i="14"/>
  <c r="X121" i="14"/>
  <c r="Y121" i="14"/>
  <c r="Z121" i="14"/>
  <c r="W122" i="14"/>
  <c r="X122" i="14"/>
  <c r="Y122" i="14"/>
  <c r="Z122" i="14"/>
  <c r="W123" i="14"/>
  <c r="X123" i="14"/>
  <c r="Y123" i="14"/>
  <c r="Z123" i="14"/>
  <c r="Z94" i="14"/>
  <c r="Y94" i="14"/>
  <c r="X94" i="14"/>
  <c r="H3" i="14" s="1"/>
  <c r="W94" i="14"/>
  <c r="H2" i="14" s="1"/>
  <c r="W85" i="14"/>
  <c r="X85" i="14"/>
  <c r="Y85" i="14"/>
  <c r="Z85" i="14"/>
  <c r="W86" i="14"/>
  <c r="X86" i="14"/>
  <c r="Y86" i="14"/>
  <c r="Z86" i="14"/>
  <c r="W87" i="14"/>
  <c r="X87" i="14"/>
  <c r="Y87" i="14"/>
  <c r="Z87" i="14"/>
  <c r="W88" i="14"/>
  <c r="X88" i="14"/>
  <c r="Y88" i="14"/>
  <c r="Z88" i="14"/>
  <c r="W89" i="14"/>
  <c r="X89" i="14"/>
  <c r="Y89" i="14"/>
  <c r="Z89" i="14"/>
  <c r="W90" i="14"/>
  <c r="X90" i="14"/>
  <c r="Y90" i="14"/>
  <c r="Z90" i="14"/>
  <c r="W91" i="14"/>
  <c r="X91" i="14"/>
  <c r="Y91" i="14"/>
  <c r="Z91" i="14"/>
  <c r="W92" i="14"/>
  <c r="X92" i="14"/>
  <c r="Y92" i="14"/>
  <c r="Z92" i="14"/>
  <c r="W93" i="14"/>
  <c r="X93" i="14"/>
  <c r="Y93" i="14"/>
  <c r="Z93" i="14"/>
  <c r="W65" i="14"/>
  <c r="X65" i="14"/>
  <c r="Y65" i="14"/>
  <c r="Z65" i="14"/>
  <c r="W66" i="14"/>
  <c r="X66" i="14"/>
  <c r="Y66" i="14"/>
  <c r="Z66" i="14"/>
  <c r="W67" i="14"/>
  <c r="X67" i="14"/>
  <c r="Y67" i="14"/>
  <c r="Z67" i="14"/>
  <c r="W68" i="14"/>
  <c r="X68" i="14"/>
  <c r="Y68" i="14"/>
  <c r="Z68" i="14"/>
  <c r="W69" i="14"/>
  <c r="X69" i="14"/>
  <c r="Y69" i="14"/>
  <c r="Z69" i="14"/>
  <c r="W70" i="14"/>
  <c r="X70" i="14"/>
  <c r="Y70" i="14"/>
  <c r="Z70" i="14"/>
  <c r="W71" i="14"/>
  <c r="X71" i="14"/>
  <c r="Y71" i="14"/>
  <c r="Z71" i="14"/>
  <c r="W72" i="14"/>
  <c r="X72" i="14"/>
  <c r="Y72" i="14"/>
  <c r="Z72" i="14"/>
  <c r="W73" i="14"/>
  <c r="X73" i="14"/>
  <c r="Y73" i="14"/>
  <c r="Z73" i="14"/>
  <c r="W74" i="14"/>
  <c r="X74" i="14"/>
  <c r="Y74" i="14"/>
  <c r="Z74" i="14"/>
  <c r="W75" i="14"/>
  <c r="X75" i="14"/>
  <c r="Y75" i="14"/>
  <c r="Z75" i="14"/>
  <c r="W76" i="14"/>
  <c r="X76" i="14"/>
  <c r="Y76" i="14"/>
  <c r="Z76" i="14"/>
  <c r="W77" i="14"/>
  <c r="X77" i="14"/>
  <c r="Y77" i="14"/>
  <c r="Z77" i="14"/>
  <c r="W78" i="14"/>
  <c r="X78" i="14"/>
  <c r="Y78" i="14"/>
  <c r="Z78" i="14"/>
  <c r="W79" i="14"/>
  <c r="X79" i="14"/>
  <c r="Y79" i="14"/>
  <c r="Z79" i="14"/>
  <c r="W80" i="14"/>
  <c r="X80" i="14"/>
  <c r="Y80" i="14"/>
  <c r="Z80" i="14"/>
  <c r="W81" i="14"/>
  <c r="X81" i="14"/>
  <c r="Y81" i="14"/>
  <c r="Z81" i="14"/>
  <c r="W82" i="14"/>
  <c r="X82" i="14"/>
  <c r="Y82" i="14"/>
  <c r="Z82" i="14"/>
  <c r="W83" i="14"/>
  <c r="X83" i="14"/>
  <c r="Y83" i="14"/>
  <c r="Z83" i="14"/>
  <c r="W84" i="14"/>
  <c r="X84" i="14"/>
  <c r="Y84" i="14"/>
  <c r="Z84" i="14"/>
  <c r="Z64" i="14"/>
  <c r="Y64" i="14"/>
  <c r="X64" i="14"/>
  <c r="G3" i="14" s="1"/>
  <c r="W64" i="14"/>
  <c r="G2" i="14" s="1"/>
  <c r="W35" i="14"/>
  <c r="X35" i="14"/>
  <c r="Y35" i="14"/>
  <c r="Z35" i="14"/>
  <c r="W36" i="14"/>
  <c r="X36" i="14"/>
  <c r="Y36" i="14"/>
  <c r="Z36" i="14"/>
  <c r="W37" i="14"/>
  <c r="X37" i="14"/>
  <c r="Y37" i="14"/>
  <c r="Z37" i="14"/>
  <c r="W38" i="14"/>
  <c r="X38" i="14"/>
  <c r="Y38" i="14"/>
  <c r="Z38" i="14"/>
  <c r="W39" i="14"/>
  <c r="X39" i="14"/>
  <c r="Y39" i="14"/>
  <c r="Z39" i="14"/>
  <c r="W40" i="14"/>
  <c r="X40" i="14"/>
  <c r="Y40" i="14"/>
  <c r="Z40" i="14"/>
  <c r="W41" i="14"/>
  <c r="X41" i="14"/>
  <c r="Y41" i="14"/>
  <c r="Z41" i="14"/>
  <c r="W42" i="14"/>
  <c r="X42" i="14"/>
  <c r="Y42" i="14"/>
  <c r="Z42" i="14"/>
  <c r="W43" i="14"/>
  <c r="X43" i="14"/>
  <c r="Y43" i="14"/>
  <c r="Z43" i="14"/>
  <c r="W44" i="14"/>
  <c r="X44" i="14"/>
  <c r="Y44" i="14"/>
  <c r="Z44" i="14"/>
  <c r="W45" i="14"/>
  <c r="X45" i="14"/>
  <c r="Y45" i="14"/>
  <c r="Z45" i="14"/>
  <c r="W46" i="14"/>
  <c r="X46" i="14"/>
  <c r="Y46" i="14"/>
  <c r="Z46" i="14"/>
  <c r="W47" i="14"/>
  <c r="X47" i="14"/>
  <c r="Y47" i="14"/>
  <c r="Z47" i="14"/>
  <c r="W48" i="14"/>
  <c r="X48" i="14"/>
  <c r="Y48" i="14"/>
  <c r="Z48" i="14"/>
  <c r="W49" i="14"/>
  <c r="X49" i="14"/>
  <c r="Y49" i="14"/>
  <c r="Z49" i="14"/>
  <c r="W50" i="14"/>
  <c r="X50" i="14"/>
  <c r="Y50" i="14"/>
  <c r="Z50" i="14"/>
  <c r="W51" i="14"/>
  <c r="X51" i="14"/>
  <c r="Y51" i="14"/>
  <c r="Z51" i="14"/>
  <c r="W52" i="14"/>
  <c r="X52" i="14"/>
  <c r="Y52" i="14"/>
  <c r="Z52" i="14"/>
  <c r="W53" i="14"/>
  <c r="X53" i="14"/>
  <c r="Y53" i="14"/>
  <c r="Z53" i="14"/>
  <c r="W54" i="14"/>
  <c r="X54" i="14"/>
  <c r="Y54" i="14"/>
  <c r="Z54" i="14"/>
  <c r="W55" i="14"/>
  <c r="X55" i="14"/>
  <c r="Y55" i="14"/>
  <c r="Z55" i="14"/>
  <c r="W56" i="14"/>
  <c r="X56" i="14"/>
  <c r="Y56" i="14"/>
  <c r="Z56" i="14"/>
  <c r="W57" i="14"/>
  <c r="X57" i="14"/>
  <c r="Y57" i="14"/>
  <c r="Z57" i="14"/>
  <c r="W58" i="14"/>
  <c r="X58" i="14"/>
  <c r="Y58" i="14"/>
  <c r="Z58" i="14"/>
  <c r="W59" i="14"/>
  <c r="X59" i="14"/>
  <c r="Y59" i="14"/>
  <c r="Z59" i="14"/>
  <c r="W60" i="14"/>
  <c r="X60" i="14"/>
  <c r="Y60" i="14"/>
  <c r="Z60" i="14"/>
  <c r="W61" i="14"/>
  <c r="X61" i="14"/>
  <c r="Y61" i="14"/>
  <c r="Z61" i="14"/>
  <c r="W62" i="14"/>
  <c r="X62" i="14"/>
  <c r="Y62" i="14"/>
  <c r="Z62" i="14"/>
  <c r="W63" i="14"/>
  <c r="X63" i="14"/>
  <c r="Y63" i="14"/>
  <c r="Z63" i="14"/>
  <c r="Z34" i="14"/>
  <c r="Y34" i="14"/>
  <c r="X34" i="14"/>
  <c r="F3" i="14" s="1"/>
  <c r="W34" i="14"/>
  <c r="F2" i="14" s="1"/>
  <c r="H772" i="24"/>
  <c r="H771" i="24"/>
  <c r="H770" i="24"/>
  <c r="H769" i="24"/>
  <c r="H763" i="24"/>
  <c r="Y761" i="24"/>
  <c r="X761" i="24"/>
  <c r="X764" i="24" s="1"/>
  <c r="W761" i="24"/>
  <c r="V761" i="24"/>
  <c r="U761" i="24"/>
  <c r="T761" i="24"/>
  <c r="S761" i="24"/>
  <c r="R761" i="24"/>
  <c r="Q761" i="24"/>
  <c r="O761" i="24"/>
  <c r="N761" i="24"/>
  <c r="M761" i="24"/>
  <c r="L761" i="24"/>
  <c r="K761" i="24"/>
  <c r="J761" i="24"/>
  <c r="J762" i="24" s="1"/>
  <c r="I761" i="24"/>
  <c r="I764" i="24" s="1"/>
  <c r="H761" i="24"/>
  <c r="G761" i="24"/>
  <c r="Y759" i="24"/>
  <c r="X759" i="24"/>
  <c r="W759" i="24"/>
  <c r="V759" i="24"/>
  <c r="U759" i="24"/>
  <c r="T759" i="24"/>
  <c r="S759" i="24"/>
  <c r="R759" i="24"/>
  <c r="Q759" i="24"/>
  <c r="O759" i="24"/>
  <c r="N759" i="24"/>
  <c r="M759" i="24"/>
  <c r="L759" i="24"/>
  <c r="K759" i="24"/>
  <c r="J759" i="24"/>
  <c r="I759" i="24"/>
  <c r="H759" i="24"/>
  <c r="G759" i="24"/>
  <c r="Y758" i="24"/>
  <c r="X758" i="24"/>
  <c r="W758" i="24"/>
  <c r="V758" i="24"/>
  <c r="U758" i="24"/>
  <c r="T758" i="24"/>
  <c r="S758" i="24"/>
  <c r="R758" i="24"/>
  <c r="Q758" i="24"/>
  <c r="O758" i="24"/>
  <c r="N758" i="24"/>
  <c r="M758" i="24"/>
  <c r="L758" i="24"/>
  <c r="K758" i="24"/>
  <c r="J758" i="24"/>
  <c r="I758" i="24"/>
  <c r="H758" i="24"/>
  <c r="G758" i="24"/>
  <c r="O755" i="24"/>
  <c r="L755" i="24"/>
  <c r="G755" i="24"/>
  <c r="AA754" i="24"/>
  <c r="G754" i="24"/>
  <c r="H749" i="24"/>
  <c r="H748" i="24"/>
  <c r="H747" i="24"/>
  <c r="H746" i="24"/>
  <c r="Y738" i="24"/>
  <c r="Y739" i="24" s="1"/>
  <c r="X738" i="24"/>
  <c r="W738" i="24"/>
  <c r="V738" i="24"/>
  <c r="U738" i="24"/>
  <c r="T738" i="24"/>
  <c r="S738" i="24"/>
  <c r="R738" i="24"/>
  <c r="Q738" i="24"/>
  <c r="Q739" i="24" s="1"/>
  <c r="O738" i="24"/>
  <c r="N738" i="24"/>
  <c r="M738" i="24"/>
  <c r="L738" i="24"/>
  <c r="K738" i="24"/>
  <c r="J738" i="24"/>
  <c r="I738" i="24"/>
  <c r="H738" i="24"/>
  <c r="G738" i="24"/>
  <c r="Y736" i="24"/>
  <c r="X736" i="24"/>
  <c r="W736" i="24"/>
  <c r="V736" i="24"/>
  <c r="U736" i="24"/>
  <c r="T736" i="24"/>
  <c r="S736" i="24"/>
  <c r="R736" i="24"/>
  <c r="Q736" i="24"/>
  <c r="O736" i="24"/>
  <c r="N736" i="24"/>
  <c r="M736" i="24"/>
  <c r="L736" i="24"/>
  <c r="K736" i="24"/>
  <c r="J736" i="24"/>
  <c r="I736" i="24"/>
  <c r="H736" i="24"/>
  <c r="G736" i="24"/>
  <c r="Y735" i="24"/>
  <c r="X735" i="24"/>
  <c r="W735" i="24"/>
  <c r="V735" i="24"/>
  <c r="U735" i="24"/>
  <c r="T735" i="24"/>
  <c r="S735" i="24"/>
  <c r="R735" i="24"/>
  <c r="Q735" i="24"/>
  <c r="O735" i="24"/>
  <c r="O739" i="24" s="1"/>
  <c r="N735" i="24"/>
  <c r="M735" i="24"/>
  <c r="L735" i="24"/>
  <c r="K735" i="24"/>
  <c r="J735" i="24"/>
  <c r="I735" i="24"/>
  <c r="H735" i="24"/>
  <c r="G735" i="24"/>
  <c r="P735" i="24" s="1"/>
  <c r="O732" i="24"/>
  <c r="L732" i="24"/>
  <c r="G732" i="24"/>
  <c r="AA731" i="24"/>
  <c r="G731" i="24"/>
  <c r="H726" i="24"/>
  <c r="H725" i="24"/>
  <c r="H724" i="24"/>
  <c r="H723" i="24"/>
  <c r="Y715" i="24"/>
  <c r="X715" i="24"/>
  <c r="X717" i="24" s="1"/>
  <c r="W715" i="24"/>
  <c r="V715" i="24"/>
  <c r="U715" i="24"/>
  <c r="T715" i="24"/>
  <c r="S715" i="24"/>
  <c r="S716" i="24" s="1"/>
  <c r="R715" i="24"/>
  <c r="Q715" i="24"/>
  <c r="O715" i="24"/>
  <c r="N715" i="24"/>
  <c r="M715" i="24"/>
  <c r="L715" i="24"/>
  <c r="K715" i="24"/>
  <c r="J715" i="24"/>
  <c r="I715" i="24"/>
  <c r="I718" i="24" s="1"/>
  <c r="H715" i="24"/>
  <c r="G715" i="24"/>
  <c r="Y713" i="24"/>
  <c r="X713" i="24"/>
  <c r="W713" i="24"/>
  <c r="V713" i="24"/>
  <c r="U713" i="24"/>
  <c r="T713" i="24"/>
  <c r="S713" i="24"/>
  <c r="R713" i="24"/>
  <c r="Q713" i="24"/>
  <c r="O713" i="24"/>
  <c r="N713" i="24"/>
  <c r="M713" i="24"/>
  <c r="L713" i="24"/>
  <c r="K713" i="24"/>
  <c r="J713" i="24"/>
  <c r="I713" i="24"/>
  <c r="H713" i="24"/>
  <c r="G713" i="24"/>
  <c r="Y712" i="24"/>
  <c r="X712" i="24"/>
  <c r="W712" i="24"/>
  <c r="V712" i="24"/>
  <c r="U712" i="24"/>
  <c r="T712" i="24"/>
  <c r="S712" i="24"/>
  <c r="R712" i="24"/>
  <c r="Q712" i="24"/>
  <c r="O712" i="24"/>
  <c r="N712" i="24"/>
  <c r="M712" i="24"/>
  <c r="L712" i="24"/>
  <c r="K712" i="24"/>
  <c r="J712" i="24"/>
  <c r="I712" i="24"/>
  <c r="H712" i="24"/>
  <c r="G712" i="24"/>
  <c r="O709" i="24"/>
  <c r="L709" i="24"/>
  <c r="G709" i="24"/>
  <c r="AA708" i="24"/>
  <c r="G708" i="24"/>
  <c r="H703" i="24"/>
  <c r="H702" i="24"/>
  <c r="H701" i="24"/>
  <c r="H700" i="24"/>
  <c r="Y692" i="24"/>
  <c r="X692" i="24"/>
  <c r="W692" i="24"/>
  <c r="V692" i="24"/>
  <c r="U692" i="24"/>
  <c r="T692" i="24"/>
  <c r="S692" i="24"/>
  <c r="S694" i="24" s="1"/>
  <c r="R692" i="24"/>
  <c r="Q692" i="24"/>
  <c r="O692" i="24"/>
  <c r="O695" i="24" s="1"/>
  <c r="N692" i="24"/>
  <c r="M692" i="24"/>
  <c r="L692" i="24"/>
  <c r="K692" i="24"/>
  <c r="J692" i="24"/>
  <c r="I692" i="24"/>
  <c r="H692" i="24"/>
  <c r="G692" i="24"/>
  <c r="G695" i="24" s="1"/>
  <c r="Y690" i="24"/>
  <c r="X690" i="24"/>
  <c r="W690" i="24"/>
  <c r="V690" i="24"/>
  <c r="U690" i="24"/>
  <c r="T690" i="24"/>
  <c r="S690" i="24"/>
  <c r="R690" i="24"/>
  <c r="Q690" i="24"/>
  <c r="O690" i="24"/>
  <c r="N690" i="24"/>
  <c r="M690" i="24"/>
  <c r="L690" i="24"/>
  <c r="K690" i="24"/>
  <c r="J690" i="24"/>
  <c r="I690" i="24"/>
  <c r="H690" i="24"/>
  <c r="G690" i="24"/>
  <c r="Y689" i="24"/>
  <c r="X689" i="24"/>
  <c r="W689" i="24"/>
  <c r="V689" i="24"/>
  <c r="V693" i="24" s="1"/>
  <c r="U689" i="24"/>
  <c r="T689" i="24"/>
  <c r="S689" i="24"/>
  <c r="R689" i="24"/>
  <c r="Q689" i="24"/>
  <c r="O689" i="24"/>
  <c r="N689" i="24"/>
  <c r="N693" i="24" s="1"/>
  <c r="M689" i="24"/>
  <c r="L689" i="24"/>
  <c r="K689" i="24"/>
  <c r="K693" i="24" s="1"/>
  <c r="J689" i="24"/>
  <c r="I689" i="24"/>
  <c r="H689" i="24"/>
  <c r="G689" i="24"/>
  <c r="O686" i="24"/>
  <c r="L686" i="24"/>
  <c r="G686" i="24"/>
  <c r="AA685" i="24"/>
  <c r="G685" i="24"/>
  <c r="H680" i="24"/>
  <c r="H679" i="24"/>
  <c r="H678" i="24"/>
  <c r="H677" i="24"/>
  <c r="Y669" i="24"/>
  <c r="X669" i="24"/>
  <c r="W669" i="24"/>
  <c r="V669" i="24"/>
  <c r="U669" i="24"/>
  <c r="T669" i="24"/>
  <c r="S669" i="24"/>
  <c r="R669" i="24"/>
  <c r="Q669" i="24"/>
  <c r="O669" i="24"/>
  <c r="N669" i="24"/>
  <c r="M669" i="24"/>
  <c r="L669" i="24"/>
  <c r="K669" i="24"/>
  <c r="J669" i="24"/>
  <c r="I669" i="24"/>
  <c r="H669" i="24"/>
  <c r="G669" i="24"/>
  <c r="Y667" i="24"/>
  <c r="X667" i="24"/>
  <c r="W667" i="24"/>
  <c r="V667" i="24"/>
  <c r="U667" i="24"/>
  <c r="T667" i="24"/>
  <c r="S667" i="24"/>
  <c r="R667" i="24"/>
  <c r="Q667" i="24"/>
  <c r="O667" i="24"/>
  <c r="N667" i="24"/>
  <c r="M667" i="24"/>
  <c r="L667" i="24"/>
  <c r="K667" i="24"/>
  <c r="J667" i="24"/>
  <c r="I667" i="24"/>
  <c r="H667" i="24"/>
  <c r="G667" i="24"/>
  <c r="Y666" i="24"/>
  <c r="X666" i="24"/>
  <c r="W666" i="24"/>
  <c r="V666" i="24"/>
  <c r="U666" i="24"/>
  <c r="T666" i="24"/>
  <c r="S666" i="24"/>
  <c r="R666" i="24"/>
  <c r="Q666" i="24"/>
  <c r="O666" i="24"/>
  <c r="N666" i="24"/>
  <c r="N672" i="24" s="1"/>
  <c r="M666" i="24"/>
  <c r="L666" i="24"/>
  <c r="K666" i="24"/>
  <c r="K670" i="24" s="1"/>
  <c r="J666" i="24"/>
  <c r="I666" i="24"/>
  <c r="H666" i="24"/>
  <c r="G666" i="24"/>
  <c r="O663" i="24"/>
  <c r="L663" i="24"/>
  <c r="G663" i="24"/>
  <c r="AA662" i="24"/>
  <c r="G662" i="24"/>
  <c r="H657" i="24"/>
  <c r="H656" i="24"/>
  <c r="H655" i="24"/>
  <c r="H654" i="24"/>
  <c r="Y646" i="24"/>
  <c r="X646" i="24"/>
  <c r="W646" i="24"/>
  <c r="V646" i="24"/>
  <c r="U646" i="24"/>
  <c r="U649" i="24" s="1"/>
  <c r="T646" i="24"/>
  <c r="S646" i="24"/>
  <c r="S649" i="24" s="1"/>
  <c r="R646" i="24"/>
  <c r="R647" i="24" s="1"/>
  <c r="Q646" i="24"/>
  <c r="O646" i="24"/>
  <c r="O649" i="24" s="1"/>
  <c r="N646" i="24"/>
  <c r="M646" i="24"/>
  <c r="L646" i="24"/>
  <c r="K646" i="24"/>
  <c r="J646" i="24"/>
  <c r="J647" i="24" s="1"/>
  <c r="I646" i="24"/>
  <c r="I648" i="24" s="1"/>
  <c r="H646" i="24"/>
  <c r="G646" i="24"/>
  <c r="G649" i="24" s="1"/>
  <c r="Y644" i="24"/>
  <c r="X644" i="24"/>
  <c r="W644" i="24"/>
  <c r="V644" i="24"/>
  <c r="U644" i="24"/>
  <c r="T644" i="24"/>
  <c r="S644" i="24"/>
  <c r="R644" i="24"/>
  <c r="Q644" i="24"/>
  <c r="O644" i="24"/>
  <c r="N644" i="24"/>
  <c r="M644" i="24"/>
  <c r="L644" i="24"/>
  <c r="K644" i="24"/>
  <c r="J644" i="24"/>
  <c r="I644" i="24"/>
  <c r="H644" i="24"/>
  <c r="G644" i="24"/>
  <c r="Y643" i="24"/>
  <c r="X643" i="24"/>
  <c r="W643" i="24"/>
  <c r="V643" i="24"/>
  <c r="U643" i="24"/>
  <c r="T643" i="24"/>
  <c r="S643" i="24"/>
  <c r="R643" i="24"/>
  <c r="Q643" i="24"/>
  <c r="O643" i="24"/>
  <c r="N643" i="24"/>
  <c r="M643" i="24"/>
  <c r="L643" i="24"/>
  <c r="K643" i="24"/>
  <c r="J643" i="24"/>
  <c r="I643" i="24"/>
  <c r="H643" i="24"/>
  <c r="G643" i="24"/>
  <c r="O640" i="24"/>
  <c r="L640" i="24"/>
  <c r="G640" i="24"/>
  <c r="AA639" i="24"/>
  <c r="G639" i="24"/>
  <c r="H634" i="24"/>
  <c r="H633" i="24"/>
  <c r="H632" i="24"/>
  <c r="H631" i="24"/>
  <c r="Y623" i="24"/>
  <c r="X623" i="24"/>
  <c r="W623" i="24"/>
  <c r="V623" i="24"/>
  <c r="V626" i="24" s="1"/>
  <c r="U623" i="24"/>
  <c r="T623" i="24"/>
  <c r="T626" i="24" s="1"/>
  <c r="S623" i="24"/>
  <c r="S624" i="24" s="1"/>
  <c r="R623" i="24"/>
  <c r="Q623" i="24"/>
  <c r="O623" i="24"/>
  <c r="N623" i="24"/>
  <c r="M623" i="24"/>
  <c r="L623" i="24"/>
  <c r="K623" i="24"/>
  <c r="K624" i="24" s="1"/>
  <c r="J623" i="24"/>
  <c r="J625" i="24" s="1"/>
  <c r="I623" i="24"/>
  <c r="H623" i="24"/>
  <c r="H624" i="24" s="1"/>
  <c r="G623" i="24"/>
  <c r="Y621" i="24"/>
  <c r="X621" i="24"/>
  <c r="W621" i="24"/>
  <c r="V621" i="24"/>
  <c r="U621" i="24"/>
  <c r="T621" i="24"/>
  <c r="S621" i="24"/>
  <c r="R621" i="24"/>
  <c r="Q621" i="24"/>
  <c r="O621" i="24"/>
  <c r="N621" i="24"/>
  <c r="M621" i="24"/>
  <c r="L621" i="24"/>
  <c r="K621" i="24"/>
  <c r="J621" i="24"/>
  <c r="I621" i="24"/>
  <c r="H621" i="24"/>
  <c r="G621" i="24"/>
  <c r="Y620" i="24"/>
  <c r="X620" i="24"/>
  <c r="X624" i="24" s="1"/>
  <c r="W620" i="24"/>
  <c r="V620" i="24"/>
  <c r="U620" i="24"/>
  <c r="T620" i="24"/>
  <c r="S620" i="24"/>
  <c r="R620" i="24"/>
  <c r="Q620" i="24"/>
  <c r="O620" i="24"/>
  <c r="N620" i="24"/>
  <c r="M620" i="24"/>
  <c r="L620" i="24"/>
  <c r="K620" i="24"/>
  <c r="J620" i="24"/>
  <c r="I620" i="24"/>
  <c r="H620" i="24"/>
  <c r="G620" i="24"/>
  <c r="O617" i="24"/>
  <c r="L617" i="24"/>
  <c r="G617" i="24"/>
  <c r="AA616" i="24"/>
  <c r="G616" i="24"/>
  <c r="H611" i="24"/>
  <c r="H610" i="24"/>
  <c r="H609" i="24"/>
  <c r="H608" i="24"/>
  <c r="Y600" i="24"/>
  <c r="X600" i="24"/>
  <c r="W600" i="24"/>
  <c r="W602" i="24" s="1"/>
  <c r="V600" i="24"/>
  <c r="U600" i="24"/>
  <c r="T600" i="24"/>
  <c r="S600" i="24"/>
  <c r="R600" i="24"/>
  <c r="Q600" i="24"/>
  <c r="O600" i="24"/>
  <c r="O603" i="24" s="1"/>
  <c r="N600" i="24"/>
  <c r="N602" i="24" s="1"/>
  <c r="M600" i="24"/>
  <c r="L600" i="24"/>
  <c r="K600" i="24"/>
  <c r="K603" i="24" s="1"/>
  <c r="J600" i="24"/>
  <c r="I600" i="24"/>
  <c r="I602" i="24" s="1"/>
  <c r="H600" i="24"/>
  <c r="G600" i="24"/>
  <c r="Y598" i="24"/>
  <c r="X598" i="24"/>
  <c r="W598" i="24"/>
  <c r="V598" i="24"/>
  <c r="U598" i="24"/>
  <c r="T598" i="24"/>
  <c r="S598" i="24"/>
  <c r="R598" i="24"/>
  <c r="Q598" i="24"/>
  <c r="O598" i="24"/>
  <c r="N598" i="24"/>
  <c r="M598" i="24"/>
  <c r="L598" i="24"/>
  <c r="K598" i="24"/>
  <c r="J598" i="24"/>
  <c r="I598" i="24"/>
  <c r="H598" i="24"/>
  <c r="G598" i="24"/>
  <c r="Y597" i="24"/>
  <c r="X597" i="24"/>
  <c r="W597" i="24"/>
  <c r="V597" i="24"/>
  <c r="U597" i="24"/>
  <c r="T597" i="24"/>
  <c r="S597" i="24"/>
  <c r="R597" i="24"/>
  <c r="Q597" i="24"/>
  <c r="Z597" i="24" s="1"/>
  <c r="O597" i="24"/>
  <c r="N597" i="24"/>
  <c r="M597" i="24"/>
  <c r="L597" i="24"/>
  <c r="K597" i="24"/>
  <c r="J597" i="24"/>
  <c r="I597" i="24"/>
  <c r="H597" i="24"/>
  <c r="P597" i="24" s="1"/>
  <c r="AA597" i="24" s="1"/>
  <c r="G597" i="24"/>
  <c r="G601" i="24" s="1"/>
  <c r="O594" i="24"/>
  <c r="L594" i="24"/>
  <c r="G594" i="24"/>
  <c r="AA593" i="24"/>
  <c r="G593" i="24"/>
  <c r="H588" i="24"/>
  <c r="H587" i="24"/>
  <c r="H586" i="24"/>
  <c r="H585" i="24"/>
  <c r="Y577" i="24"/>
  <c r="X577" i="24"/>
  <c r="W577" i="24"/>
  <c r="W578" i="24" s="1"/>
  <c r="V577" i="24"/>
  <c r="V580" i="24" s="1"/>
  <c r="U577" i="24"/>
  <c r="T577" i="24"/>
  <c r="T579" i="24" s="1"/>
  <c r="S577" i="24"/>
  <c r="R577" i="24"/>
  <c r="Q577" i="24"/>
  <c r="O577" i="24"/>
  <c r="N577" i="24"/>
  <c r="N579" i="24" s="1"/>
  <c r="M577" i="24"/>
  <c r="L577" i="24"/>
  <c r="K577" i="24"/>
  <c r="K578" i="24" s="1"/>
  <c r="J577" i="24"/>
  <c r="I577" i="24"/>
  <c r="H577" i="24"/>
  <c r="G577" i="24"/>
  <c r="G580" i="24" s="1"/>
  <c r="Y575" i="24"/>
  <c r="X575" i="24"/>
  <c r="W575" i="24"/>
  <c r="V575" i="24"/>
  <c r="U575" i="24"/>
  <c r="T575" i="24"/>
  <c r="S575" i="24"/>
  <c r="R575" i="24"/>
  <c r="Q575" i="24"/>
  <c r="O575" i="24"/>
  <c r="N575" i="24"/>
  <c r="M575" i="24"/>
  <c r="L575" i="24"/>
  <c r="K575" i="24"/>
  <c r="J575" i="24"/>
  <c r="I575" i="24"/>
  <c r="H575" i="24"/>
  <c r="G575" i="24"/>
  <c r="Y574" i="24"/>
  <c r="X574" i="24"/>
  <c r="X580" i="24" s="1"/>
  <c r="W574" i="24"/>
  <c r="V574" i="24"/>
  <c r="U574" i="24"/>
  <c r="T574" i="24"/>
  <c r="S574" i="24"/>
  <c r="R574" i="24"/>
  <c r="Q574" i="24"/>
  <c r="O574" i="24"/>
  <c r="N574" i="24"/>
  <c r="M574" i="24"/>
  <c r="L574" i="24"/>
  <c r="L579" i="24" s="1"/>
  <c r="K574" i="24"/>
  <c r="J574" i="24"/>
  <c r="I574" i="24"/>
  <c r="H574" i="24"/>
  <c r="G574" i="24"/>
  <c r="O571" i="24"/>
  <c r="L571" i="24"/>
  <c r="G571" i="24"/>
  <c r="AA570" i="24"/>
  <c r="G570" i="24"/>
  <c r="H565" i="24"/>
  <c r="H564" i="24"/>
  <c r="H563" i="24"/>
  <c r="H562" i="24"/>
  <c r="Y554" i="24"/>
  <c r="X554" i="24"/>
  <c r="X555" i="24" s="1"/>
  <c r="W554" i="24"/>
  <c r="V554" i="24"/>
  <c r="U554" i="24"/>
  <c r="T554" i="24"/>
  <c r="S554" i="24"/>
  <c r="S557" i="24" s="1"/>
  <c r="R554" i="24"/>
  <c r="Q554" i="24"/>
  <c r="O554" i="24"/>
  <c r="O555" i="24" s="1"/>
  <c r="N554" i="24"/>
  <c r="M554" i="24"/>
  <c r="M555" i="24" s="1"/>
  <c r="L554" i="24"/>
  <c r="L556" i="24" s="1"/>
  <c r="K554" i="24"/>
  <c r="J554" i="24"/>
  <c r="I554" i="24"/>
  <c r="H554" i="24"/>
  <c r="G554" i="24"/>
  <c r="G555" i="24" s="1"/>
  <c r="Y552" i="24"/>
  <c r="X552" i="24"/>
  <c r="W552" i="24"/>
  <c r="V552" i="24"/>
  <c r="U552" i="24"/>
  <c r="T552" i="24"/>
  <c r="S552" i="24"/>
  <c r="R552" i="24"/>
  <c r="Q552" i="24"/>
  <c r="O552" i="24"/>
  <c r="N552" i="24"/>
  <c r="M552" i="24"/>
  <c r="L552" i="24"/>
  <c r="K552" i="24"/>
  <c r="J552" i="24"/>
  <c r="I552" i="24"/>
  <c r="H552" i="24"/>
  <c r="G552" i="24"/>
  <c r="Y551" i="24"/>
  <c r="X551" i="24"/>
  <c r="W551" i="24"/>
  <c r="V551" i="24"/>
  <c r="U551" i="24"/>
  <c r="T551" i="24"/>
  <c r="S551" i="24"/>
  <c r="R551" i="24"/>
  <c r="Q551" i="24"/>
  <c r="O551" i="24"/>
  <c r="N551" i="24"/>
  <c r="M551" i="24"/>
  <c r="L551" i="24"/>
  <c r="K551" i="24"/>
  <c r="J551" i="24"/>
  <c r="I551" i="24"/>
  <c r="H551" i="24"/>
  <c r="G551" i="24"/>
  <c r="O548" i="24"/>
  <c r="L548" i="24"/>
  <c r="G548" i="24"/>
  <c r="AA547" i="24"/>
  <c r="G547" i="24"/>
  <c r="H542" i="24"/>
  <c r="H541" i="24"/>
  <c r="H540" i="24"/>
  <c r="H539" i="24"/>
  <c r="Y531" i="24"/>
  <c r="X531" i="24"/>
  <c r="W531" i="24"/>
  <c r="V531" i="24"/>
  <c r="U531" i="24"/>
  <c r="T531" i="24"/>
  <c r="S531" i="24"/>
  <c r="S532" i="24" s="1"/>
  <c r="R531" i="24"/>
  <c r="Q531" i="24"/>
  <c r="Q533" i="24" s="1"/>
  <c r="O531" i="24"/>
  <c r="N531" i="24"/>
  <c r="M531" i="24"/>
  <c r="M533" i="24" s="1"/>
  <c r="L531" i="24"/>
  <c r="K531" i="24"/>
  <c r="J531" i="24"/>
  <c r="J534" i="24" s="1"/>
  <c r="I531" i="24"/>
  <c r="H531" i="24"/>
  <c r="G531" i="24"/>
  <c r="G533" i="24" s="1"/>
  <c r="Y529" i="24"/>
  <c r="X529" i="24"/>
  <c r="W529" i="24"/>
  <c r="V529" i="24"/>
  <c r="U529" i="24"/>
  <c r="T529" i="24"/>
  <c r="S529" i="24"/>
  <c r="R529" i="24"/>
  <c r="Q529" i="24"/>
  <c r="O529" i="24"/>
  <c r="N529" i="24"/>
  <c r="M529" i="24"/>
  <c r="L529" i="24"/>
  <c r="K529" i="24"/>
  <c r="J529" i="24"/>
  <c r="I529" i="24"/>
  <c r="H529" i="24"/>
  <c r="G529" i="24"/>
  <c r="Y528" i="24"/>
  <c r="X528" i="24"/>
  <c r="W528" i="24"/>
  <c r="V528" i="24"/>
  <c r="U528" i="24"/>
  <c r="T528" i="24"/>
  <c r="T533" i="24" s="1"/>
  <c r="S528" i="24"/>
  <c r="R528" i="24"/>
  <c r="Q528" i="24"/>
  <c r="O528" i="24"/>
  <c r="N528" i="24"/>
  <c r="M528" i="24"/>
  <c r="L528" i="24"/>
  <c r="K528" i="24"/>
  <c r="J528" i="24"/>
  <c r="I528" i="24"/>
  <c r="H528" i="24"/>
  <c r="G528" i="24"/>
  <c r="O525" i="24"/>
  <c r="L525" i="24"/>
  <c r="G525" i="24"/>
  <c r="AA524" i="24"/>
  <c r="G524" i="24"/>
  <c r="H519" i="24"/>
  <c r="H518" i="24"/>
  <c r="H517" i="24"/>
  <c r="H516" i="24"/>
  <c r="Y508" i="24"/>
  <c r="X508" i="24"/>
  <c r="X509" i="24" s="1"/>
  <c r="W508" i="24"/>
  <c r="V508" i="24"/>
  <c r="U508" i="24"/>
  <c r="T508" i="24"/>
  <c r="S508" i="24"/>
  <c r="R508" i="24"/>
  <c r="Q508" i="24"/>
  <c r="O508" i="24"/>
  <c r="N508" i="24"/>
  <c r="M508" i="24"/>
  <c r="L508" i="24"/>
  <c r="K508" i="24"/>
  <c r="J508" i="24"/>
  <c r="J511" i="24" s="1"/>
  <c r="I508" i="24"/>
  <c r="H508" i="24"/>
  <c r="H509" i="24" s="1"/>
  <c r="G508" i="24"/>
  <c r="Y506" i="24"/>
  <c r="X506" i="24"/>
  <c r="W506" i="24"/>
  <c r="V506" i="24"/>
  <c r="U506" i="24"/>
  <c r="T506" i="24"/>
  <c r="S506" i="24"/>
  <c r="R506" i="24"/>
  <c r="Q506" i="24"/>
  <c r="O506" i="24"/>
  <c r="N506" i="24"/>
  <c r="M506" i="24"/>
  <c r="L506" i="24"/>
  <c r="K506" i="24"/>
  <c r="J506" i="24"/>
  <c r="I506" i="24"/>
  <c r="H506" i="24"/>
  <c r="G506" i="24"/>
  <c r="Y505" i="24"/>
  <c r="X505" i="24"/>
  <c r="W505" i="24"/>
  <c r="W511" i="24" s="1"/>
  <c r="V505" i="24"/>
  <c r="U505" i="24"/>
  <c r="U511" i="24" s="1"/>
  <c r="T505" i="24"/>
  <c r="S505" i="24"/>
  <c r="R505" i="24"/>
  <c r="Q505" i="24"/>
  <c r="O505" i="24"/>
  <c r="N505" i="24"/>
  <c r="M505" i="24"/>
  <c r="L505" i="24"/>
  <c r="K505" i="24"/>
  <c r="J505" i="24"/>
  <c r="I505" i="24"/>
  <c r="H505" i="24"/>
  <c r="G505" i="24"/>
  <c r="O502" i="24"/>
  <c r="L502" i="24"/>
  <c r="G502" i="24"/>
  <c r="AA501" i="24"/>
  <c r="G501" i="24"/>
  <c r="H496" i="24"/>
  <c r="H495" i="24"/>
  <c r="H494" i="24"/>
  <c r="H493" i="24"/>
  <c r="I488" i="24"/>
  <c r="Y485" i="24"/>
  <c r="X485" i="24"/>
  <c r="W485" i="24"/>
  <c r="V485" i="24"/>
  <c r="U485" i="24"/>
  <c r="T485" i="24"/>
  <c r="S485" i="24"/>
  <c r="R485" i="24"/>
  <c r="Q485" i="24"/>
  <c r="O485" i="24"/>
  <c r="N485" i="24"/>
  <c r="M485" i="24"/>
  <c r="L485" i="24"/>
  <c r="K485" i="24"/>
  <c r="J485" i="24"/>
  <c r="I485" i="24"/>
  <c r="H485" i="24"/>
  <c r="G485" i="24"/>
  <c r="Y483" i="24"/>
  <c r="X483" i="24"/>
  <c r="W483" i="24"/>
  <c r="V483" i="24"/>
  <c r="U483" i="24"/>
  <c r="T483" i="24"/>
  <c r="S483" i="24"/>
  <c r="R483" i="24"/>
  <c r="Q483" i="24"/>
  <c r="O483" i="24"/>
  <c r="N483" i="24"/>
  <c r="M483" i="24"/>
  <c r="L483" i="24"/>
  <c r="K483" i="24"/>
  <c r="J483" i="24"/>
  <c r="I483" i="24"/>
  <c r="H483" i="24"/>
  <c r="G483" i="24"/>
  <c r="Y482" i="24"/>
  <c r="X482" i="24"/>
  <c r="X488" i="24" s="1"/>
  <c r="W482" i="24"/>
  <c r="V482" i="24"/>
  <c r="U482" i="24"/>
  <c r="T482" i="24"/>
  <c r="S482" i="24"/>
  <c r="R482" i="24"/>
  <c r="Q482" i="24"/>
  <c r="O482" i="24"/>
  <c r="O487" i="24" s="1"/>
  <c r="N482" i="24"/>
  <c r="M482" i="24"/>
  <c r="L482" i="24"/>
  <c r="L487" i="24" s="1"/>
  <c r="K482" i="24"/>
  <c r="J482" i="24"/>
  <c r="I482" i="24"/>
  <c r="H482" i="24"/>
  <c r="G482" i="24"/>
  <c r="O479" i="24"/>
  <c r="L479" i="24"/>
  <c r="G479" i="24"/>
  <c r="AA478" i="24"/>
  <c r="G478" i="24"/>
  <c r="H473" i="24"/>
  <c r="H472" i="24"/>
  <c r="H471" i="24"/>
  <c r="H470" i="24"/>
  <c r="X463" i="24"/>
  <c r="Y462" i="24"/>
  <c r="X462" i="24"/>
  <c r="W462" i="24"/>
  <c r="V462" i="24"/>
  <c r="U462" i="24"/>
  <c r="T462" i="24"/>
  <c r="T464" i="24" s="1"/>
  <c r="S462" i="24"/>
  <c r="R462" i="24"/>
  <c r="Q462" i="24"/>
  <c r="O462" i="24"/>
  <c r="N462" i="24"/>
  <c r="M462" i="24"/>
  <c r="L462" i="24"/>
  <c r="L465" i="24" s="1"/>
  <c r="K462" i="24"/>
  <c r="J462" i="24"/>
  <c r="I462" i="24"/>
  <c r="H462" i="24"/>
  <c r="G462" i="24"/>
  <c r="Y460" i="24"/>
  <c r="X460" i="24"/>
  <c r="W460" i="24"/>
  <c r="V460" i="24"/>
  <c r="U460" i="24"/>
  <c r="T460" i="24"/>
  <c r="S460" i="24"/>
  <c r="R460" i="24"/>
  <c r="Q460" i="24"/>
  <c r="O460" i="24"/>
  <c r="N460" i="24"/>
  <c r="M460" i="24"/>
  <c r="L460" i="24"/>
  <c r="K460" i="24"/>
  <c r="J460" i="24"/>
  <c r="I460" i="24"/>
  <c r="H460" i="24"/>
  <c r="G460" i="24"/>
  <c r="Y459" i="24"/>
  <c r="Y465" i="24" s="1"/>
  <c r="X459" i="24"/>
  <c r="W459" i="24"/>
  <c r="V459" i="24"/>
  <c r="U459" i="24"/>
  <c r="T459" i="24"/>
  <c r="S459" i="24"/>
  <c r="R459" i="24"/>
  <c r="Q459" i="24"/>
  <c r="Q465" i="24" s="1"/>
  <c r="O459" i="24"/>
  <c r="N459" i="24"/>
  <c r="M459" i="24"/>
  <c r="L459" i="24"/>
  <c r="K459" i="24"/>
  <c r="J459" i="24"/>
  <c r="I459" i="24"/>
  <c r="H459" i="24"/>
  <c r="G459" i="24"/>
  <c r="O456" i="24"/>
  <c r="L456" i="24"/>
  <c r="G456" i="24"/>
  <c r="AA455" i="24"/>
  <c r="G455" i="24"/>
  <c r="H450" i="24"/>
  <c r="H449" i="24"/>
  <c r="H448" i="24"/>
  <c r="H447" i="24"/>
  <c r="Y439" i="24"/>
  <c r="Y441" i="24" s="1"/>
  <c r="X439" i="24"/>
  <c r="W439" i="24"/>
  <c r="V439" i="24"/>
  <c r="V442" i="24" s="1"/>
  <c r="U439" i="24"/>
  <c r="T439" i="24"/>
  <c r="S439" i="24"/>
  <c r="R439" i="24"/>
  <c r="Q439" i="24"/>
  <c r="Q442" i="24" s="1"/>
  <c r="O439" i="24"/>
  <c r="N439" i="24"/>
  <c r="M439" i="24"/>
  <c r="L439" i="24"/>
  <c r="K439" i="24"/>
  <c r="K441" i="24" s="1"/>
  <c r="J439" i="24"/>
  <c r="I439" i="24"/>
  <c r="H439" i="24"/>
  <c r="G439" i="24"/>
  <c r="Y437" i="24"/>
  <c r="X437" i="24"/>
  <c r="W437" i="24"/>
  <c r="V437" i="24"/>
  <c r="U437" i="24"/>
  <c r="T437" i="24"/>
  <c r="S437" i="24"/>
  <c r="R437" i="24"/>
  <c r="Q437" i="24"/>
  <c r="O437" i="24"/>
  <c r="N437" i="24"/>
  <c r="M437" i="24"/>
  <c r="L437" i="24"/>
  <c r="K437" i="24"/>
  <c r="J437" i="24"/>
  <c r="I437" i="24"/>
  <c r="H437" i="24"/>
  <c r="G437" i="24"/>
  <c r="Y436" i="24"/>
  <c r="X436" i="24"/>
  <c r="X442" i="24" s="1"/>
  <c r="W436" i="24"/>
  <c r="V436" i="24"/>
  <c r="U436" i="24"/>
  <c r="T436" i="24"/>
  <c r="S436" i="24"/>
  <c r="R436" i="24"/>
  <c r="R442" i="24" s="1"/>
  <c r="Q436" i="24"/>
  <c r="O436" i="24"/>
  <c r="N436" i="24"/>
  <c r="M436" i="24"/>
  <c r="L436" i="24"/>
  <c r="K436" i="24"/>
  <c r="J436" i="24"/>
  <c r="I436" i="24"/>
  <c r="H436" i="24"/>
  <c r="G436" i="24"/>
  <c r="O433" i="24"/>
  <c r="L433" i="24"/>
  <c r="G433" i="24"/>
  <c r="AA432" i="24"/>
  <c r="G432" i="24"/>
  <c r="H427" i="24"/>
  <c r="H426" i="24"/>
  <c r="H425" i="24"/>
  <c r="H424" i="24"/>
  <c r="Y416" i="24"/>
  <c r="X416" i="24"/>
  <c r="W416" i="24"/>
  <c r="W418" i="24" s="1"/>
  <c r="V416" i="24"/>
  <c r="V419" i="24" s="1"/>
  <c r="U416" i="24"/>
  <c r="T416" i="24"/>
  <c r="S416" i="24"/>
  <c r="R416" i="24"/>
  <c r="R419" i="24" s="1"/>
  <c r="Q416" i="24"/>
  <c r="O416" i="24"/>
  <c r="N416" i="24"/>
  <c r="N418" i="24" s="1"/>
  <c r="M416" i="24"/>
  <c r="L416" i="24"/>
  <c r="K416" i="24"/>
  <c r="J416" i="24"/>
  <c r="I416" i="24"/>
  <c r="I418" i="24" s="1"/>
  <c r="H416" i="24"/>
  <c r="G416" i="24"/>
  <c r="Y414" i="24"/>
  <c r="X414" i="24"/>
  <c r="W414" i="24"/>
  <c r="V414" i="24"/>
  <c r="U414" i="24"/>
  <c r="T414" i="24"/>
  <c r="S414" i="24"/>
  <c r="R414" i="24"/>
  <c r="Q414" i="24"/>
  <c r="O414" i="24"/>
  <c r="N414" i="24"/>
  <c r="M414" i="24"/>
  <c r="L414" i="24"/>
  <c r="K414" i="24"/>
  <c r="J414" i="24"/>
  <c r="I414" i="24"/>
  <c r="H414" i="24"/>
  <c r="G414" i="24"/>
  <c r="Y413" i="24"/>
  <c r="Y418" i="24" s="1"/>
  <c r="X413" i="24"/>
  <c r="W413" i="24"/>
  <c r="V413" i="24"/>
  <c r="U413" i="24"/>
  <c r="T413" i="24"/>
  <c r="S413" i="24"/>
  <c r="R413" i="24"/>
  <c r="Q413" i="24"/>
  <c r="O413" i="24"/>
  <c r="O418" i="24" s="1"/>
  <c r="N413" i="24"/>
  <c r="M413" i="24"/>
  <c r="L413" i="24"/>
  <c r="K413" i="24"/>
  <c r="J413" i="24"/>
  <c r="I413" i="24"/>
  <c r="H413" i="24"/>
  <c r="G413" i="24"/>
  <c r="O410" i="24"/>
  <c r="L410" i="24"/>
  <c r="G410" i="24"/>
  <c r="AA409" i="24"/>
  <c r="G409" i="24"/>
  <c r="H404" i="24"/>
  <c r="H403" i="24"/>
  <c r="H402" i="24"/>
  <c r="H401" i="24"/>
  <c r="K395" i="24"/>
  <c r="Y393" i="24"/>
  <c r="X393" i="24"/>
  <c r="W393" i="24"/>
  <c r="W396" i="24" s="1"/>
  <c r="V393" i="24"/>
  <c r="U393" i="24"/>
  <c r="T393" i="24"/>
  <c r="S393" i="24"/>
  <c r="R393" i="24"/>
  <c r="Q393" i="24"/>
  <c r="O393" i="24"/>
  <c r="N393" i="24"/>
  <c r="M393" i="24"/>
  <c r="L393" i="24"/>
  <c r="K393" i="24"/>
  <c r="K396" i="24" s="1"/>
  <c r="J393" i="24"/>
  <c r="I393" i="24"/>
  <c r="H393" i="24"/>
  <c r="G393" i="24"/>
  <c r="Y391" i="24"/>
  <c r="X391" i="24"/>
  <c r="W391" i="24"/>
  <c r="V391" i="24"/>
  <c r="U391" i="24"/>
  <c r="T391" i="24"/>
  <c r="S391" i="24"/>
  <c r="R391" i="24"/>
  <c r="Q391" i="24"/>
  <c r="O391" i="24"/>
  <c r="N391" i="24"/>
  <c r="M391" i="24"/>
  <c r="L391" i="24"/>
  <c r="K391" i="24"/>
  <c r="J391" i="24"/>
  <c r="I391" i="24"/>
  <c r="H391" i="24"/>
  <c r="G391" i="24"/>
  <c r="Y390" i="24"/>
  <c r="X390" i="24"/>
  <c r="W390" i="24"/>
  <c r="V390" i="24"/>
  <c r="U390" i="24"/>
  <c r="T390" i="24"/>
  <c r="S390" i="24"/>
  <c r="R390" i="24"/>
  <c r="Q390" i="24"/>
  <c r="O390" i="24"/>
  <c r="N390" i="24"/>
  <c r="M390" i="24"/>
  <c r="L390" i="24"/>
  <c r="K390" i="24"/>
  <c r="J390" i="24"/>
  <c r="I390" i="24"/>
  <c r="H390" i="24"/>
  <c r="G390" i="24"/>
  <c r="O387" i="24"/>
  <c r="L387" i="24"/>
  <c r="G387" i="24"/>
  <c r="AA386" i="24"/>
  <c r="G386" i="24"/>
  <c r="H381" i="24"/>
  <c r="H380" i="24"/>
  <c r="H379" i="24"/>
  <c r="H378" i="24"/>
  <c r="Y370" i="24"/>
  <c r="X370" i="24"/>
  <c r="X373" i="24" s="1"/>
  <c r="W370" i="24"/>
  <c r="V370" i="24"/>
  <c r="U370" i="24"/>
  <c r="U373" i="24" s="1"/>
  <c r="T370" i="24"/>
  <c r="S370" i="24"/>
  <c r="S373" i="24" s="1"/>
  <c r="R370" i="24"/>
  <c r="Q370" i="24"/>
  <c r="O370" i="24"/>
  <c r="O372" i="24" s="1"/>
  <c r="N370" i="24"/>
  <c r="M370" i="24"/>
  <c r="M373" i="24" s="1"/>
  <c r="L370" i="24"/>
  <c r="L372" i="24" s="1"/>
  <c r="K370" i="24"/>
  <c r="J370" i="24"/>
  <c r="I370" i="24"/>
  <c r="H370" i="24"/>
  <c r="G370" i="24"/>
  <c r="G372" i="24" s="1"/>
  <c r="Y368" i="24"/>
  <c r="X368" i="24"/>
  <c r="W368" i="24"/>
  <c r="V368" i="24"/>
  <c r="U368" i="24"/>
  <c r="T368" i="24"/>
  <c r="S368" i="24"/>
  <c r="R368" i="24"/>
  <c r="Q368" i="24"/>
  <c r="O368" i="24"/>
  <c r="N368" i="24"/>
  <c r="M368" i="24"/>
  <c r="L368" i="24"/>
  <c r="K368" i="24"/>
  <c r="J368" i="24"/>
  <c r="I368" i="24"/>
  <c r="H368" i="24"/>
  <c r="G368" i="24"/>
  <c r="Y367" i="24"/>
  <c r="X367" i="24"/>
  <c r="W367" i="24"/>
  <c r="V367" i="24"/>
  <c r="U367" i="24"/>
  <c r="T367" i="24"/>
  <c r="S367" i="24"/>
  <c r="R367" i="24"/>
  <c r="Z367" i="24" s="1"/>
  <c r="Q367" i="24"/>
  <c r="O367" i="24"/>
  <c r="N367" i="24"/>
  <c r="M367" i="24"/>
  <c r="L367" i="24"/>
  <c r="K367" i="24"/>
  <c r="J367" i="24"/>
  <c r="I367" i="24"/>
  <c r="H367" i="24"/>
  <c r="G367" i="24"/>
  <c r="O364" i="24"/>
  <c r="L364" i="24"/>
  <c r="G364" i="24"/>
  <c r="AA363" i="24"/>
  <c r="G363" i="24"/>
  <c r="H358" i="24"/>
  <c r="H357" i="24"/>
  <c r="H356" i="24"/>
  <c r="H355" i="24"/>
  <c r="Y347" i="24"/>
  <c r="X347" i="24"/>
  <c r="X350" i="24" s="1"/>
  <c r="W347" i="24"/>
  <c r="V347" i="24"/>
  <c r="V350" i="24" s="1"/>
  <c r="U347" i="24"/>
  <c r="U349" i="24" s="1"/>
  <c r="T347" i="24"/>
  <c r="S347" i="24"/>
  <c r="R347" i="24"/>
  <c r="Q347" i="24"/>
  <c r="O347" i="24"/>
  <c r="N347" i="24"/>
  <c r="N349" i="24" s="1"/>
  <c r="M347" i="24"/>
  <c r="M349" i="24" s="1"/>
  <c r="L347" i="24"/>
  <c r="L349" i="24" s="1"/>
  <c r="K347" i="24"/>
  <c r="J347" i="24"/>
  <c r="J350" i="24" s="1"/>
  <c r="I347" i="24"/>
  <c r="H347" i="24"/>
  <c r="G347" i="24"/>
  <c r="Y345" i="24"/>
  <c r="X345" i="24"/>
  <c r="W345" i="24"/>
  <c r="V345" i="24"/>
  <c r="U345" i="24"/>
  <c r="T345" i="24"/>
  <c r="S345" i="24"/>
  <c r="R345" i="24"/>
  <c r="Q345" i="24"/>
  <c r="O345" i="24"/>
  <c r="N345" i="24"/>
  <c r="M345" i="24"/>
  <c r="L345" i="24"/>
  <c r="K345" i="24"/>
  <c r="J345" i="24"/>
  <c r="I345" i="24"/>
  <c r="H345" i="24"/>
  <c r="G345" i="24"/>
  <c r="Y344" i="24"/>
  <c r="X344" i="24"/>
  <c r="W344" i="24"/>
  <c r="V344" i="24"/>
  <c r="U344" i="24"/>
  <c r="T344" i="24"/>
  <c r="S344" i="24"/>
  <c r="R344" i="24"/>
  <c r="Q344" i="24"/>
  <c r="O344" i="24"/>
  <c r="N344" i="24"/>
  <c r="M344" i="24"/>
  <c r="L344" i="24"/>
  <c r="K344" i="24"/>
  <c r="J344" i="24"/>
  <c r="I344" i="24"/>
  <c r="I350" i="24" s="1"/>
  <c r="H344" i="24"/>
  <c r="G344" i="24"/>
  <c r="O341" i="24"/>
  <c r="L341" i="24"/>
  <c r="G341" i="24"/>
  <c r="AA340" i="24"/>
  <c r="G340" i="24"/>
  <c r="H335" i="24"/>
  <c r="H334" i="24"/>
  <c r="H333" i="24"/>
  <c r="H332" i="24"/>
  <c r="Y324" i="24"/>
  <c r="Y327" i="24" s="1"/>
  <c r="X324" i="24"/>
  <c r="W324" i="24"/>
  <c r="W326" i="24" s="1"/>
  <c r="V324" i="24"/>
  <c r="V326" i="24" s="1"/>
  <c r="U324" i="24"/>
  <c r="T324" i="24"/>
  <c r="S324" i="24"/>
  <c r="R324" i="24"/>
  <c r="Q324" i="24"/>
  <c r="Q327" i="24" s="1"/>
  <c r="O324" i="24"/>
  <c r="N324" i="24"/>
  <c r="M324" i="24"/>
  <c r="M326" i="24" s="1"/>
  <c r="L324" i="24"/>
  <c r="K324" i="24"/>
  <c r="K327" i="24" s="1"/>
  <c r="J324" i="24"/>
  <c r="I324" i="24"/>
  <c r="H324" i="24"/>
  <c r="G324" i="24"/>
  <c r="Y322" i="24"/>
  <c r="X322" i="24"/>
  <c r="W322" i="24"/>
  <c r="V322" i="24"/>
  <c r="U322" i="24"/>
  <c r="T322" i="24"/>
  <c r="S322" i="24"/>
  <c r="R322" i="24"/>
  <c r="Q322" i="24"/>
  <c r="O322" i="24"/>
  <c r="N322" i="24"/>
  <c r="M322" i="24"/>
  <c r="L322" i="24"/>
  <c r="K322" i="24"/>
  <c r="J322" i="24"/>
  <c r="I322" i="24"/>
  <c r="H322" i="24"/>
  <c r="G322" i="24"/>
  <c r="Y321" i="24"/>
  <c r="X321" i="24"/>
  <c r="W321" i="24"/>
  <c r="V321" i="24"/>
  <c r="U321" i="24"/>
  <c r="T321" i="24"/>
  <c r="S321" i="24"/>
  <c r="R321" i="24"/>
  <c r="Q321" i="24"/>
  <c r="O321" i="24"/>
  <c r="N321" i="24"/>
  <c r="M321" i="24"/>
  <c r="L321" i="24"/>
  <c r="K321" i="24"/>
  <c r="J321" i="24"/>
  <c r="I321" i="24"/>
  <c r="H321" i="24"/>
  <c r="G321" i="24"/>
  <c r="O318" i="24"/>
  <c r="L318" i="24"/>
  <c r="G318" i="24"/>
  <c r="AA317" i="24"/>
  <c r="G317" i="24"/>
  <c r="H312" i="24"/>
  <c r="H311" i="24"/>
  <c r="H310" i="24"/>
  <c r="H309" i="24"/>
  <c r="Y301" i="24"/>
  <c r="X301" i="24"/>
  <c r="W301" i="24"/>
  <c r="W303" i="24" s="1"/>
  <c r="V301" i="24"/>
  <c r="V304" i="24" s="1"/>
  <c r="U301" i="24"/>
  <c r="T301" i="24"/>
  <c r="T303" i="24" s="1"/>
  <c r="S301" i="24"/>
  <c r="R301" i="24"/>
  <c r="Q301" i="24"/>
  <c r="O301" i="24"/>
  <c r="N301" i="24"/>
  <c r="N303" i="24" s="1"/>
  <c r="M301" i="24"/>
  <c r="L301" i="24"/>
  <c r="K301" i="24"/>
  <c r="K304" i="24" s="1"/>
  <c r="J301" i="24"/>
  <c r="I301" i="24"/>
  <c r="H301" i="24"/>
  <c r="H304" i="24" s="1"/>
  <c r="G301" i="24"/>
  <c r="Y299" i="24"/>
  <c r="X299" i="24"/>
  <c r="W299" i="24"/>
  <c r="V299" i="24"/>
  <c r="U299" i="24"/>
  <c r="T299" i="24"/>
  <c r="S299" i="24"/>
  <c r="R299" i="24"/>
  <c r="Q299" i="24"/>
  <c r="O299" i="24"/>
  <c r="N299" i="24"/>
  <c r="M299" i="24"/>
  <c r="L299" i="24"/>
  <c r="K299" i="24"/>
  <c r="J299" i="24"/>
  <c r="I299" i="24"/>
  <c r="H299" i="24"/>
  <c r="G299" i="24"/>
  <c r="Y298" i="24"/>
  <c r="X298" i="24"/>
  <c r="W298" i="24"/>
  <c r="V298" i="24"/>
  <c r="U298" i="24"/>
  <c r="T298" i="24"/>
  <c r="S298" i="24"/>
  <c r="R298" i="24"/>
  <c r="Q298" i="24"/>
  <c r="O298" i="24"/>
  <c r="N298" i="24"/>
  <c r="M298" i="24"/>
  <c r="L298" i="24"/>
  <c r="K298" i="24"/>
  <c r="J298" i="24"/>
  <c r="I298" i="24"/>
  <c r="H298" i="24"/>
  <c r="G298" i="24"/>
  <c r="O295" i="24"/>
  <c r="L295" i="24"/>
  <c r="G295" i="24"/>
  <c r="AA294" i="24"/>
  <c r="G294" i="24"/>
  <c r="H289" i="24"/>
  <c r="H288" i="24"/>
  <c r="H287" i="24"/>
  <c r="H286" i="24"/>
  <c r="Y278" i="24"/>
  <c r="Y281" i="24" s="1"/>
  <c r="X278" i="24"/>
  <c r="W278" i="24"/>
  <c r="V278" i="24"/>
  <c r="U278" i="24"/>
  <c r="T278" i="24"/>
  <c r="T280" i="24" s="1"/>
  <c r="S278" i="24"/>
  <c r="R278" i="24"/>
  <c r="Q278" i="24"/>
  <c r="Q281" i="24" s="1"/>
  <c r="O278" i="24"/>
  <c r="N278" i="24"/>
  <c r="M278" i="24"/>
  <c r="M281" i="24" s="1"/>
  <c r="L278" i="24"/>
  <c r="K278" i="24"/>
  <c r="J278" i="24"/>
  <c r="I278" i="24"/>
  <c r="H278" i="24"/>
  <c r="H281" i="24" s="1"/>
  <c r="G278" i="24"/>
  <c r="Y276" i="24"/>
  <c r="X276" i="24"/>
  <c r="W276" i="24"/>
  <c r="V276" i="24"/>
  <c r="U276" i="24"/>
  <c r="T276" i="24"/>
  <c r="S276" i="24"/>
  <c r="R276" i="24"/>
  <c r="Q276" i="24"/>
  <c r="O276" i="24"/>
  <c r="N276" i="24"/>
  <c r="M276" i="24"/>
  <c r="L276" i="24"/>
  <c r="K276" i="24"/>
  <c r="J276" i="24"/>
  <c r="I276" i="24"/>
  <c r="H276" i="24"/>
  <c r="G276" i="24"/>
  <c r="Y275" i="24"/>
  <c r="X275" i="24"/>
  <c r="W275" i="24"/>
  <c r="V275" i="24"/>
  <c r="U275" i="24"/>
  <c r="T275" i="24"/>
  <c r="S275" i="24"/>
  <c r="R275" i="24"/>
  <c r="Q275" i="24"/>
  <c r="O275" i="24"/>
  <c r="N275" i="24"/>
  <c r="M275" i="24"/>
  <c r="L275" i="24"/>
  <c r="K275" i="24"/>
  <c r="J275" i="24"/>
  <c r="I275" i="24"/>
  <c r="H275" i="24"/>
  <c r="G275" i="24"/>
  <c r="O272" i="24"/>
  <c r="L272" i="24"/>
  <c r="G272" i="24"/>
  <c r="AA271" i="24"/>
  <c r="G271" i="24"/>
  <c r="H266" i="24"/>
  <c r="H265" i="24"/>
  <c r="H264" i="24"/>
  <c r="H263" i="24"/>
  <c r="Y255" i="24"/>
  <c r="X255" i="24"/>
  <c r="W255" i="24"/>
  <c r="V255" i="24"/>
  <c r="U255" i="24"/>
  <c r="U258" i="24" s="1"/>
  <c r="T255" i="24"/>
  <c r="S255" i="24"/>
  <c r="R255" i="24"/>
  <c r="R258" i="24" s="1"/>
  <c r="Q255" i="24"/>
  <c r="O255" i="24"/>
  <c r="N255" i="24"/>
  <c r="N257" i="24" s="1"/>
  <c r="M255" i="24"/>
  <c r="L255" i="24"/>
  <c r="K255" i="24"/>
  <c r="J255" i="24"/>
  <c r="I255" i="24"/>
  <c r="I258" i="24" s="1"/>
  <c r="H255" i="24"/>
  <c r="G255" i="24"/>
  <c r="Y253" i="24"/>
  <c r="X253" i="24"/>
  <c r="W253" i="24"/>
  <c r="V253" i="24"/>
  <c r="U253" i="24"/>
  <c r="T253" i="24"/>
  <c r="S253" i="24"/>
  <c r="R253" i="24"/>
  <c r="Q253" i="24"/>
  <c r="O253" i="24"/>
  <c r="N253" i="24"/>
  <c r="M253" i="24"/>
  <c r="L253" i="24"/>
  <c r="K253" i="24"/>
  <c r="J253" i="24"/>
  <c r="I253" i="24"/>
  <c r="H253" i="24"/>
  <c r="G253" i="24"/>
  <c r="Y252" i="24"/>
  <c r="Y257" i="24" s="1"/>
  <c r="X252" i="24"/>
  <c r="W252" i="24"/>
  <c r="V252" i="24"/>
  <c r="U252" i="24"/>
  <c r="T252" i="24"/>
  <c r="S252" i="24"/>
  <c r="R252" i="24"/>
  <c r="Q252" i="24"/>
  <c r="O252" i="24"/>
  <c r="N252" i="24"/>
  <c r="M252" i="24"/>
  <c r="L252" i="24"/>
  <c r="K252" i="24"/>
  <c r="J252" i="24"/>
  <c r="I252" i="24"/>
  <c r="H252" i="24"/>
  <c r="G252" i="24"/>
  <c r="O249" i="24"/>
  <c r="L249" i="24"/>
  <c r="G249" i="24"/>
  <c r="AA248" i="24"/>
  <c r="G248" i="24"/>
  <c r="H243" i="24"/>
  <c r="H242" i="24"/>
  <c r="H241" i="24"/>
  <c r="H240" i="24"/>
  <c r="Y232" i="24"/>
  <c r="X232" i="24"/>
  <c r="W232" i="24"/>
  <c r="V232" i="24"/>
  <c r="V234" i="24" s="1"/>
  <c r="U232" i="24"/>
  <c r="T232" i="24"/>
  <c r="S232" i="24"/>
  <c r="S235" i="24" s="1"/>
  <c r="R232" i="24"/>
  <c r="Q232" i="24"/>
  <c r="O232" i="24"/>
  <c r="O234" i="24" s="1"/>
  <c r="N232" i="24"/>
  <c r="M232" i="24"/>
  <c r="M235" i="24" s="1"/>
  <c r="L232" i="24"/>
  <c r="K232" i="24"/>
  <c r="J232" i="24"/>
  <c r="I232" i="24"/>
  <c r="H232" i="24"/>
  <c r="G232" i="24"/>
  <c r="G235" i="24" s="1"/>
  <c r="Y230" i="24"/>
  <c r="X230" i="24"/>
  <c r="W230" i="24"/>
  <c r="V230" i="24"/>
  <c r="U230" i="24"/>
  <c r="T230" i="24"/>
  <c r="S230" i="24"/>
  <c r="R230" i="24"/>
  <c r="Q230" i="24"/>
  <c r="O230" i="24"/>
  <c r="N230" i="24"/>
  <c r="M230" i="24"/>
  <c r="L230" i="24"/>
  <c r="K230" i="24"/>
  <c r="J230" i="24"/>
  <c r="I230" i="24"/>
  <c r="H230" i="24"/>
  <c r="G230" i="24"/>
  <c r="Y229" i="24"/>
  <c r="X229" i="24"/>
  <c r="W229" i="24"/>
  <c r="W235" i="24" s="1"/>
  <c r="V229" i="24"/>
  <c r="U229" i="24"/>
  <c r="T229" i="24"/>
  <c r="S229" i="24"/>
  <c r="R229" i="24"/>
  <c r="R234" i="24" s="1"/>
  <c r="Q229" i="24"/>
  <c r="O229" i="24"/>
  <c r="N229" i="24"/>
  <c r="N235" i="24" s="1"/>
  <c r="M229" i="24"/>
  <c r="L229" i="24"/>
  <c r="K229" i="24"/>
  <c r="J229" i="24"/>
  <c r="I229" i="24"/>
  <c r="H229" i="24"/>
  <c r="G229" i="24"/>
  <c r="O226" i="24"/>
  <c r="L226" i="24"/>
  <c r="G226" i="24"/>
  <c r="AA225" i="24"/>
  <c r="G225" i="24"/>
  <c r="H220" i="24"/>
  <c r="H219" i="24"/>
  <c r="H218" i="24"/>
  <c r="H217" i="24"/>
  <c r="Q211" i="24"/>
  <c r="Y209" i="24"/>
  <c r="Y212" i="24" s="1"/>
  <c r="X209" i="24"/>
  <c r="W209" i="24"/>
  <c r="V209" i="24"/>
  <c r="U209" i="24"/>
  <c r="U212" i="24" s="1"/>
  <c r="T209" i="24"/>
  <c r="T212" i="24" s="1"/>
  <c r="S209" i="24"/>
  <c r="R209" i="24"/>
  <c r="Q209" i="24"/>
  <c r="Q212" i="24" s="1"/>
  <c r="O209" i="24"/>
  <c r="N209" i="24"/>
  <c r="M209" i="24"/>
  <c r="L209" i="24"/>
  <c r="K209" i="24"/>
  <c r="K212" i="24" s="1"/>
  <c r="J209" i="24"/>
  <c r="I209" i="24"/>
  <c r="I211" i="24" s="1"/>
  <c r="H209" i="24"/>
  <c r="H212" i="24" s="1"/>
  <c r="G209" i="24"/>
  <c r="Y207" i="24"/>
  <c r="X207" i="24"/>
  <c r="W207" i="24"/>
  <c r="V207" i="24"/>
  <c r="U207" i="24"/>
  <c r="T207" i="24"/>
  <c r="S207" i="24"/>
  <c r="R207" i="24"/>
  <c r="Q207" i="24"/>
  <c r="O207" i="24"/>
  <c r="N207" i="24"/>
  <c r="M207" i="24"/>
  <c r="L207" i="24"/>
  <c r="K207" i="24"/>
  <c r="J207" i="24"/>
  <c r="I207" i="24"/>
  <c r="H207" i="24"/>
  <c r="G207" i="24"/>
  <c r="Y206" i="24"/>
  <c r="X206" i="24"/>
  <c r="W206" i="24"/>
  <c r="V206" i="24"/>
  <c r="U206" i="24"/>
  <c r="T206" i="24"/>
  <c r="S206" i="24"/>
  <c r="R206" i="24"/>
  <c r="Q206" i="24"/>
  <c r="O206" i="24"/>
  <c r="N206" i="24"/>
  <c r="M206" i="24"/>
  <c r="L206" i="24"/>
  <c r="K206" i="24"/>
  <c r="J206" i="24"/>
  <c r="I206" i="24"/>
  <c r="H206" i="24"/>
  <c r="G206" i="24"/>
  <c r="O203" i="24"/>
  <c r="L203" i="24"/>
  <c r="G203" i="24"/>
  <c r="AA202" i="24"/>
  <c r="G202" i="24"/>
  <c r="H197" i="24"/>
  <c r="H196" i="24"/>
  <c r="H195" i="24"/>
  <c r="H194" i="24"/>
  <c r="N188" i="24"/>
  <c r="Y186" i="24"/>
  <c r="X186" i="24"/>
  <c r="W186" i="24"/>
  <c r="V186" i="24"/>
  <c r="U186" i="24"/>
  <c r="T186" i="24"/>
  <c r="S186" i="24"/>
  <c r="R186" i="24"/>
  <c r="R188" i="24" s="1"/>
  <c r="Q186" i="24"/>
  <c r="O186" i="24"/>
  <c r="N186" i="24"/>
  <c r="N189" i="24" s="1"/>
  <c r="M186" i="24"/>
  <c r="L186" i="24"/>
  <c r="K186" i="24"/>
  <c r="J186" i="24"/>
  <c r="I186" i="24"/>
  <c r="I189" i="24" s="1"/>
  <c r="H186" i="24"/>
  <c r="G186" i="24"/>
  <c r="Y184" i="24"/>
  <c r="X184" i="24"/>
  <c r="W184" i="24"/>
  <c r="V184" i="24"/>
  <c r="U184" i="24"/>
  <c r="T184" i="24"/>
  <c r="S184" i="24"/>
  <c r="R184" i="24"/>
  <c r="Q184" i="24"/>
  <c r="O184" i="24"/>
  <c r="N184" i="24"/>
  <c r="M184" i="24"/>
  <c r="L184" i="24"/>
  <c r="K184" i="24"/>
  <c r="J184" i="24"/>
  <c r="I184" i="24"/>
  <c r="H184" i="24"/>
  <c r="G184" i="24"/>
  <c r="Y183" i="24"/>
  <c r="X183" i="24"/>
  <c r="W183" i="24"/>
  <c r="V183" i="24"/>
  <c r="U183" i="24"/>
  <c r="T183" i="24"/>
  <c r="S183" i="24"/>
  <c r="R183" i="24"/>
  <c r="Q183" i="24"/>
  <c r="O183" i="24"/>
  <c r="N183" i="24"/>
  <c r="M183" i="24"/>
  <c r="L183" i="24"/>
  <c r="K183" i="24"/>
  <c r="J183" i="24"/>
  <c r="I183" i="24"/>
  <c r="H183" i="24"/>
  <c r="G183" i="24"/>
  <c r="O180" i="24"/>
  <c r="L180" i="24"/>
  <c r="G180" i="24"/>
  <c r="AA179" i="24"/>
  <c r="G179" i="24"/>
  <c r="H174" i="24"/>
  <c r="H173" i="24"/>
  <c r="H172" i="24"/>
  <c r="H171" i="24"/>
  <c r="Y163" i="24"/>
  <c r="X163" i="24"/>
  <c r="W163" i="24"/>
  <c r="V163" i="24"/>
  <c r="U163" i="24"/>
  <c r="T163" i="24"/>
  <c r="S163" i="24"/>
  <c r="S166" i="24" s="1"/>
  <c r="R163" i="24"/>
  <c r="Q163" i="24"/>
  <c r="O163" i="24"/>
  <c r="O166" i="24" s="1"/>
  <c r="N163" i="24"/>
  <c r="M163" i="24"/>
  <c r="L163" i="24"/>
  <c r="K163" i="24"/>
  <c r="J163" i="24"/>
  <c r="J166" i="24" s="1"/>
  <c r="I163" i="24"/>
  <c r="H163" i="24"/>
  <c r="G163" i="24"/>
  <c r="G166" i="24" s="1"/>
  <c r="Y161" i="24"/>
  <c r="X161" i="24"/>
  <c r="W161" i="24"/>
  <c r="V161" i="24"/>
  <c r="U161" i="24"/>
  <c r="T161" i="24"/>
  <c r="S161" i="24"/>
  <c r="R161" i="24"/>
  <c r="Q161" i="24"/>
  <c r="O161" i="24"/>
  <c r="N161" i="24"/>
  <c r="M161" i="24"/>
  <c r="L161" i="24"/>
  <c r="K161" i="24"/>
  <c r="J161" i="24"/>
  <c r="I161" i="24"/>
  <c r="H161" i="24"/>
  <c r="G161" i="24"/>
  <c r="Y160" i="24"/>
  <c r="X160" i="24"/>
  <c r="W160" i="24"/>
  <c r="V160" i="24"/>
  <c r="U160" i="24"/>
  <c r="T160" i="24"/>
  <c r="S160" i="24"/>
  <c r="R160" i="24"/>
  <c r="Q160" i="24"/>
  <c r="O160" i="24"/>
  <c r="N160" i="24"/>
  <c r="N166" i="24" s="1"/>
  <c r="M160" i="24"/>
  <c r="M166" i="24" s="1"/>
  <c r="L160" i="24"/>
  <c r="K160" i="24"/>
  <c r="J160" i="24"/>
  <c r="I160" i="24"/>
  <c r="H160" i="24"/>
  <c r="G160" i="24"/>
  <c r="O157" i="24"/>
  <c r="L157" i="24"/>
  <c r="G157" i="24"/>
  <c r="AA156" i="24"/>
  <c r="G156" i="24"/>
  <c r="H151" i="24"/>
  <c r="H150" i="24"/>
  <c r="H149" i="24"/>
  <c r="H148" i="24"/>
  <c r="Y140" i="24"/>
  <c r="X140" i="24"/>
  <c r="W140" i="24"/>
  <c r="W143" i="24" s="1"/>
  <c r="V140" i="24"/>
  <c r="U140" i="24"/>
  <c r="T140" i="24"/>
  <c r="S140" i="24"/>
  <c r="R140" i="24"/>
  <c r="Q140" i="24"/>
  <c r="O140" i="24"/>
  <c r="N140" i="24"/>
  <c r="M140" i="24"/>
  <c r="L140" i="24"/>
  <c r="K140" i="24"/>
  <c r="J140" i="24"/>
  <c r="I140" i="24"/>
  <c r="I141" i="24" s="1"/>
  <c r="H140" i="24"/>
  <c r="H143" i="24" s="1"/>
  <c r="G140" i="24"/>
  <c r="Y138" i="24"/>
  <c r="X138" i="24"/>
  <c r="W138" i="24"/>
  <c r="V138" i="24"/>
  <c r="U138" i="24"/>
  <c r="T138" i="24"/>
  <c r="S138" i="24"/>
  <c r="R138" i="24"/>
  <c r="Q138" i="24"/>
  <c r="O138" i="24"/>
  <c r="N138" i="24"/>
  <c r="M138" i="24"/>
  <c r="L138" i="24"/>
  <c r="K138" i="24"/>
  <c r="J138" i="24"/>
  <c r="I138" i="24"/>
  <c r="H138" i="24"/>
  <c r="G138" i="24"/>
  <c r="Y137" i="24"/>
  <c r="X137" i="24"/>
  <c r="W137" i="24"/>
  <c r="V137" i="24"/>
  <c r="U137" i="24"/>
  <c r="T137" i="24"/>
  <c r="S137" i="24"/>
  <c r="R137" i="24"/>
  <c r="Q137" i="24"/>
  <c r="O137" i="24"/>
  <c r="N137" i="24"/>
  <c r="M137" i="24"/>
  <c r="L137" i="24"/>
  <c r="K137" i="24"/>
  <c r="J137" i="24"/>
  <c r="I137" i="24"/>
  <c r="H137" i="24"/>
  <c r="G137" i="24"/>
  <c r="O134" i="24"/>
  <c r="L134" i="24"/>
  <c r="G134" i="24"/>
  <c r="AA133" i="24"/>
  <c r="G133" i="24"/>
  <c r="H128" i="24"/>
  <c r="H127" i="24"/>
  <c r="H126" i="24"/>
  <c r="H125" i="24"/>
  <c r="Y119" i="24"/>
  <c r="H119" i="24"/>
  <c r="Y117" i="24"/>
  <c r="X117" i="24"/>
  <c r="W117" i="24"/>
  <c r="V117" i="24"/>
  <c r="U117" i="24"/>
  <c r="T117" i="24"/>
  <c r="S117" i="24"/>
  <c r="R117" i="24"/>
  <c r="Q117" i="24"/>
  <c r="O117" i="24"/>
  <c r="N117" i="24"/>
  <c r="M117" i="24"/>
  <c r="L117" i="24"/>
  <c r="K117" i="24"/>
  <c r="J117" i="24"/>
  <c r="I117" i="24"/>
  <c r="H117" i="24"/>
  <c r="G117" i="24"/>
  <c r="Y115" i="24"/>
  <c r="X115" i="24"/>
  <c r="W115" i="24"/>
  <c r="V115" i="24"/>
  <c r="U115" i="24"/>
  <c r="T115" i="24"/>
  <c r="S115" i="24"/>
  <c r="R115" i="24"/>
  <c r="Q115" i="24"/>
  <c r="O115" i="24"/>
  <c r="N115" i="24"/>
  <c r="M115" i="24"/>
  <c r="L115" i="24"/>
  <c r="K115" i="24"/>
  <c r="J115" i="24"/>
  <c r="I115" i="24"/>
  <c r="H115" i="24"/>
  <c r="G115" i="24"/>
  <c r="Y114" i="24"/>
  <c r="X114" i="24"/>
  <c r="W114" i="24"/>
  <c r="V114" i="24"/>
  <c r="U114" i="24"/>
  <c r="T114" i="24"/>
  <c r="S114" i="24"/>
  <c r="R114" i="24"/>
  <c r="Q114" i="24"/>
  <c r="O114" i="24"/>
  <c r="N114" i="24"/>
  <c r="M114" i="24"/>
  <c r="L114" i="24"/>
  <c r="K114" i="24"/>
  <c r="J114" i="24"/>
  <c r="I114" i="24"/>
  <c r="H114" i="24"/>
  <c r="G114" i="24"/>
  <c r="O111" i="24"/>
  <c r="L111" i="24"/>
  <c r="G111" i="24"/>
  <c r="AA110" i="24"/>
  <c r="G110" i="24"/>
  <c r="H105" i="24"/>
  <c r="H104" i="24"/>
  <c r="H103" i="24"/>
  <c r="H102" i="24"/>
  <c r="Y94" i="24"/>
  <c r="X94" i="24"/>
  <c r="W94" i="24"/>
  <c r="V94" i="24"/>
  <c r="U94" i="24"/>
  <c r="T94" i="24"/>
  <c r="S94" i="24"/>
  <c r="R94" i="24"/>
  <c r="Q94" i="24"/>
  <c r="O94" i="24"/>
  <c r="N94" i="24"/>
  <c r="M94" i="24"/>
  <c r="L94" i="24"/>
  <c r="K94" i="24"/>
  <c r="J94" i="24"/>
  <c r="J97" i="24" s="1"/>
  <c r="I94" i="24"/>
  <c r="H94" i="24"/>
  <c r="G94" i="24"/>
  <c r="Y92" i="24"/>
  <c r="X92" i="24"/>
  <c r="W92" i="24"/>
  <c r="V92" i="24"/>
  <c r="U92" i="24"/>
  <c r="T92" i="24"/>
  <c r="S92" i="24"/>
  <c r="R92" i="24"/>
  <c r="Q92" i="24"/>
  <c r="O92" i="24"/>
  <c r="N92" i="24"/>
  <c r="M92" i="24"/>
  <c r="L92" i="24"/>
  <c r="K92" i="24"/>
  <c r="J92" i="24"/>
  <c r="I92" i="24"/>
  <c r="H92" i="24"/>
  <c r="G92" i="24"/>
  <c r="Y91" i="24"/>
  <c r="X91" i="24"/>
  <c r="W91" i="24"/>
  <c r="V91" i="24"/>
  <c r="U91" i="24"/>
  <c r="U97" i="24" s="1"/>
  <c r="T91" i="24"/>
  <c r="S91" i="24"/>
  <c r="R91" i="24"/>
  <c r="Q91" i="24"/>
  <c r="O91" i="24"/>
  <c r="N91" i="24"/>
  <c r="M91" i="24"/>
  <c r="L91" i="24"/>
  <c r="K91" i="24"/>
  <c r="J91" i="24"/>
  <c r="I91" i="24"/>
  <c r="H91" i="24"/>
  <c r="G91" i="24"/>
  <c r="O88" i="24"/>
  <c r="L88" i="24"/>
  <c r="G88" i="24"/>
  <c r="AA87" i="24"/>
  <c r="G87" i="24"/>
  <c r="Z38" i="24"/>
  <c r="AA38" i="24" s="1"/>
  <c r="Z37" i="24"/>
  <c r="AA37" i="24" s="1"/>
  <c r="Z36" i="24"/>
  <c r="AA36" i="24" s="1"/>
  <c r="Z35" i="24"/>
  <c r="AA35" i="24" s="1"/>
  <c r="Z34" i="24"/>
  <c r="AA34" i="24" s="1"/>
  <c r="Z33" i="24"/>
  <c r="AA33" i="24" s="1"/>
  <c r="Z32" i="24"/>
  <c r="AA32" i="24" s="1"/>
  <c r="Z31" i="24"/>
  <c r="AA31" i="24" s="1"/>
  <c r="Z30" i="24"/>
  <c r="AA30" i="24" s="1"/>
  <c r="Z29" i="24"/>
  <c r="AA29" i="24" s="1"/>
  <c r="Z28" i="24"/>
  <c r="AA28" i="24" s="1"/>
  <c r="Z27" i="24"/>
  <c r="AA27" i="24" s="1"/>
  <c r="Z26" i="24"/>
  <c r="AA26" i="24" s="1"/>
  <c r="Z25" i="24"/>
  <c r="AA25" i="24" s="1"/>
  <c r="Z24" i="24"/>
  <c r="AA24" i="24" s="1"/>
  <c r="Z23" i="24"/>
  <c r="AA23" i="24" s="1"/>
  <c r="Z22" i="24"/>
  <c r="AA22" i="24" s="1"/>
  <c r="Z21" i="24"/>
  <c r="AA21" i="24" s="1"/>
  <c r="Z20" i="24"/>
  <c r="AA20" i="24" s="1"/>
  <c r="Z19" i="24"/>
  <c r="AA19" i="24" s="1"/>
  <c r="Z18" i="24"/>
  <c r="AA18" i="24" s="1"/>
  <c r="Z17" i="24"/>
  <c r="AA17" i="24" s="1"/>
  <c r="Z16" i="24"/>
  <c r="AA16" i="24" s="1"/>
  <c r="Z15" i="24"/>
  <c r="AA15" i="24" s="1"/>
  <c r="Z14" i="24"/>
  <c r="AA14" i="24" s="1"/>
  <c r="Z13" i="24"/>
  <c r="AA13" i="24" s="1"/>
  <c r="Z12" i="24"/>
  <c r="AA12" i="24" s="1"/>
  <c r="Z11" i="24"/>
  <c r="AA11" i="24" s="1"/>
  <c r="Z10" i="24"/>
  <c r="AA10" i="24" s="1"/>
  <c r="Z9" i="24"/>
  <c r="AA9" i="24" s="1"/>
  <c r="Z7" i="24"/>
  <c r="AA7" i="24" s="1"/>
  <c r="P7" i="24"/>
  <c r="H772" i="23"/>
  <c r="H771" i="23"/>
  <c r="H770" i="23"/>
  <c r="H769" i="23"/>
  <c r="Y761" i="23"/>
  <c r="X761" i="23"/>
  <c r="W761" i="23"/>
  <c r="W764" i="23" s="1"/>
  <c r="V761" i="23"/>
  <c r="U761" i="23"/>
  <c r="U764" i="23" s="1"/>
  <c r="T761" i="23"/>
  <c r="S761" i="23"/>
  <c r="R761" i="23"/>
  <c r="Q761" i="23"/>
  <c r="O761" i="23"/>
  <c r="N761" i="23"/>
  <c r="M761" i="23"/>
  <c r="L761" i="23"/>
  <c r="L762" i="23" s="1"/>
  <c r="K761" i="23"/>
  <c r="K763" i="23" s="1"/>
  <c r="J761" i="23"/>
  <c r="I761" i="23"/>
  <c r="I764" i="23" s="1"/>
  <c r="H761" i="23"/>
  <c r="G761" i="23"/>
  <c r="Y759" i="23"/>
  <c r="X759" i="23"/>
  <c r="W759" i="23"/>
  <c r="V759" i="23"/>
  <c r="U759" i="23"/>
  <c r="T759" i="23"/>
  <c r="S759" i="23"/>
  <c r="R759" i="23"/>
  <c r="Q759" i="23"/>
  <c r="O759" i="23"/>
  <c r="N759" i="23"/>
  <c r="M759" i="23"/>
  <c r="L759" i="23"/>
  <c r="K759" i="23"/>
  <c r="J759" i="23"/>
  <c r="I759" i="23"/>
  <c r="H759" i="23"/>
  <c r="G759" i="23"/>
  <c r="Y758" i="23"/>
  <c r="X758" i="23"/>
  <c r="W758" i="23"/>
  <c r="V758" i="23"/>
  <c r="U758" i="23"/>
  <c r="T758" i="23"/>
  <c r="S758" i="23"/>
  <c r="R758" i="23"/>
  <c r="Q758" i="23"/>
  <c r="O758" i="23"/>
  <c r="N758" i="23"/>
  <c r="M758" i="23"/>
  <c r="L758" i="23"/>
  <c r="K758" i="23"/>
  <c r="J758" i="23"/>
  <c r="I758" i="23"/>
  <c r="H758" i="23"/>
  <c r="G758" i="23"/>
  <c r="O755" i="23"/>
  <c r="L755" i="23"/>
  <c r="G755" i="23"/>
  <c r="AA754" i="23"/>
  <c r="G754" i="23"/>
  <c r="H749" i="23"/>
  <c r="H748" i="23"/>
  <c r="H747" i="23"/>
  <c r="H746" i="23"/>
  <c r="J739" i="23"/>
  <c r="Y738" i="23"/>
  <c r="X738" i="23"/>
  <c r="W738" i="23"/>
  <c r="V738" i="23"/>
  <c r="U738" i="23"/>
  <c r="U741" i="23" s="1"/>
  <c r="T738" i="23"/>
  <c r="T741" i="23" s="1"/>
  <c r="S738" i="23"/>
  <c r="R738" i="23"/>
  <c r="Q738" i="23"/>
  <c r="O738" i="23"/>
  <c r="N738" i="23"/>
  <c r="N741" i="23" s="1"/>
  <c r="M738" i="23"/>
  <c r="L738" i="23"/>
  <c r="K738" i="23"/>
  <c r="J738" i="23"/>
  <c r="I738" i="23"/>
  <c r="I741" i="23" s="1"/>
  <c r="H738" i="23"/>
  <c r="G738" i="23"/>
  <c r="Y736" i="23"/>
  <c r="X736" i="23"/>
  <c r="W736" i="23"/>
  <c r="V736" i="23"/>
  <c r="U736" i="23"/>
  <c r="T736" i="23"/>
  <c r="S736" i="23"/>
  <c r="R736" i="23"/>
  <c r="Q736" i="23"/>
  <c r="O736" i="23"/>
  <c r="N736" i="23"/>
  <c r="M736" i="23"/>
  <c r="L736" i="23"/>
  <c r="K736" i="23"/>
  <c r="J736" i="23"/>
  <c r="I736" i="23"/>
  <c r="H736" i="23"/>
  <c r="G736" i="23"/>
  <c r="Y735" i="23"/>
  <c r="Y739" i="23" s="1"/>
  <c r="X735" i="23"/>
  <c r="W735" i="23"/>
  <c r="V735" i="23"/>
  <c r="U735" i="23"/>
  <c r="T735" i="23"/>
  <c r="S735" i="23"/>
  <c r="R735" i="23"/>
  <c r="Q735" i="23"/>
  <c r="Q739" i="23" s="1"/>
  <c r="O735" i="23"/>
  <c r="N735" i="23"/>
  <c r="M735" i="23"/>
  <c r="M739" i="23" s="1"/>
  <c r="L735" i="23"/>
  <c r="K735" i="23"/>
  <c r="J735" i="23"/>
  <c r="I735" i="23"/>
  <c r="H735" i="23"/>
  <c r="G735" i="23"/>
  <c r="O732" i="23"/>
  <c r="L732" i="23"/>
  <c r="G732" i="23"/>
  <c r="AA731" i="23"/>
  <c r="G731" i="23"/>
  <c r="H726" i="23"/>
  <c r="H725" i="23"/>
  <c r="H724" i="23"/>
  <c r="H723" i="23"/>
  <c r="G716" i="23"/>
  <c r="Y715" i="23"/>
  <c r="X715" i="23"/>
  <c r="W715" i="23"/>
  <c r="W718" i="23" s="1"/>
  <c r="V715" i="23"/>
  <c r="U715" i="23"/>
  <c r="U718" i="23" s="1"/>
  <c r="T715" i="23"/>
  <c r="S715" i="23"/>
  <c r="R715" i="23"/>
  <c r="R716" i="23" s="1"/>
  <c r="Q715" i="23"/>
  <c r="O715" i="23"/>
  <c r="N715" i="23"/>
  <c r="N716" i="23" s="1"/>
  <c r="M715" i="23"/>
  <c r="L715" i="23"/>
  <c r="K715" i="23"/>
  <c r="K718" i="23" s="1"/>
  <c r="J715" i="23"/>
  <c r="I715" i="23"/>
  <c r="I717" i="23" s="1"/>
  <c r="H715" i="23"/>
  <c r="G715" i="23"/>
  <c r="Y713" i="23"/>
  <c r="X713" i="23"/>
  <c r="W713" i="23"/>
  <c r="V713" i="23"/>
  <c r="U713" i="23"/>
  <c r="T713" i="23"/>
  <c r="S713" i="23"/>
  <c r="R713" i="23"/>
  <c r="Q713" i="23"/>
  <c r="O713" i="23"/>
  <c r="N713" i="23"/>
  <c r="M713" i="23"/>
  <c r="L713" i="23"/>
  <c r="K713" i="23"/>
  <c r="J713" i="23"/>
  <c r="I713" i="23"/>
  <c r="H713" i="23"/>
  <c r="G713" i="23"/>
  <c r="Y712" i="23"/>
  <c r="X712" i="23"/>
  <c r="W712" i="23"/>
  <c r="V712" i="23"/>
  <c r="U712" i="23"/>
  <c r="T712" i="23"/>
  <c r="S712" i="23"/>
  <c r="R712" i="23"/>
  <c r="Q712" i="23"/>
  <c r="O712" i="23"/>
  <c r="N712" i="23"/>
  <c r="M712" i="23"/>
  <c r="L712" i="23"/>
  <c r="K712" i="23"/>
  <c r="J712" i="23"/>
  <c r="I712" i="23"/>
  <c r="H712" i="23"/>
  <c r="G712" i="23"/>
  <c r="O709" i="23"/>
  <c r="L709" i="23"/>
  <c r="G709" i="23"/>
  <c r="AA708" i="23"/>
  <c r="G708" i="23"/>
  <c r="H703" i="23"/>
  <c r="H702" i="23"/>
  <c r="H701" i="23"/>
  <c r="H700" i="23"/>
  <c r="J695" i="23"/>
  <c r="Y692" i="23"/>
  <c r="X692" i="23"/>
  <c r="W692" i="23"/>
  <c r="W695" i="23" s="1"/>
  <c r="V692" i="23"/>
  <c r="U692" i="23"/>
  <c r="T692" i="23"/>
  <c r="S692" i="23"/>
  <c r="R692" i="23"/>
  <c r="Q692" i="23"/>
  <c r="O692" i="23"/>
  <c r="N692" i="23"/>
  <c r="N694" i="23" s="1"/>
  <c r="M692" i="23"/>
  <c r="L692" i="23"/>
  <c r="K692" i="23"/>
  <c r="K693" i="23" s="1"/>
  <c r="J692" i="23"/>
  <c r="I692" i="23"/>
  <c r="I694" i="23" s="1"/>
  <c r="H692" i="23"/>
  <c r="G692" i="23"/>
  <c r="Y690" i="23"/>
  <c r="X690" i="23"/>
  <c r="W690" i="23"/>
  <c r="V690" i="23"/>
  <c r="U690" i="23"/>
  <c r="T690" i="23"/>
  <c r="S690" i="23"/>
  <c r="R690" i="23"/>
  <c r="Q690" i="23"/>
  <c r="O690" i="23"/>
  <c r="N690" i="23"/>
  <c r="M690" i="23"/>
  <c r="L690" i="23"/>
  <c r="K690" i="23"/>
  <c r="J690" i="23"/>
  <c r="I690" i="23"/>
  <c r="H690" i="23"/>
  <c r="G690" i="23"/>
  <c r="Y689" i="23"/>
  <c r="X689" i="23"/>
  <c r="W689" i="23"/>
  <c r="V689" i="23"/>
  <c r="U689" i="23"/>
  <c r="T689" i="23"/>
  <c r="S689" i="23"/>
  <c r="R689" i="23"/>
  <c r="Q689" i="23"/>
  <c r="O689" i="23"/>
  <c r="N689" i="23"/>
  <c r="M689" i="23"/>
  <c r="L689" i="23"/>
  <c r="K689" i="23"/>
  <c r="J689" i="23"/>
  <c r="I689" i="23"/>
  <c r="H689" i="23"/>
  <c r="G689" i="23"/>
  <c r="O686" i="23"/>
  <c r="L686" i="23"/>
  <c r="G686" i="23"/>
  <c r="AA685" i="23"/>
  <c r="G685" i="23"/>
  <c r="H680" i="23"/>
  <c r="H679" i="23"/>
  <c r="H678" i="23"/>
  <c r="H677" i="23"/>
  <c r="O671" i="23"/>
  <c r="Y669" i="23"/>
  <c r="X669" i="23"/>
  <c r="W669" i="23"/>
  <c r="W671" i="23" s="1"/>
  <c r="V669" i="23"/>
  <c r="U669" i="23"/>
  <c r="T669" i="23"/>
  <c r="S669" i="23"/>
  <c r="R669" i="23"/>
  <c r="Q669" i="23"/>
  <c r="O669" i="23"/>
  <c r="N669" i="23"/>
  <c r="N670" i="23" s="1"/>
  <c r="M669" i="23"/>
  <c r="L669" i="23"/>
  <c r="K669" i="23"/>
  <c r="J669" i="23"/>
  <c r="I669" i="23"/>
  <c r="H669" i="23"/>
  <c r="G669" i="23"/>
  <c r="Y667" i="23"/>
  <c r="X667" i="23"/>
  <c r="W667" i="23"/>
  <c r="V667" i="23"/>
  <c r="U667" i="23"/>
  <c r="T667" i="23"/>
  <c r="S667" i="23"/>
  <c r="R667" i="23"/>
  <c r="Q667" i="23"/>
  <c r="O667" i="23"/>
  <c r="N667" i="23"/>
  <c r="M667" i="23"/>
  <c r="L667" i="23"/>
  <c r="K667" i="23"/>
  <c r="J667" i="23"/>
  <c r="I667" i="23"/>
  <c r="H667" i="23"/>
  <c r="G667" i="23"/>
  <c r="Y666" i="23"/>
  <c r="X666" i="23"/>
  <c r="W666" i="23"/>
  <c r="V666" i="23"/>
  <c r="U666" i="23"/>
  <c r="T666" i="23"/>
  <c r="S666" i="23"/>
  <c r="R666" i="23"/>
  <c r="Q666" i="23"/>
  <c r="O666" i="23"/>
  <c r="N666" i="23"/>
  <c r="M666" i="23"/>
  <c r="L666" i="23"/>
  <c r="K666" i="23"/>
  <c r="J666" i="23"/>
  <c r="I666" i="23"/>
  <c r="H666" i="23"/>
  <c r="G666" i="23"/>
  <c r="O663" i="23"/>
  <c r="L663" i="23"/>
  <c r="G663" i="23"/>
  <c r="AA662" i="23"/>
  <c r="G662" i="23"/>
  <c r="H657" i="23"/>
  <c r="H656" i="23"/>
  <c r="H655" i="23"/>
  <c r="H654" i="23"/>
  <c r="X647" i="23"/>
  <c r="Y646" i="23"/>
  <c r="X646" i="23"/>
  <c r="X649" i="23" s="1"/>
  <c r="W646" i="23"/>
  <c r="V646" i="23"/>
  <c r="U646" i="23"/>
  <c r="T646" i="23"/>
  <c r="T648" i="23" s="1"/>
  <c r="S646" i="23"/>
  <c r="R646" i="23"/>
  <c r="Q646" i="23"/>
  <c r="O646" i="23"/>
  <c r="N646" i="23"/>
  <c r="M646" i="23"/>
  <c r="L646" i="23"/>
  <c r="K646" i="23"/>
  <c r="K649" i="23" s="1"/>
  <c r="J646" i="23"/>
  <c r="I646" i="23"/>
  <c r="I647" i="23" s="1"/>
  <c r="H646" i="23"/>
  <c r="G646" i="23"/>
  <c r="Y644" i="23"/>
  <c r="X644" i="23"/>
  <c r="W644" i="23"/>
  <c r="V644" i="23"/>
  <c r="U644" i="23"/>
  <c r="T644" i="23"/>
  <c r="S644" i="23"/>
  <c r="R644" i="23"/>
  <c r="Q644" i="23"/>
  <c r="O644" i="23"/>
  <c r="N644" i="23"/>
  <c r="M644" i="23"/>
  <c r="L644" i="23"/>
  <c r="K644" i="23"/>
  <c r="J644" i="23"/>
  <c r="I644" i="23"/>
  <c r="H644" i="23"/>
  <c r="G644" i="23"/>
  <c r="Y643" i="23"/>
  <c r="X643" i="23"/>
  <c r="X648" i="23" s="1"/>
  <c r="W643" i="23"/>
  <c r="V643" i="23"/>
  <c r="U643" i="23"/>
  <c r="T643" i="23"/>
  <c r="S643" i="23"/>
  <c r="S647" i="23" s="1"/>
  <c r="R643" i="23"/>
  <c r="Q643" i="23"/>
  <c r="O643" i="23"/>
  <c r="O647" i="23" s="1"/>
  <c r="N643" i="23"/>
  <c r="M643" i="23"/>
  <c r="L643" i="23"/>
  <c r="K643" i="23"/>
  <c r="J643" i="23"/>
  <c r="I643" i="23"/>
  <c r="H643" i="23"/>
  <c r="G643" i="23"/>
  <c r="G647" i="23" s="1"/>
  <c r="O640" i="23"/>
  <c r="L640" i="23"/>
  <c r="G640" i="23"/>
  <c r="AA639" i="23"/>
  <c r="G639" i="23"/>
  <c r="H634" i="23"/>
  <c r="H633" i="23"/>
  <c r="H632" i="23"/>
  <c r="H631" i="23"/>
  <c r="X624" i="23"/>
  <c r="Y623" i="23"/>
  <c r="X623" i="23"/>
  <c r="X626" i="23" s="1"/>
  <c r="W623" i="23"/>
  <c r="V623" i="23"/>
  <c r="U623" i="23"/>
  <c r="T623" i="23"/>
  <c r="S623" i="23"/>
  <c r="R623" i="23"/>
  <c r="R626" i="23" s="1"/>
  <c r="Q623" i="23"/>
  <c r="O623" i="23"/>
  <c r="N623" i="23"/>
  <c r="M623" i="23"/>
  <c r="L623" i="23"/>
  <c r="K623" i="23"/>
  <c r="J623" i="23"/>
  <c r="J625" i="23" s="1"/>
  <c r="I623" i="23"/>
  <c r="I625" i="23" s="1"/>
  <c r="H623" i="23"/>
  <c r="G623" i="23"/>
  <c r="Y621" i="23"/>
  <c r="X621" i="23"/>
  <c r="W621" i="23"/>
  <c r="V621" i="23"/>
  <c r="U621" i="23"/>
  <c r="T621" i="23"/>
  <c r="S621" i="23"/>
  <c r="R621" i="23"/>
  <c r="Q621" i="23"/>
  <c r="O621" i="23"/>
  <c r="N621" i="23"/>
  <c r="M621" i="23"/>
  <c r="L621" i="23"/>
  <c r="K621" i="23"/>
  <c r="J621" i="23"/>
  <c r="I621" i="23"/>
  <c r="H621" i="23"/>
  <c r="G621" i="23"/>
  <c r="Y620" i="23"/>
  <c r="Y625" i="23" s="1"/>
  <c r="X620" i="23"/>
  <c r="W620" i="23"/>
  <c r="V620" i="23"/>
  <c r="U620" i="23"/>
  <c r="T620" i="23"/>
  <c r="S620" i="23"/>
  <c r="R620" i="23"/>
  <c r="Q620" i="23"/>
  <c r="O620" i="23"/>
  <c r="N620" i="23"/>
  <c r="N626" i="23" s="1"/>
  <c r="M620" i="23"/>
  <c r="L620" i="23"/>
  <c r="K620" i="23"/>
  <c r="J620" i="23"/>
  <c r="I620" i="23"/>
  <c r="H620" i="23"/>
  <c r="G620" i="23"/>
  <c r="O617" i="23"/>
  <c r="L617" i="23"/>
  <c r="G617" i="23"/>
  <c r="AA616" i="23"/>
  <c r="G616" i="23"/>
  <c r="H611" i="23"/>
  <c r="H610" i="23"/>
  <c r="H609" i="23"/>
  <c r="H608" i="23"/>
  <c r="Y601" i="23"/>
  <c r="Y600" i="23"/>
  <c r="Y603" i="23" s="1"/>
  <c r="X600" i="23"/>
  <c r="W600" i="23"/>
  <c r="V600" i="23"/>
  <c r="U600" i="23"/>
  <c r="T600" i="23"/>
  <c r="T603" i="23" s="1"/>
  <c r="S600" i="23"/>
  <c r="S603" i="23" s="1"/>
  <c r="R600" i="23"/>
  <c r="Q600" i="23"/>
  <c r="O600" i="23"/>
  <c r="N600" i="23"/>
  <c r="M600" i="23"/>
  <c r="L600" i="23"/>
  <c r="K600" i="23"/>
  <c r="K602" i="23" s="1"/>
  <c r="J600" i="23"/>
  <c r="I600" i="23"/>
  <c r="H600" i="23"/>
  <c r="H602" i="23" s="1"/>
  <c r="G600" i="23"/>
  <c r="Y598" i="23"/>
  <c r="X598" i="23"/>
  <c r="W598" i="23"/>
  <c r="V598" i="23"/>
  <c r="U598" i="23"/>
  <c r="T598" i="23"/>
  <c r="S598" i="23"/>
  <c r="R598" i="23"/>
  <c r="Q598" i="23"/>
  <c r="O598" i="23"/>
  <c r="N598" i="23"/>
  <c r="M598" i="23"/>
  <c r="L598" i="23"/>
  <c r="K598" i="23"/>
  <c r="J598" i="23"/>
  <c r="I598" i="23"/>
  <c r="H598" i="23"/>
  <c r="G598" i="23"/>
  <c r="Y597" i="23"/>
  <c r="X597" i="23"/>
  <c r="W597" i="23"/>
  <c r="V597" i="23"/>
  <c r="U597" i="23"/>
  <c r="T597" i="23"/>
  <c r="S597" i="23"/>
  <c r="R597" i="23"/>
  <c r="Q597" i="23"/>
  <c r="O597" i="23"/>
  <c r="N597" i="23"/>
  <c r="M597" i="23"/>
  <c r="L597" i="23"/>
  <c r="K597" i="23"/>
  <c r="J597" i="23"/>
  <c r="I597" i="23"/>
  <c r="H597" i="23"/>
  <c r="G597" i="23"/>
  <c r="O594" i="23"/>
  <c r="L594" i="23"/>
  <c r="G594" i="23"/>
  <c r="AA593" i="23"/>
  <c r="G593" i="23"/>
  <c r="H588" i="23"/>
  <c r="H587" i="23"/>
  <c r="H586" i="23"/>
  <c r="H585" i="23"/>
  <c r="I579" i="23"/>
  <c r="Y577" i="23"/>
  <c r="X577" i="23"/>
  <c r="W577" i="23"/>
  <c r="V577" i="23"/>
  <c r="V579" i="23" s="1"/>
  <c r="U577" i="23"/>
  <c r="T577" i="23"/>
  <c r="S577" i="23"/>
  <c r="R577" i="23"/>
  <c r="Q577" i="23"/>
  <c r="O577" i="23"/>
  <c r="N577" i="23"/>
  <c r="M577" i="23"/>
  <c r="M580" i="23" s="1"/>
  <c r="L577" i="23"/>
  <c r="L580" i="23" s="1"/>
  <c r="K577" i="23"/>
  <c r="J577" i="23"/>
  <c r="I577" i="23"/>
  <c r="H577" i="23"/>
  <c r="G577" i="23"/>
  <c r="Y575" i="23"/>
  <c r="X575" i="23"/>
  <c r="W575" i="23"/>
  <c r="V575" i="23"/>
  <c r="U575" i="23"/>
  <c r="T575" i="23"/>
  <c r="S575" i="23"/>
  <c r="R575" i="23"/>
  <c r="Q575" i="23"/>
  <c r="O575" i="23"/>
  <c r="N575" i="23"/>
  <c r="M575" i="23"/>
  <c r="L575" i="23"/>
  <c r="K575" i="23"/>
  <c r="J575" i="23"/>
  <c r="I575" i="23"/>
  <c r="H575" i="23"/>
  <c r="G575" i="23"/>
  <c r="Y574" i="23"/>
  <c r="X574" i="23"/>
  <c r="W574" i="23"/>
  <c r="V574" i="23"/>
  <c r="U574" i="23"/>
  <c r="T574" i="23"/>
  <c r="S574" i="23"/>
  <c r="R574" i="23"/>
  <c r="Q574" i="23"/>
  <c r="O574" i="23"/>
  <c r="N574" i="23"/>
  <c r="M574" i="23"/>
  <c r="L574" i="23"/>
  <c r="K574" i="23"/>
  <c r="J574" i="23"/>
  <c r="I574" i="23"/>
  <c r="H574" i="23"/>
  <c r="G574" i="23"/>
  <c r="O571" i="23"/>
  <c r="L571" i="23"/>
  <c r="G571" i="23"/>
  <c r="AA570" i="23"/>
  <c r="G570" i="23"/>
  <c r="H565" i="23"/>
  <c r="H564" i="23"/>
  <c r="H563" i="23"/>
  <c r="H562" i="23"/>
  <c r="Y554" i="23"/>
  <c r="Y557" i="23" s="1"/>
  <c r="X554" i="23"/>
  <c r="W554" i="23"/>
  <c r="W557" i="23" s="1"/>
  <c r="V554" i="23"/>
  <c r="U554" i="23"/>
  <c r="T554" i="23"/>
  <c r="S554" i="23"/>
  <c r="R554" i="23"/>
  <c r="Q554" i="23"/>
  <c r="Q557" i="23" s="1"/>
  <c r="O554" i="23"/>
  <c r="N554" i="23"/>
  <c r="N556" i="23" s="1"/>
  <c r="M554" i="23"/>
  <c r="M556" i="23" s="1"/>
  <c r="L554" i="23"/>
  <c r="K554" i="23"/>
  <c r="K557" i="23" s="1"/>
  <c r="J554" i="23"/>
  <c r="I554" i="23"/>
  <c r="H554" i="23"/>
  <c r="G554" i="23"/>
  <c r="Y552" i="23"/>
  <c r="X552" i="23"/>
  <c r="W552" i="23"/>
  <c r="V552" i="23"/>
  <c r="U552" i="23"/>
  <c r="T552" i="23"/>
  <c r="S552" i="23"/>
  <c r="R552" i="23"/>
  <c r="Q552" i="23"/>
  <c r="O552" i="23"/>
  <c r="N552" i="23"/>
  <c r="M552" i="23"/>
  <c r="L552" i="23"/>
  <c r="K552" i="23"/>
  <c r="J552" i="23"/>
  <c r="I552" i="23"/>
  <c r="H552" i="23"/>
  <c r="G552" i="23"/>
  <c r="Y551" i="23"/>
  <c r="X551" i="23"/>
  <c r="W551" i="23"/>
  <c r="V551" i="23"/>
  <c r="U551" i="23"/>
  <c r="T551" i="23"/>
  <c r="S551" i="23"/>
  <c r="R551" i="23"/>
  <c r="Q551" i="23"/>
  <c r="O551" i="23"/>
  <c r="N551" i="23"/>
  <c r="M551" i="23"/>
  <c r="L551" i="23"/>
  <c r="K551" i="23"/>
  <c r="J551" i="23"/>
  <c r="I551" i="23"/>
  <c r="H551" i="23"/>
  <c r="G551" i="23"/>
  <c r="O548" i="23"/>
  <c r="L548" i="23"/>
  <c r="G548" i="23"/>
  <c r="AA547" i="23"/>
  <c r="G547" i="23"/>
  <c r="H542" i="23"/>
  <c r="H541" i="23"/>
  <c r="H540" i="23"/>
  <c r="H539" i="23"/>
  <c r="Y531" i="23"/>
  <c r="X531" i="23"/>
  <c r="W531" i="23"/>
  <c r="V531" i="23"/>
  <c r="U531" i="23"/>
  <c r="T531" i="23"/>
  <c r="T534" i="23" s="1"/>
  <c r="S531" i="23"/>
  <c r="R531" i="23"/>
  <c r="Q531" i="23"/>
  <c r="O531" i="23"/>
  <c r="N531" i="23"/>
  <c r="N532" i="23" s="1"/>
  <c r="M531" i="23"/>
  <c r="L531" i="23"/>
  <c r="K531" i="23"/>
  <c r="J531" i="23"/>
  <c r="I531" i="23"/>
  <c r="H531" i="23"/>
  <c r="G531" i="23"/>
  <c r="Y529" i="23"/>
  <c r="X529" i="23"/>
  <c r="W529" i="23"/>
  <c r="V529" i="23"/>
  <c r="U529" i="23"/>
  <c r="T529" i="23"/>
  <c r="S529" i="23"/>
  <c r="R529" i="23"/>
  <c r="Q529" i="23"/>
  <c r="O529" i="23"/>
  <c r="N529" i="23"/>
  <c r="M529" i="23"/>
  <c r="L529" i="23"/>
  <c r="K529" i="23"/>
  <c r="J529" i="23"/>
  <c r="I529" i="23"/>
  <c r="H529" i="23"/>
  <c r="G529" i="23"/>
  <c r="Y528" i="23"/>
  <c r="X528" i="23"/>
  <c r="W528" i="23"/>
  <c r="V528" i="23"/>
  <c r="U528" i="23"/>
  <c r="T528" i="23"/>
  <c r="S528" i="23"/>
  <c r="S532" i="23" s="1"/>
  <c r="R528" i="23"/>
  <c r="Q528" i="23"/>
  <c r="O528" i="23"/>
  <c r="N528" i="23"/>
  <c r="M528" i="23"/>
  <c r="L528" i="23"/>
  <c r="K528" i="23"/>
  <c r="J528" i="23"/>
  <c r="I528" i="23"/>
  <c r="H528" i="23"/>
  <c r="G528" i="23"/>
  <c r="O525" i="23"/>
  <c r="L525" i="23"/>
  <c r="G525" i="23"/>
  <c r="AA524" i="23"/>
  <c r="G524" i="23"/>
  <c r="H519" i="23"/>
  <c r="H518" i="23"/>
  <c r="H517" i="23"/>
  <c r="H516" i="23"/>
  <c r="Y508" i="23"/>
  <c r="X508" i="23"/>
  <c r="X511" i="23" s="1"/>
  <c r="W508" i="23"/>
  <c r="V508" i="23"/>
  <c r="U508" i="23"/>
  <c r="T508" i="23"/>
  <c r="S508" i="23"/>
  <c r="R508" i="23"/>
  <c r="Q508" i="23"/>
  <c r="O508" i="23"/>
  <c r="O509" i="23" s="1"/>
  <c r="N508" i="23"/>
  <c r="M508" i="23"/>
  <c r="L508" i="23"/>
  <c r="L511" i="23" s="1"/>
  <c r="K508" i="23"/>
  <c r="J508" i="23"/>
  <c r="J510" i="23" s="1"/>
  <c r="I508" i="23"/>
  <c r="H508" i="23"/>
  <c r="G508" i="23"/>
  <c r="G509" i="23" s="1"/>
  <c r="Y506" i="23"/>
  <c r="X506" i="23"/>
  <c r="W506" i="23"/>
  <c r="V506" i="23"/>
  <c r="U506" i="23"/>
  <c r="T506" i="23"/>
  <c r="S506" i="23"/>
  <c r="R506" i="23"/>
  <c r="Q506" i="23"/>
  <c r="O506" i="23"/>
  <c r="N506" i="23"/>
  <c r="M506" i="23"/>
  <c r="L506" i="23"/>
  <c r="K506" i="23"/>
  <c r="J506" i="23"/>
  <c r="I506" i="23"/>
  <c r="H506" i="23"/>
  <c r="G506" i="23"/>
  <c r="Y505" i="23"/>
  <c r="X505" i="23"/>
  <c r="W505" i="23"/>
  <c r="V505" i="23"/>
  <c r="U505" i="23"/>
  <c r="T505" i="23"/>
  <c r="S505" i="23"/>
  <c r="R505" i="23"/>
  <c r="Q505" i="23"/>
  <c r="O505" i="23"/>
  <c r="N505" i="23"/>
  <c r="N510" i="23" s="1"/>
  <c r="M505" i="23"/>
  <c r="L505" i="23"/>
  <c r="K505" i="23"/>
  <c r="J505" i="23"/>
  <c r="I505" i="23"/>
  <c r="H505" i="23"/>
  <c r="G505" i="23"/>
  <c r="O502" i="23"/>
  <c r="L502" i="23"/>
  <c r="G502" i="23"/>
  <c r="AA501" i="23"/>
  <c r="G501" i="23"/>
  <c r="H496" i="23"/>
  <c r="H495" i="23"/>
  <c r="H494" i="23"/>
  <c r="H493" i="23"/>
  <c r="Y485" i="23"/>
  <c r="X485" i="23"/>
  <c r="W485" i="23"/>
  <c r="V485" i="23"/>
  <c r="U485" i="23"/>
  <c r="T485" i="23"/>
  <c r="S485" i="23"/>
  <c r="R485" i="23"/>
  <c r="Q485" i="23"/>
  <c r="O485" i="23"/>
  <c r="N485" i="23"/>
  <c r="M485" i="23"/>
  <c r="L485" i="23"/>
  <c r="L488" i="23" s="1"/>
  <c r="K485" i="23"/>
  <c r="J485" i="23"/>
  <c r="I485" i="23"/>
  <c r="I487" i="23" s="1"/>
  <c r="H485" i="23"/>
  <c r="G485" i="23"/>
  <c r="Y483" i="23"/>
  <c r="X483" i="23"/>
  <c r="W483" i="23"/>
  <c r="V483" i="23"/>
  <c r="U483" i="23"/>
  <c r="T483" i="23"/>
  <c r="S483" i="23"/>
  <c r="R483" i="23"/>
  <c r="Q483" i="23"/>
  <c r="O483" i="23"/>
  <c r="N483" i="23"/>
  <c r="M483" i="23"/>
  <c r="L483" i="23"/>
  <c r="K483" i="23"/>
  <c r="J483" i="23"/>
  <c r="I483" i="23"/>
  <c r="H483" i="23"/>
  <c r="G483" i="23"/>
  <c r="Y482" i="23"/>
  <c r="Y488" i="23" s="1"/>
  <c r="X482" i="23"/>
  <c r="W482" i="23"/>
  <c r="V482" i="23"/>
  <c r="U482" i="23"/>
  <c r="T482" i="23"/>
  <c r="S482" i="23"/>
  <c r="R482" i="23"/>
  <c r="Q482" i="23"/>
  <c r="O482" i="23"/>
  <c r="N482" i="23"/>
  <c r="M482" i="23"/>
  <c r="L482" i="23"/>
  <c r="K482" i="23"/>
  <c r="J482" i="23"/>
  <c r="I482" i="23"/>
  <c r="H482" i="23"/>
  <c r="G482" i="23"/>
  <c r="O479" i="23"/>
  <c r="L479" i="23"/>
  <c r="G479" i="23"/>
  <c r="AA478" i="23"/>
  <c r="G478" i="23"/>
  <c r="H473" i="23"/>
  <c r="H472" i="23"/>
  <c r="H471" i="23"/>
  <c r="H470" i="23"/>
  <c r="L465" i="23"/>
  <c r="Y462" i="23"/>
  <c r="X462" i="23"/>
  <c r="W462" i="23"/>
  <c r="V462" i="23"/>
  <c r="U462" i="23"/>
  <c r="U463" i="23" s="1"/>
  <c r="T462" i="23"/>
  <c r="T464" i="23" s="1"/>
  <c r="S462" i="23"/>
  <c r="R462" i="23"/>
  <c r="Q462" i="23"/>
  <c r="O462" i="23"/>
  <c r="N462" i="23"/>
  <c r="M462" i="23"/>
  <c r="L462" i="23"/>
  <c r="L464" i="23" s="1"/>
  <c r="K462" i="23"/>
  <c r="K465" i="23" s="1"/>
  <c r="J462" i="23"/>
  <c r="I462" i="23"/>
  <c r="H462" i="23"/>
  <c r="G462" i="23"/>
  <c r="Y460" i="23"/>
  <c r="X460" i="23"/>
  <c r="W460" i="23"/>
  <c r="V460" i="23"/>
  <c r="U460" i="23"/>
  <c r="T460" i="23"/>
  <c r="S460" i="23"/>
  <c r="R460" i="23"/>
  <c r="Q460" i="23"/>
  <c r="O460" i="23"/>
  <c r="N460" i="23"/>
  <c r="M460" i="23"/>
  <c r="L460" i="23"/>
  <c r="K460" i="23"/>
  <c r="J460" i="23"/>
  <c r="I460" i="23"/>
  <c r="H460" i="23"/>
  <c r="G460" i="23"/>
  <c r="Y459" i="23"/>
  <c r="Y464" i="23" s="1"/>
  <c r="X459" i="23"/>
  <c r="W459" i="23"/>
  <c r="V459" i="23"/>
  <c r="V465" i="23" s="1"/>
  <c r="U459" i="23"/>
  <c r="T459" i="23"/>
  <c r="S459" i="23"/>
  <c r="R459" i="23"/>
  <c r="Q459" i="23"/>
  <c r="Q464" i="23" s="1"/>
  <c r="O459" i="23"/>
  <c r="N459" i="23"/>
  <c r="M459" i="23"/>
  <c r="M465" i="23" s="1"/>
  <c r="L459" i="23"/>
  <c r="K459" i="23"/>
  <c r="J459" i="23"/>
  <c r="I459" i="23"/>
  <c r="H459" i="23"/>
  <c r="G459" i="23"/>
  <c r="O456" i="23"/>
  <c r="L456" i="23"/>
  <c r="G456" i="23"/>
  <c r="AA455" i="23"/>
  <c r="G455" i="23"/>
  <c r="H450" i="23"/>
  <c r="H449" i="23"/>
  <c r="H448" i="23"/>
  <c r="H447" i="23"/>
  <c r="Y439" i="23"/>
  <c r="Y442" i="23" s="1"/>
  <c r="X439" i="23"/>
  <c r="W439" i="23"/>
  <c r="V439" i="23"/>
  <c r="V442" i="23" s="1"/>
  <c r="U439" i="23"/>
  <c r="T439" i="23"/>
  <c r="T442" i="23" s="1"/>
  <c r="S439" i="23"/>
  <c r="R439" i="23"/>
  <c r="Q439" i="23"/>
  <c r="Q442" i="23" s="1"/>
  <c r="O439" i="23"/>
  <c r="N439" i="23"/>
  <c r="M439" i="23"/>
  <c r="M441" i="23" s="1"/>
  <c r="L439" i="23"/>
  <c r="K439" i="23"/>
  <c r="J439" i="23"/>
  <c r="J442" i="23" s="1"/>
  <c r="I439" i="23"/>
  <c r="H439" i="23"/>
  <c r="H441" i="23" s="1"/>
  <c r="G439" i="23"/>
  <c r="Y437" i="23"/>
  <c r="X437" i="23"/>
  <c r="W437" i="23"/>
  <c r="V437" i="23"/>
  <c r="U437" i="23"/>
  <c r="T437" i="23"/>
  <c r="S437" i="23"/>
  <c r="R437" i="23"/>
  <c r="Q437" i="23"/>
  <c r="O437" i="23"/>
  <c r="N437" i="23"/>
  <c r="M437" i="23"/>
  <c r="L437" i="23"/>
  <c r="K437" i="23"/>
  <c r="J437" i="23"/>
  <c r="I437" i="23"/>
  <c r="H437" i="23"/>
  <c r="G437" i="23"/>
  <c r="Y436" i="23"/>
  <c r="X436" i="23"/>
  <c r="W436" i="23"/>
  <c r="V436" i="23"/>
  <c r="U436" i="23"/>
  <c r="T436" i="23"/>
  <c r="S436" i="23"/>
  <c r="R436" i="23"/>
  <c r="Z436" i="23" s="1"/>
  <c r="Q436" i="23"/>
  <c r="O436" i="23"/>
  <c r="N436" i="23"/>
  <c r="M436" i="23"/>
  <c r="L436" i="23"/>
  <c r="K436" i="23"/>
  <c r="J436" i="23"/>
  <c r="I436" i="23"/>
  <c r="H436" i="23"/>
  <c r="G436" i="23"/>
  <c r="O433" i="23"/>
  <c r="L433" i="23"/>
  <c r="G433" i="23"/>
  <c r="AA432" i="23"/>
  <c r="G432" i="23"/>
  <c r="H427" i="23"/>
  <c r="H426" i="23"/>
  <c r="H425" i="23"/>
  <c r="H424" i="23"/>
  <c r="Y416" i="23"/>
  <c r="X416" i="23"/>
  <c r="W416" i="23"/>
  <c r="V416" i="23"/>
  <c r="U416" i="23"/>
  <c r="U419" i="23" s="1"/>
  <c r="T416" i="23"/>
  <c r="S416" i="23"/>
  <c r="S419" i="23" s="1"/>
  <c r="R416" i="23"/>
  <c r="Q416" i="23"/>
  <c r="O416" i="23"/>
  <c r="O418" i="23" s="1"/>
  <c r="N416" i="23"/>
  <c r="M416" i="23"/>
  <c r="L416" i="23"/>
  <c r="L418" i="23" s="1"/>
  <c r="K416" i="23"/>
  <c r="J416" i="23"/>
  <c r="I416" i="23"/>
  <c r="I419" i="23" s="1"/>
  <c r="H416" i="23"/>
  <c r="G416" i="23"/>
  <c r="G418" i="23" s="1"/>
  <c r="Y414" i="23"/>
  <c r="X414" i="23"/>
  <c r="W414" i="23"/>
  <c r="V414" i="23"/>
  <c r="U414" i="23"/>
  <c r="T414" i="23"/>
  <c r="S414" i="23"/>
  <c r="R414" i="23"/>
  <c r="Q414" i="23"/>
  <c r="O414" i="23"/>
  <c r="N414" i="23"/>
  <c r="M414" i="23"/>
  <c r="L414" i="23"/>
  <c r="K414" i="23"/>
  <c r="J414" i="23"/>
  <c r="I414" i="23"/>
  <c r="H414" i="23"/>
  <c r="G414" i="23"/>
  <c r="Y413" i="23"/>
  <c r="Y418" i="23" s="1"/>
  <c r="X413" i="23"/>
  <c r="W413" i="23"/>
  <c r="V413" i="23"/>
  <c r="V418" i="23" s="1"/>
  <c r="U413" i="23"/>
  <c r="T413" i="23"/>
  <c r="S413" i="23"/>
  <c r="R413" i="23"/>
  <c r="Q413" i="23"/>
  <c r="Q418" i="23" s="1"/>
  <c r="O413" i="23"/>
  <c r="N413" i="23"/>
  <c r="N418" i="23" s="1"/>
  <c r="M413" i="23"/>
  <c r="M418" i="23" s="1"/>
  <c r="L413" i="23"/>
  <c r="K413" i="23"/>
  <c r="J413" i="23"/>
  <c r="I413" i="23"/>
  <c r="H413" i="23"/>
  <c r="P413" i="23" s="1"/>
  <c r="G413" i="23"/>
  <c r="O410" i="23"/>
  <c r="L410" i="23"/>
  <c r="G410" i="23"/>
  <c r="AA409" i="23"/>
  <c r="G409" i="23"/>
  <c r="H404" i="23"/>
  <c r="H403" i="23"/>
  <c r="H402" i="23"/>
  <c r="H401" i="23"/>
  <c r="Y393" i="23"/>
  <c r="Y396" i="23" s="1"/>
  <c r="X393" i="23"/>
  <c r="W393" i="23"/>
  <c r="V393" i="23"/>
  <c r="U393" i="23"/>
  <c r="T393" i="23"/>
  <c r="T396" i="23" s="1"/>
  <c r="S393" i="23"/>
  <c r="R393" i="23"/>
  <c r="Q393" i="23"/>
  <c r="Q396" i="23" s="1"/>
  <c r="O393" i="23"/>
  <c r="N393" i="23"/>
  <c r="N396" i="23" s="1"/>
  <c r="M393" i="23"/>
  <c r="L393" i="23"/>
  <c r="K393" i="23"/>
  <c r="J393" i="23"/>
  <c r="I393" i="23"/>
  <c r="H393" i="23"/>
  <c r="G393" i="23"/>
  <c r="Y391" i="23"/>
  <c r="X391" i="23"/>
  <c r="W391" i="23"/>
  <c r="V391" i="23"/>
  <c r="U391" i="23"/>
  <c r="T391" i="23"/>
  <c r="S391" i="23"/>
  <c r="R391" i="23"/>
  <c r="Q391" i="23"/>
  <c r="O391" i="23"/>
  <c r="N391" i="23"/>
  <c r="M391" i="23"/>
  <c r="L391" i="23"/>
  <c r="K391" i="23"/>
  <c r="J391" i="23"/>
  <c r="I391" i="23"/>
  <c r="H391" i="23"/>
  <c r="G391" i="23"/>
  <c r="Y390" i="23"/>
  <c r="X390" i="23"/>
  <c r="W390" i="23"/>
  <c r="V390" i="23"/>
  <c r="V396" i="23" s="1"/>
  <c r="U390" i="23"/>
  <c r="T390" i="23"/>
  <c r="S390" i="23"/>
  <c r="S396" i="23" s="1"/>
  <c r="R390" i="23"/>
  <c r="Q390" i="23"/>
  <c r="O390" i="23"/>
  <c r="N390" i="23"/>
  <c r="M390" i="23"/>
  <c r="L390" i="23"/>
  <c r="K390" i="23"/>
  <c r="J390" i="23"/>
  <c r="J395" i="23" s="1"/>
  <c r="I390" i="23"/>
  <c r="H390" i="23"/>
  <c r="G390" i="23"/>
  <c r="P390" i="23" s="1"/>
  <c r="O387" i="23"/>
  <c r="L387" i="23"/>
  <c r="G387" i="23"/>
  <c r="AA386" i="23"/>
  <c r="G386" i="23"/>
  <c r="H381" i="23"/>
  <c r="H380" i="23"/>
  <c r="H379" i="23"/>
  <c r="H378" i="23"/>
  <c r="Y370" i="23"/>
  <c r="X370" i="23"/>
  <c r="W370" i="23"/>
  <c r="V370" i="23"/>
  <c r="U370" i="23"/>
  <c r="T370" i="23"/>
  <c r="S370" i="23"/>
  <c r="R370" i="23"/>
  <c r="Q370" i="23"/>
  <c r="O370" i="23"/>
  <c r="O373" i="23" s="1"/>
  <c r="N370" i="23"/>
  <c r="M370" i="23"/>
  <c r="L370" i="23"/>
  <c r="K370" i="23"/>
  <c r="J370" i="23"/>
  <c r="I370" i="23"/>
  <c r="H370" i="23"/>
  <c r="H372" i="23" s="1"/>
  <c r="G370" i="23"/>
  <c r="G373" i="23" s="1"/>
  <c r="Y368" i="23"/>
  <c r="X368" i="23"/>
  <c r="W368" i="23"/>
  <c r="V368" i="23"/>
  <c r="U368" i="23"/>
  <c r="T368" i="23"/>
  <c r="S368" i="23"/>
  <c r="R368" i="23"/>
  <c r="Q368" i="23"/>
  <c r="O368" i="23"/>
  <c r="N368" i="23"/>
  <c r="M368" i="23"/>
  <c r="L368" i="23"/>
  <c r="K368" i="23"/>
  <c r="J368" i="23"/>
  <c r="I368" i="23"/>
  <c r="H368" i="23"/>
  <c r="G368" i="23"/>
  <c r="Y367" i="23"/>
  <c r="X367" i="23"/>
  <c r="W367" i="23"/>
  <c r="V367" i="23"/>
  <c r="U367" i="23"/>
  <c r="T367" i="23"/>
  <c r="S367" i="23"/>
  <c r="R367" i="23"/>
  <c r="Q367" i="23"/>
  <c r="O367" i="23"/>
  <c r="N367" i="23"/>
  <c r="M367" i="23"/>
  <c r="L367" i="23"/>
  <c r="K367" i="23"/>
  <c r="J367" i="23"/>
  <c r="I367" i="23"/>
  <c r="H367" i="23"/>
  <c r="G367" i="23"/>
  <c r="O364" i="23"/>
  <c r="L364" i="23"/>
  <c r="G364" i="23"/>
  <c r="AA363" i="23"/>
  <c r="G363" i="23"/>
  <c r="H358" i="23"/>
  <c r="H357" i="23"/>
  <c r="H356" i="23"/>
  <c r="H355" i="23"/>
  <c r="L349" i="23"/>
  <c r="Y347" i="23"/>
  <c r="Y349" i="23" s="1"/>
  <c r="X347" i="23"/>
  <c r="W347" i="23"/>
  <c r="V347" i="23"/>
  <c r="U347" i="23"/>
  <c r="T347" i="23"/>
  <c r="S347" i="23"/>
  <c r="R347" i="23"/>
  <c r="Q347" i="23"/>
  <c r="Q350" i="23" s="1"/>
  <c r="O347" i="23"/>
  <c r="N347" i="23"/>
  <c r="M347" i="23"/>
  <c r="L347" i="23"/>
  <c r="K347" i="23"/>
  <c r="J347" i="23"/>
  <c r="I347" i="23"/>
  <c r="H347" i="23"/>
  <c r="G347" i="23"/>
  <c r="Y345" i="23"/>
  <c r="X345" i="23"/>
  <c r="W345" i="23"/>
  <c r="V345" i="23"/>
  <c r="U345" i="23"/>
  <c r="T345" i="23"/>
  <c r="S345" i="23"/>
  <c r="R345" i="23"/>
  <c r="Q345" i="23"/>
  <c r="O345" i="23"/>
  <c r="N345" i="23"/>
  <c r="M345" i="23"/>
  <c r="L345" i="23"/>
  <c r="K345" i="23"/>
  <c r="J345" i="23"/>
  <c r="I345" i="23"/>
  <c r="H345" i="23"/>
  <c r="G345" i="23"/>
  <c r="Y344" i="23"/>
  <c r="X344" i="23"/>
  <c r="W344" i="23"/>
  <c r="V344" i="23"/>
  <c r="U344" i="23"/>
  <c r="T344" i="23"/>
  <c r="S344" i="23"/>
  <c r="R344" i="23"/>
  <c r="Q344" i="23"/>
  <c r="O344" i="23"/>
  <c r="N344" i="23"/>
  <c r="M344" i="23"/>
  <c r="L344" i="23"/>
  <c r="K344" i="23"/>
  <c r="J344" i="23"/>
  <c r="I344" i="23"/>
  <c r="H344" i="23"/>
  <c r="G344" i="23"/>
  <c r="O341" i="23"/>
  <c r="L341" i="23"/>
  <c r="G341" i="23"/>
  <c r="AA340" i="23"/>
  <c r="G340" i="23"/>
  <c r="H335" i="23"/>
  <c r="H334" i="23"/>
  <c r="H333" i="23"/>
  <c r="H332" i="23"/>
  <c r="V327" i="23"/>
  <c r="I327" i="23"/>
  <c r="Y324" i="23"/>
  <c r="X324" i="23"/>
  <c r="W324" i="23"/>
  <c r="V324" i="23"/>
  <c r="U324" i="23"/>
  <c r="U326" i="23" s="1"/>
  <c r="T324" i="23"/>
  <c r="S324" i="23"/>
  <c r="R324" i="23"/>
  <c r="R327" i="23" s="1"/>
  <c r="Q324" i="23"/>
  <c r="O324" i="23"/>
  <c r="N324" i="23"/>
  <c r="M324" i="23"/>
  <c r="L324" i="23"/>
  <c r="L327" i="23" s="1"/>
  <c r="K324" i="23"/>
  <c r="J324" i="23"/>
  <c r="J327" i="23" s="1"/>
  <c r="I324" i="23"/>
  <c r="I325" i="23" s="1"/>
  <c r="H324" i="23"/>
  <c r="G324" i="23"/>
  <c r="Y322" i="23"/>
  <c r="X322" i="23"/>
  <c r="W322" i="23"/>
  <c r="V322" i="23"/>
  <c r="U322" i="23"/>
  <c r="T322" i="23"/>
  <c r="S322" i="23"/>
  <c r="R322" i="23"/>
  <c r="Q322" i="23"/>
  <c r="O322" i="23"/>
  <c r="N322" i="23"/>
  <c r="M322" i="23"/>
  <c r="L322" i="23"/>
  <c r="K322" i="23"/>
  <c r="J322" i="23"/>
  <c r="I322" i="23"/>
  <c r="H322" i="23"/>
  <c r="G322" i="23"/>
  <c r="Y321" i="23"/>
  <c r="X321" i="23"/>
  <c r="W321" i="23"/>
  <c r="V321" i="23"/>
  <c r="U321" i="23"/>
  <c r="T321" i="23"/>
  <c r="S321" i="23"/>
  <c r="R321" i="23"/>
  <c r="Q321" i="23"/>
  <c r="O321" i="23"/>
  <c r="N321" i="23"/>
  <c r="M321" i="23"/>
  <c r="L321" i="23"/>
  <c r="K321" i="23"/>
  <c r="J321" i="23"/>
  <c r="I321" i="23"/>
  <c r="H321" i="23"/>
  <c r="G321" i="23"/>
  <c r="P321" i="23" s="1"/>
  <c r="O318" i="23"/>
  <c r="L318" i="23"/>
  <c r="G318" i="23"/>
  <c r="AA317" i="23"/>
  <c r="G317" i="23"/>
  <c r="H312" i="23"/>
  <c r="H311" i="23"/>
  <c r="H310" i="23"/>
  <c r="H309" i="23"/>
  <c r="G303" i="23"/>
  <c r="Y301" i="23"/>
  <c r="X301" i="23"/>
  <c r="W301" i="23"/>
  <c r="W304" i="23" s="1"/>
  <c r="V301" i="23"/>
  <c r="V303" i="23" s="1"/>
  <c r="U301" i="23"/>
  <c r="T301" i="23"/>
  <c r="S301" i="23"/>
  <c r="R301" i="23"/>
  <c r="Q301" i="23"/>
  <c r="O301" i="23"/>
  <c r="N301" i="23"/>
  <c r="N303" i="23" s="1"/>
  <c r="M301" i="23"/>
  <c r="L301" i="23"/>
  <c r="K301" i="23"/>
  <c r="K304" i="23" s="1"/>
  <c r="J301" i="23"/>
  <c r="I301" i="23"/>
  <c r="H301" i="23"/>
  <c r="G301" i="23"/>
  <c r="Y299" i="23"/>
  <c r="X299" i="23"/>
  <c r="W299" i="23"/>
  <c r="V299" i="23"/>
  <c r="U299" i="23"/>
  <c r="T299" i="23"/>
  <c r="S299" i="23"/>
  <c r="R299" i="23"/>
  <c r="Q299" i="23"/>
  <c r="O299" i="23"/>
  <c r="N299" i="23"/>
  <c r="M299" i="23"/>
  <c r="L299" i="23"/>
  <c r="K299" i="23"/>
  <c r="J299" i="23"/>
  <c r="I299" i="23"/>
  <c r="H299" i="23"/>
  <c r="G299" i="23"/>
  <c r="Y298" i="23"/>
  <c r="X298" i="23"/>
  <c r="W298" i="23"/>
  <c r="V298" i="23"/>
  <c r="U298" i="23"/>
  <c r="T298" i="23"/>
  <c r="S298" i="23"/>
  <c r="R298" i="23"/>
  <c r="Q298" i="23"/>
  <c r="O298" i="23"/>
  <c r="N298" i="23"/>
  <c r="M298" i="23"/>
  <c r="L298" i="23"/>
  <c r="K298" i="23"/>
  <c r="J298" i="23"/>
  <c r="J304" i="23" s="1"/>
  <c r="I298" i="23"/>
  <c r="H298" i="23"/>
  <c r="G298" i="23"/>
  <c r="O295" i="23"/>
  <c r="L295" i="23"/>
  <c r="G295" i="23"/>
  <c r="AA294" i="23"/>
  <c r="G294" i="23"/>
  <c r="H289" i="23"/>
  <c r="H288" i="23"/>
  <c r="H287" i="23"/>
  <c r="H286" i="23"/>
  <c r="Y278" i="23"/>
  <c r="X278" i="23"/>
  <c r="W278" i="23"/>
  <c r="W281" i="23" s="1"/>
  <c r="V278" i="23"/>
  <c r="U278" i="23"/>
  <c r="T278" i="23"/>
  <c r="S278" i="23"/>
  <c r="R278" i="23"/>
  <c r="Q278" i="23"/>
  <c r="O278" i="23"/>
  <c r="N278" i="23"/>
  <c r="M278" i="23"/>
  <c r="L278" i="23"/>
  <c r="K278" i="23"/>
  <c r="J278" i="23"/>
  <c r="I278" i="23"/>
  <c r="H278" i="23"/>
  <c r="H281" i="23" s="1"/>
  <c r="G278" i="23"/>
  <c r="Y276" i="23"/>
  <c r="X276" i="23"/>
  <c r="W276" i="23"/>
  <c r="V276" i="23"/>
  <c r="U276" i="23"/>
  <c r="T276" i="23"/>
  <c r="S276" i="23"/>
  <c r="R276" i="23"/>
  <c r="Q276" i="23"/>
  <c r="O276" i="23"/>
  <c r="N276" i="23"/>
  <c r="M276" i="23"/>
  <c r="L276" i="23"/>
  <c r="K276" i="23"/>
  <c r="J276" i="23"/>
  <c r="I276" i="23"/>
  <c r="H276" i="23"/>
  <c r="G276" i="23"/>
  <c r="Y275" i="23"/>
  <c r="X275" i="23"/>
  <c r="W275" i="23"/>
  <c r="V275" i="23"/>
  <c r="U275" i="23"/>
  <c r="T275" i="23"/>
  <c r="S275" i="23"/>
  <c r="R275" i="23"/>
  <c r="Q275" i="23"/>
  <c r="O275" i="23"/>
  <c r="N275" i="23"/>
  <c r="M275" i="23"/>
  <c r="L275" i="23"/>
  <c r="K275" i="23"/>
  <c r="J275" i="23"/>
  <c r="I275" i="23"/>
  <c r="H275" i="23"/>
  <c r="G275" i="23"/>
  <c r="O272" i="23"/>
  <c r="L272" i="23"/>
  <c r="G272" i="23"/>
  <c r="AA271" i="23"/>
  <c r="G271" i="23"/>
  <c r="H266" i="23"/>
  <c r="H265" i="23"/>
  <c r="H264" i="23"/>
  <c r="H263" i="23"/>
  <c r="Y255" i="23"/>
  <c r="Y258" i="23" s="1"/>
  <c r="X255" i="23"/>
  <c r="X257" i="23" s="1"/>
  <c r="W255" i="23"/>
  <c r="V255" i="23"/>
  <c r="U255" i="23"/>
  <c r="T255" i="23"/>
  <c r="S255" i="23"/>
  <c r="R255" i="23"/>
  <c r="Q255" i="23"/>
  <c r="Q257" i="23" s="1"/>
  <c r="O255" i="23"/>
  <c r="N255" i="23"/>
  <c r="M255" i="23"/>
  <c r="M258" i="23" s="1"/>
  <c r="L255" i="23"/>
  <c r="K255" i="23"/>
  <c r="J255" i="23"/>
  <c r="I255" i="23"/>
  <c r="H255" i="23"/>
  <c r="H258" i="23" s="1"/>
  <c r="G255" i="23"/>
  <c r="G257" i="23" s="1"/>
  <c r="Y253" i="23"/>
  <c r="X253" i="23"/>
  <c r="W253" i="23"/>
  <c r="V253" i="23"/>
  <c r="U253" i="23"/>
  <c r="T253" i="23"/>
  <c r="S253" i="23"/>
  <c r="R253" i="23"/>
  <c r="Q253" i="23"/>
  <c r="O253" i="23"/>
  <c r="N253" i="23"/>
  <c r="M253" i="23"/>
  <c r="L253" i="23"/>
  <c r="K253" i="23"/>
  <c r="J253" i="23"/>
  <c r="I253" i="23"/>
  <c r="H253" i="23"/>
  <c r="G253" i="23"/>
  <c r="Y252" i="23"/>
  <c r="X252" i="23"/>
  <c r="W252" i="23"/>
  <c r="V252" i="23"/>
  <c r="U252" i="23"/>
  <c r="T252" i="23"/>
  <c r="S252" i="23"/>
  <c r="R252" i="23"/>
  <c r="Q252" i="23"/>
  <c r="O252" i="23"/>
  <c r="N252" i="23"/>
  <c r="M252" i="23"/>
  <c r="L252" i="23"/>
  <c r="K252" i="23"/>
  <c r="J252" i="23"/>
  <c r="I252" i="23"/>
  <c r="H252" i="23"/>
  <c r="G252" i="23"/>
  <c r="O249" i="23"/>
  <c r="L249" i="23"/>
  <c r="G249" i="23"/>
  <c r="AA248" i="23"/>
  <c r="G248" i="23"/>
  <c r="H243" i="23"/>
  <c r="H242" i="23"/>
  <c r="H241" i="23"/>
  <c r="H240" i="23"/>
  <c r="Y232" i="23"/>
  <c r="X232" i="23"/>
  <c r="W232" i="23"/>
  <c r="W234" i="23" s="1"/>
  <c r="V232" i="23"/>
  <c r="V235" i="23" s="1"/>
  <c r="U232" i="23"/>
  <c r="T232" i="23"/>
  <c r="S232" i="23"/>
  <c r="R232" i="23"/>
  <c r="Q232" i="23"/>
  <c r="O232" i="23"/>
  <c r="O234" i="23" s="1"/>
  <c r="N232" i="23"/>
  <c r="N235" i="23" s="1"/>
  <c r="M232" i="23"/>
  <c r="L232" i="23"/>
  <c r="L235" i="23" s="1"/>
  <c r="K232" i="23"/>
  <c r="J232" i="23"/>
  <c r="I232" i="23"/>
  <c r="H232" i="23"/>
  <c r="G232" i="23"/>
  <c r="Y230" i="23"/>
  <c r="X230" i="23"/>
  <c r="W230" i="23"/>
  <c r="V230" i="23"/>
  <c r="U230" i="23"/>
  <c r="T230" i="23"/>
  <c r="S230" i="23"/>
  <c r="R230" i="23"/>
  <c r="Q230" i="23"/>
  <c r="O230" i="23"/>
  <c r="N230" i="23"/>
  <c r="M230" i="23"/>
  <c r="L230" i="23"/>
  <c r="K230" i="23"/>
  <c r="J230" i="23"/>
  <c r="I230" i="23"/>
  <c r="H230" i="23"/>
  <c r="G230" i="23"/>
  <c r="Y229" i="23"/>
  <c r="X229" i="23"/>
  <c r="W229" i="23"/>
  <c r="V229" i="23"/>
  <c r="U229" i="23"/>
  <c r="T229" i="23"/>
  <c r="S229" i="23"/>
  <c r="R229" i="23"/>
  <c r="Q229" i="23"/>
  <c r="O229" i="23"/>
  <c r="N229" i="23"/>
  <c r="M229" i="23"/>
  <c r="L229" i="23"/>
  <c r="K229" i="23"/>
  <c r="K234" i="23" s="1"/>
  <c r="J229" i="23"/>
  <c r="I229" i="23"/>
  <c r="H229" i="23"/>
  <c r="H235" i="23" s="1"/>
  <c r="G229" i="23"/>
  <c r="O226" i="23"/>
  <c r="L226" i="23"/>
  <c r="G226" i="23"/>
  <c r="AA225" i="23"/>
  <c r="G225" i="23"/>
  <c r="H220" i="23"/>
  <c r="H219" i="23"/>
  <c r="H218" i="23"/>
  <c r="H217" i="23"/>
  <c r="L211" i="23"/>
  <c r="G211" i="23"/>
  <c r="Y209" i="23"/>
  <c r="X209" i="23"/>
  <c r="X211" i="23" s="1"/>
  <c r="W209" i="23"/>
  <c r="V209" i="23"/>
  <c r="U209" i="23"/>
  <c r="T209" i="23"/>
  <c r="S209" i="23"/>
  <c r="R209" i="23"/>
  <c r="R211" i="23" s="1"/>
  <c r="Q209" i="23"/>
  <c r="O209" i="23"/>
  <c r="O211" i="23" s="1"/>
  <c r="N209" i="23"/>
  <c r="M209" i="23"/>
  <c r="L209" i="23"/>
  <c r="K209" i="23"/>
  <c r="J209" i="23"/>
  <c r="I209" i="23"/>
  <c r="H209" i="23"/>
  <c r="H212" i="23" s="1"/>
  <c r="G209" i="23"/>
  <c r="G212" i="23" s="1"/>
  <c r="Y207" i="23"/>
  <c r="X207" i="23"/>
  <c r="W207" i="23"/>
  <c r="V207" i="23"/>
  <c r="U207" i="23"/>
  <c r="T207" i="23"/>
  <c r="S207" i="23"/>
  <c r="R207" i="23"/>
  <c r="Q207" i="23"/>
  <c r="O207" i="23"/>
  <c r="N207" i="23"/>
  <c r="M207" i="23"/>
  <c r="L207" i="23"/>
  <c r="K207" i="23"/>
  <c r="J207" i="23"/>
  <c r="I207" i="23"/>
  <c r="H207" i="23"/>
  <c r="G207" i="23"/>
  <c r="Y206" i="23"/>
  <c r="X206" i="23"/>
  <c r="W206" i="23"/>
  <c r="V206" i="23"/>
  <c r="V212" i="23" s="1"/>
  <c r="U206" i="23"/>
  <c r="T206" i="23"/>
  <c r="S206" i="23"/>
  <c r="R206" i="23"/>
  <c r="Q206" i="23"/>
  <c r="O206" i="23"/>
  <c r="N206" i="23"/>
  <c r="N212" i="23" s="1"/>
  <c r="M206" i="23"/>
  <c r="L206" i="23"/>
  <c r="K206" i="23"/>
  <c r="J206" i="23"/>
  <c r="I206" i="23"/>
  <c r="H206" i="23"/>
  <c r="G206" i="23"/>
  <c r="O203" i="23"/>
  <c r="L203" i="23"/>
  <c r="G203" i="23"/>
  <c r="AA202" i="23"/>
  <c r="G202" i="23"/>
  <c r="H197" i="23"/>
  <c r="H196" i="23"/>
  <c r="H195" i="23"/>
  <c r="H194" i="23"/>
  <c r="X189" i="23"/>
  <c r="L188" i="23"/>
  <c r="Y186" i="23"/>
  <c r="Y189" i="23" s="1"/>
  <c r="X186" i="23"/>
  <c r="W186" i="23"/>
  <c r="V186" i="23"/>
  <c r="U186" i="23"/>
  <c r="T186" i="23"/>
  <c r="T189" i="23" s="1"/>
  <c r="S186" i="23"/>
  <c r="R186" i="23"/>
  <c r="Q186" i="23"/>
  <c r="O186" i="23"/>
  <c r="N186" i="23"/>
  <c r="M186" i="23"/>
  <c r="L186" i="23"/>
  <c r="K186" i="23"/>
  <c r="J186" i="23"/>
  <c r="I186" i="23"/>
  <c r="I189" i="23" s="1"/>
  <c r="H186" i="23"/>
  <c r="H189" i="23" s="1"/>
  <c r="G186" i="23"/>
  <c r="Y184" i="23"/>
  <c r="X184" i="23"/>
  <c r="W184" i="23"/>
  <c r="V184" i="23"/>
  <c r="U184" i="23"/>
  <c r="T184" i="23"/>
  <c r="S184" i="23"/>
  <c r="R184" i="23"/>
  <c r="Q184" i="23"/>
  <c r="O184" i="23"/>
  <c r="N184" i="23"/>
  <c r="M184" i="23"/>
  <c r="L184" i="23"/>
  <c r="K184" i="23"/>
  <c r="J184" i="23"/>
  <c r="I184" i="23"/>
  <c r="H184" i="23"/>
  <c r="G184" i="23"/>
  <c r="Y183" i="23"/>
  <c r="X183" i="23"/>
  <c r="W183" i="23"/>
  <c r="W189" i="23" s="1"/>
  <c r="V183" i="23"/>
  <c r="U183" i="23"/>
  <c r="T183" i="23"/>
  <c r="S183" i="23"/>
  <c r="R183" i="23"/>
  <c r="Q183" i="23"/>
  <c r="O183" i="23"/>
  <c r="N183" i="23"/>
  <c r="M183" i="23"/>
  <c r="L183" i="23"/>
  <c r="K183" i="23"/>
  <c r="J183" i="23"/>
  <c r="I183" i="23"/>
  <c r="H183" i="23"/>
  <c r="G183" i="23"/>
  <c r="O180" i="23"/>
  <c r="L180" i="23"/>
  <c r="G180" i="23"/>
  <c r="AA179" i="23"/>
  <c r="G179" i="23"/>
  <c r="H174" i="23"/>
  <c r="H173" i="23"/>
  <c r="H172" i="23"/>
  <c r="H171" i="23"/>
  <c r="Y163" i="23"/>
  <c r="Y165" i="23" s="1"/>
  <c r="X163" i="23"/>
  <c r="W163" i="23"/>
  <c r="V163" i="23"/>
  <c r="U163" i="23"/>
  <c r="T163" i="23"/>
  <c r="S163" i="23"/>
  <c r="R163" i="23"/>
  <c r="R166" i="23" s="1"/>
  <c r="Q163" i="23"/>
  <c r="Q166" i="23" s="1"/>
  <c r="O163" i="23"/>
  <c r="N163" i="23"/>
  <c r="M163" i="23"/>
  <c r="L163" i="23"/>
  <c r="K163" i="23"/>
  <c r="J163" i="23"/>
  <c r="J166" i="23" s="1"/>
  <c r="I163" i="23"/>
  <c r="I165" i="23" s="1"/>
  <c r="H163" i="23"/>
  <c r="G163" i="23"/>
  <c r="Y161" i="23"/>
  <c r="X161" i="23"/>
  <c r="W161" i="23"/>
  <c r="V161" i="23"/>
  <c r="U161" i="23"/>
  <c r="T161" i="23"/>
  <c r="S161" i="23"/>
  <c r="R161" i="23"/>
  <c r="Q161" i="23"/>
  <c r="O161" i="23"/>
  <c r="N161" i="23"/>
  <c r="M161" i="23"/>
  <c r="L161" i="23"/>
  <c r="K161" i="23"/>
  <c r="J161" i="23"/>
  <c r="I161" i="23"/>
  <c r="H161" i="23"/>
  <c r="G161" i="23"/>
  <c r="Y160" i="23"/>
  <c r="X160" i="23"/>
  <c r="W160" i="23"/>
  <c r="V160" i="23"/>
  <c r="U160" i="23"/>
  <c r="T160" i="23"/>
  <c r="S160" i="23"/>
  <c r="R160" i="23"/>
  <c r="Q160" i="23"/>
  <c r="O160" i="23"/>
  <c r="N160" i="23"/>
  <c r="M160" i="23"/>
  <c r="L160" i="23"/>
  <c r="K160" i="23"/>
  <c r="J160" i="23"/>
  <c r="I160" i="23"/>
  <c r="H160" i="23"/>
  <c r="G160" i="23"/>
  <c r="O157" i="23"/>
  <c r="L157" i="23"/>
  <c r="G157" i="23"/>
  <c r="AA156" i="23"/>
  <c r="G156" i="23"/>
  <c r="H151" i="23"/>
  <c r="H150" i="23"/>
  <c r="H149" i="23"/>
  <c r="H148" i="23"/>
  <c r="M143" i="23"/>
  <c r="Y140" i="23"/>
  <c r="Y143" i="23" s="1"/>
  <c r="X140" i="23"/>
  <c r="W140" i="23"/>
  <c r="V140" i="23"/>
  <c r="U140" i="23"/>
  <c r="T140" i="23"/>
  <c r="S140" i="23"/>
  <c r="S143" i="23" s="1"/>
  <c r="R140" i="23"/>
  <c r="R142" i="23" s="1"/>
  <c r="Q140" i="23"/>
  <c r="O140" i="23"/>
  <c r="N140" i="23"/>
  <c r="M140" i="23"/>
  <c r="L140" i="23"/>
  <c r="K140" i="23"/>
  <c r="J140" i="23"/>
  <c r="J143" i="23" s="1"/>
  <c r="I140" i="23"/>
  <c r="H140" i="23"/>
  <c r="G140" i="23"/>
  <c r="Y138" i="23"/>
  <c r="X138" i="23"/>
  <c r="W138" i="23"/>
  <c r="V138" i="23"/>
  <c r="U138" i="23"/>
  <c r="T138" i="23"/>
  <c r="S138" i="23"/>
  <c r="R138" i="23"/>
  <c r="Q138" i="23"/>
  <c r="O138" i="23"/>
  <c r="N138" i="23"/>
  <c r="M138" i="23"/>
  <c r="L138" i="23"/>
  <c r="K138" i="23"/>
  <c r="J138" i="23"/>
  <c r="I138" i="23"/>
  <c r="H138" i="23"/>
  <c r="G138" i="23"/>
  <c r="Y137" i="23"/>
  <c r="X137" i="23"/>
  <c r="W137" i="23"/>
  <c r="V137" i="23"/>
  <c r="U137" i="23"/>
  <c r="U143" i="23" s="1"/>
  <c r="T137" i="23"/>
  <c r="S137" i="23"/>
  <c r="R137" i="23"/>
  <c r="Q137" i="23"/>
  <c r="O137" i="23"/>
  <c r="N137" i="23"/>
  <c r="M137" i="23"/>
  <c r="L137" i="23"/>
  <c r="K137" i="23"/>
  <c r="J137" i="23"/>
  <c r="I137" i="23"/>
  <c r="H137" i="23"/>
  <c r="G137" i="23"/>
  <c r="O134" i="23"/>
  <c r="L134" i="23"/>
  <c r="G134" i="23"/>
  <c r="AA133" i="23"/>
  <c r="G133" i="23"/>
  <c r="H128" i="23"/>
  <c r="H127" i="23"/>
  <c r="H126" i="23"/>
  <c r="H125" i="23"/>
  <c r="W120" i="23"/>
  <c r="Y117" i="23"/>
  <c r="X117" i="23"/>
  <c r="W117" i="23"/>
  <c r="V117" i="23"/>
  <c r="V120" i="23" s="1"/>
  <c r="U117" i="23"/>
  <c r="T117" i="23"/>
  <c r="T120" i="23" s="1"/>
  <c r="S117" i="23"/>
  <c r="S119" i="23" s="1"/>
  <c r="R117" i="23"/>
  <c r="Q117" i="23"/>
  <c r="O117" i="23"/>
  <c r="N117" i="23"/>
  <c r="M117" i="23"/>
  <c r="L117" i="23"/>
  <c r="L120" i="23" s="1"/>
  <c r="K117" i="23"/>
  <c r="K120" i="23" s="1"/>
  <c r="J117" i="23"/>
  <c r="J119" i="23" s="1"/>
  <c r="I117" i="23"/>
  <c r="H117" i="23"/>
  <c r="G117" i="23"/>
  <c r="Y115" i="23"/>
  <c r="X115" i="23"/>
  <c r="W115" i="23"/>
  <c r="V115" i="23"/>
  <c r="U115" i="23"/>
  <c r="T115" i="23"/>
  <c r="S115" i="23"/>
  <c r="R115" i="23"/>
  <c r="Q115" i="23"/>
  <c r="O115" i="23"/>
  <c r="N115" i="23"/>
  <c r="M115" i="23"/>
  <c r="L115" i="23"/>
  <c r="K115" i="23"/>
  <c r="J115" i="23"/>
  <c r="I115" i="23"/>
  <c r="H115" i="23"/>
  <c r="G115" i="23"/>
  <c r="Y114" i="23"/>
  <c r="X114" i="23"/>
  <c r="W114" i="23"/>
  <c r="V114" i="23"/>
  <c r="U114" i="23"/>
  <c r="T114" i="23"/>
  <c r="S114" i="23"/>
  <c r="R114" i="23"/>
  <c r="Q114" i="23"/>
  <c r="Z114" i="23" s="1"/>
  <c r="O114" i="23"/>
  <c r="N114" i="23"/>
  <c r="N120" i="23" s="1"/>
  <c r="M114" i="23"/>
  <c r="L114" i="23"/>
  <c r="K114" i="23"/>
  <c r="J114" i="23"/>
  <c r="I114" i="23"/>
  <c r="H114" i="23"/>
  <c r="G114" i="23"/>
  <c r="O111" i="23"/>
  <c r="L111" i="23"/>
  <c r="G111" i="23"/>
  <c r="AA110" i="23"/>
  <c r="G110" i="23"/>
  <c r="H105" i="23"/>
  <c r="H104" i="23"/>
  <c r="H103" i="23"/>
  <c r="H102" i="23"/>
  <c r="H97" i="23"/>
  <c r="Y94" i="23"/>
  <c r="X94" i="23"/>
  <c r="X97" i="23" s="1"/>
  <c r="W94" i="23"/>
  <c r="W97" i="23" s="1"/>
  <c r="V94" i="23"/>
  <c r="U94" i="23"/>
  <c r="U97" i="23" s="1"/>
  <c r="T94" i="23"/>
  <c r="S94" i="23"/>
  <c r="R94" i="23"/>
  <c r="Q94" i="23"/>
  <c r="O94" i="23"/>
  <c r="O96" i="23" s="1"/>
  <c r="N94" i="23"/>
  <c r="M94" i="23"/>
  <c r="M97" i="23" s="1"/>
  <c r="L94" i="23"/>
  <c r="L97" i="23" s="1"/>
  <c r="K94" i="23"/>
  <c r="J94" i="23"/>
  <c r="I94" i="23"/>
  <c r="H94" i="23"/>
  <c r="G94" i="23"/>
  <c r="G96" i="23" s="1"/>
  <c r="Y92" i="23"/>
  <c r="X92" i="23"/>
  <c r="W92" i="23"/>
  <c r="V92" i="23"/>
  <c r="U92" i="23"/>
  <c r="T92" i="23"/>
  <c r="S92" i="23"/>
  <c r="R92" i="23"/>
  <c r="Q92" i="23"/>
  <c r="O92" i="23"/>
  <c r="N92" i="23"/>
  <c r="M92" i="23"/>
  <c r="L92" i="23"/>
  <c r="K92" i="23"/>
  <c r="J92" i="23"/>
  <c r="I92" i="23"/>
  <c r="H92" i="23"/>
  <c r="G92" i="23"/>
  <c r="Y91" i="23"/>
  <c r="X91" i="23"/>
  <c r="W91" i="23"/>
  <c r="V91" i="23"/>
  <c r="U91" i="23"/>
  <c r="T91" i="23"/>
  <c r="S91" i="23"/>
  <c r="R91" i="23"/>
  <c r="Q91" i="23"/>
  <c r="O91" i="23"/>
  <c r="N91" i="23"/>
  <c r="M91" i="23"/>
  <c r="L91" i="23"/>
  <c r="K91" i="23"/>
  <c r="J91" i="23"/>
  <c r="I91" i="23"/>
  <c r="H91" i="23"/>
  <c r="G91" i="23"/>
  <c r="O88" i="23"/>
  <c r="L88" i="23"/>
  <c r="G88" i="23"/>
  <c r="AA87" i="23"/>
  <c r="G87" i="23"/>
  <c r="Z38" i="23"/>
  <c r="AA38" i="23" s="1"/>
  <c r="Z37" i="23"/>
  <c r="AA37" i="23" s="1"/>
  <c r="Z36" i="23"/>
  <c r="AA36" i="23" s="1"/>
  <c r="Z35" i="23"/>
  <c r="AA35" i="23" s="1"/>
  <c r="Z34" i="23"/>
  <c r="AA34" i="23" s="1"/>
  <c r="Z33" i="23"/>
  <c r="AA33" i="23" s="1"/>
  <c r="Z32" i="23"/>
  <c r="AA32" i="23" s="1"/>
  <c r="Z31" i="23"/>
  <c r="AA31" i="23" s="1"/>
  <c r="Z30" i="23"/>
  <c r="AA30" i="23" s="1"/>
  <c r="Z29" i="23"/>
  <c r="AA29" i="23" s="1"/>
  <c r="Z28" i="23"/>
  <c r="AA28" i="23" s="1"/>
  <c r="Z27" i="23"/>
  <c r="AA27" i="23" s="1"/>
  <c r="Z26" i="23"/>
  <c r="AA26" i="23" s="1"/>
  <c r="Z25" i="23"/>
  <c r="AA25" i="23" s="1"/>
  <c r="Z24" i="23"/>
  <c r="AA24" i="23" s="1"/>
  <c r="Z23" i="23"/>
  <c r="AA23" i="23" s="1"/>
  <c r="Z22" i="23"/>
  <c r="AA22" i="23" s="1"/>
  <c r="Z21" i="23"/>
  <c r="AA21" i="23" s="1"/>
  <c r="Z20" i="23"/>
  <c r="AA20" i="23" s="1"/>
  <c r="Z19" i="23"/>
  <c r="AA19" i="23" s="1"/>
  <c r="Z18" i="23"/>
  <c r="AA18" i="23" s="1"/>
  <c r="Z17" i="23"/>
  <c r="AA17" i="23" s="1"/>
  <c r="Z16" i="23"/>
  <c r="AA16" i="23" s="1"/>
  <c r="Z15" i="23"/>
  <c r="AA15" i="23" s="1"/>
  <c r="Z14" i="23"/>
  <c r="AA14" i="23" s="1"/>
  <c r="Z13" i="23"/>
  <c r="AA13" i="23" s="1"/>
  <c r="Z12" i="23"/>
  <c r="AA12" i="23" s="1"/>
  <c r="Z11" i="23"/>
  <c r="AA11" i="23" s="1"/>
  <c r="Z10" i="23"/>
  <c r="AA10" i="23" s="1"/>
  <c r="Z9" i="23"/>
  <c r="AA9" i="23" s="1"/>
  <c r="Z7" i="23"/>
  <c r="AA7" i="23" s="1"/>
  <c r="P7" i="23"/>
  <c r="H772" i="22"/>
  <c r="H771" i="22"/>
  <c r="H770" i="22"/>
  <c r="H769" i="22"/>
  <c r="Y761" i="22"/>
  <c r="X761" i="22"/>
  <c r="X762" i="22" s="1"/>
  <c r="W761" i="22"/>
  <c r="W764" i="22" s="1"/>
  <c r="V761" i="22"/>
  <c r="U761" i="22"/>
  <c r="U764" i="22" s="1"/>
  <c r="T761" i="22"/>
  <c r="S761" i="22"/>
  <c r="R761" i="22"/>
  <c r="Q761" i="22"/>
  <c r="O761" i="22"/>
  <c r="O763" i="22" s="1"/>
  <c r="N761" i="22"/>
  <c r="M761" i="22"/>
  <c r="M764" i="22" s="1"/>
  <c r="L761" i="22"/>
  <c r="K761" i="22"/>
  <c r="J761" i="22"/>
  <c r="I761" i="22"/>
  <c r="H761" i="22"/>
  <c r="G761" i="22"/>
  <c r="G763" i="22" s="1"/>
  <c r="Y759" i="22"/>
  <c r="X759" i="22"/>
  <c r="W759" i="22"/>
  <c r="V759" i="22"/>
  <c r="U759" i="22"/>
  <c r="T759" i="22"/>
  <c r="S759" i="22"/>
  <c r="R759" i="22"/>
  <c r="Q759" i="22"/>
  <c r="O759" i="22"/>
  <c r="N759" i="22"/>
  <c r="M759" i="22"/>
  <c r="L759" i="22"/>
  <c r="K759" i="22"/>
  <c r="J759" i="22"/>
  <c r="I759" i="22"/>
  <c r="H759" i="22"/>
  <c r="G759" i="22"/>
  <c r="Y758" i="22"/>
  <c r="X758" i="22"/>
  <c r="W758" i="22"/>
  <c r="V758" i="22"/>
  <c r="U758" i="22"/>
  <c r="T758" i="22"/>
  <c r="T763" i="22" s="1"/>
  <c r="S758" i="22"/>
  <c r="R758" i="22"/>
  <c r="Q758" i="22"/>
  <c r="O758" i="22"/>
  <c r="N758" i="22"/>
  <c r="M758" i="22"/>
  <c r="L758" i="22"/>
  <c r="K758" i="22"/>
  <c r="J758" i="22"/>
  <c r="I758" i="22"/>
  <c r="H758" i="22"/>
  <c r="G758" i="22"/>
  <c r="O755" i="22"/>
  <c r="L755" i="22"/>
  <c r="G755" i="22"/>
  <c r="AA754" i="22"/>
  <c r="G754" i="22"/>
  <c r="H749" i="22"/>
  <c r="H748" i="22"/>
  <c r="H747" i="22"/>
  <c r="H746" i="22"/>
  <c r="Y738" i="22"/>
  <c r="X738" i="22"/>
  <c r="W738" i="22"/>
  <c r="V738" i="22"/>
  <c r="U738" i="22"/>
  <c r="U740" i="22" s="1"/>
  <c r="T738" i="22"/>
  <c r="T741" i="22" s="1"/>
  <c r="S738" i="22"/>
  <c r="R738" i="22"/>
  <c r="Q738" i="22"/>
  <c r="O738" i="22"/>
  <c r="N738" i="22"/>
  <c r="N741" i="22" s="1"/>
  <c r="M738" i="22"/>
  <c r="L738" i="22"/>
  <c r="L740" i="22" s="1"/>
  <c r="K738" i="22"/>
  <c r="J738" i="22"/>
  <c r="I738" i="22"/>
  <c r="H738" i="22"/>
  <c r="G738" i="22"/>
  <c r="Y736" i="22"/>
  <c r="X736" i="22"/>
  <c r="W736" i="22"/>
  <c r="V736" i="22"/>
  <c r="U736" i="22"/>
  <c r="T736" i="22"/>
  <c r="S736" i="22"/>
  <c r="R736" i="22"/>
  <c r="Q736" i="22"/>
  <c r="O736" i="22"/>
  <c r="N736" i="22"/>
  <c r="M736" i="22"/>
  <c r="L736" i="22"/>
  <c r="K736" i="22"/>
  <c r="J736" i="22"/>
  <c r="I736" i="22"/>
  <c r="H736" i="22"/>
  <c r="G736" i="22"/>
  <c r="Y735" i="22"/>
  <c r="Y739" i="22" s="1"/>
  <c r="X735" i="22"/>
  <c r="W735" i="22"/>
  <c r="V735" i="22"/>
  <c r="U735" i="22"/>
  <c r="T735" i="22"/>
  <c r="S735" i="22"/>
  <c r="R735" i="22"/>
  <c r="Q735" i="22"/>
  <c r="Q739" i="22" s="1"/>
  <c r="O735" i="22"/>
  <c r="N735" i="22"/>
  <c r="M735" i="22"/>
  <c r="L735" i="22"/>
  <c r="K735" i="22"/>
  <c r="J735" i="22"/>
  <c r="I735" i="22"/>
  <c r="I739" i="22" s="1"/>
  <c r="H735" i="22"/>
  <c r="G735" i="22"/>
  <c r="O732" i="22"/>
  <c r="L732" i="22"/>
  <c r="G732" i="22"/>
  <c r="AA731" i="22"/>
  <c r="G731" i="22"/>
  <c r="H726" i="22"/>
  <c r="H725" i="22"/>
  <c r="H724" i="22"/>
  <c r="H723" i="22"/>
  <c r="V717" i="22"/>
  <c r="Y715" i="22"/>
  <c r="X715" i="22"/>
  <c r="W715" i="22"/>
  <c r="V715" i="22"/>
  <c r="V718" i="22" s="1"/>
  <c r="U715" i="22"/>
  <c r="U716" i="22" s="1"/>
  <c r="T715" i="22"/>
  <c r="S715" i="22"/>
  <c r="R715" i="22"/>
  <c r="Q715" i="22"/>
  <c r="O715" i="22"/>
  <c r="O718" i="22" s="1"/>
  <c r="N715" i="22"/>
  <c r="N718" i="22" s="1"/>
  <c r="M715" i="22"/>
  <c r="L715" i="22"/>
  <c r="K715" i="22"/>
  <c r="J715" i="22"/>
  <c r="I715" i="22"/>
  <c r="H715" i="22"/>
  <c r="G715" i="22"/>
  <c r="G718" i="22" s="1"/>
  <c r="Y713" i="22"/>
  <c r="X713" i="22"/>
  <c r="W713" i="22"/>
  <c r="V713" i="22"/>
  <c r="U713" i="22"/>
  <c r="T713" i="22"/>
  <c r="S713" i="22"/>
  <c r="R713" i="22"/>
  <c r="Q713" i="22"/>
  <c r="O713" i="22"/>
  <c r="N713" i="22"/>
  <c r="M713" i="22"/>
  <c r="L713" i="22"/>
  <c r="K713" i="22"/>
  <c r="J713" i="22"/>
  <c r="I713" i="22"/>
  <c r="H713" i="22"/>
  <c r="G713" i="22"/>
  <c r="Y712" i="22"/>
  <c r="Y718" i="22" s="1"/>
  <c r="X712" i="22"/>
  <c r="W712" i="22"/>
  <c r="V712" i="22"/>
  <c r="U712" i="22"/>
  <c r="T712" i="22"/>
  <c r="S712" i="22"/>
  <c r="R712" i="22"/>
  <c r="R716" i="22" s="1"/>
  <c r="Q712" i="22"/>
  <c r="Q718" i="22" s="1"/>
  <c r="O712" i="22"/>
  <c r="N712" i="22"/>
  <c r="M712" i="22"/>
  <c r="L712" i="22"/>
  <c r="K712" i="22"/>
  <c r="J712" i="22"/>
  <c r="J716" i="22" s="1"/>
  <c r="I712" i="22"/>
  <c r="I717" i="22" s="1"/>
  <c r="H712" i="22"/>
  <c r="G712" i="22"/>
  <c r="O709" i="22"/>
  <c r="L709" i="22"/>
  <c r="G709" i="22"/>
  <c r="AA708" i="22"/>
  <c r="G708" i="22"/>
  <c r="H703" i="22"/>
  <c r="H702" i="22"/>
  <c r="H701" i="22"/>
  <c r="H700" i="22"/>
  <c r="Y692" i="22"/>
  <c r="X692" i="22"/>
  <c r="W692" i="22"/>
  <c r="V692" i="22"/>
  <c r="V694" i="22" s="1"/>
  <c r="U692" i="22"/>
  <c r="T692" i="22"/>
  <c r="S692" i="22"/>
  <c r="R692" i="22"/>
  <c r="Q692" i="22"/>
  <c r="O692" i="22"/>
  <c r="O694" i="22" s="1"/>
  <c r="N692" i="22"/>
  <c r="M692" i="22"/>
  <c r="L692" i="22"/>
  <c r="K692" i="22"/>
  <c r="J692" i="22"/>
  <c r="I692" i="22"/>
  <c r="H692" i="22"/>
  <c r="G692" i="22"/>
  <c r="Y690" i="22"/>
  <c r="X690" i="22"/>
  <c r="W690" i="22"/>
  <c r="V690" i="22"/>
  <c r="U690" i="22"/>
  <c r="T690" i="22"/>
  <c r="S690" i="22"/>
  <c r="R690" i="22"/>
  <c r="Q690" i="22"/>
  <c r="O690" i="22"/>
  <c r="N690" i="22"/>
  <c r="M690" i="22"/>
  <c r="L690" i="22"/>
  <c r="K690" i="22"/>
  <c r="J690" i="22"/>
  <c r="I690" i="22"/>
  <c r="H690" i="22"/>
  <c r="G690" i="22"/>
  <c r="Y689" i="22"/>
  <c r="X689" i="22"/>
  <c r="W689" i="22"/>
  <c r="V689" i="22"/>
  <c r="U689" i="22"/>
  <c r="T689" i="22"/>
  <c r="S689" i="22"/>
  <c r="R689" i="22"/>
  <c r="R694" i="22" s="1"/>
  <c r="Q689" i="22"/>
  <c r="O689" i="22"/>
  <c r="N689" i="22"/>
  <c r="M689" i="22"/>
  <c r="L689" i="22"/>
  <c r="K689" i="22"/>
  <c r="J689" i="22"/>
  <c r="I689" i="22"/>
  <c r="H689" i="22"/>
  <c r="G689" i="22"/>
  <c r="O686" i="22"/>
  <c r="L686" i="22"/>
  <c r="G686" i="22"/>
  <c r="AA685" i="22"/>
  <c r="G685" i="22"/>
  <c r="H680" i="22"/>
  <c r="H679" i="22"/>
  <c r="H678" i="22"/>
  <c r="H677" i="22"/>
  <c r="Y669" i="22"/>
  <c r="X669" i="22"/>
  <c r="W669" i="22"/>
  <c r="V669" i="22"/>
  <c r="V670" i="22" s="1"/>
  <c r="U669" i="22"/>
  <c r="T669" i="22"/>
  <c r="T670" i="22" s="1"/>
  <c r="S669" i="22"/>
  <c r="R669" i="22"/>
  <c r="Q669" i="22"/>
  <c r="O669" i="22"/>
  <c r="O672" i="22" s="1"/>
  <c r="N669" i="22"/>
  <c r="M669" i="22"/>
  <c r="M672" i="22" s="1"/>
  <c r="L669" i="22"/>
  <c r="K669" i="22"/>
  <c r="J669" i="22"/>
  <c r="I669" i="22"/>
  <c r="H669" i="22"/>
  <c r="G669" i="22"/>
  <c r="G672" i="22" s="1"/>
  <c r="Y667" i="22"/>
  <c r="X667" i="22"/>
  <c r="W667" i="22"/>
  <c r="V667" i="22"/>
  <c r="U667" i="22"/>
  <c r="T667" i="22"/>
  <c r="S667" i="22"/>
  <c r="R667" i="22"/>
  <c r="Q667" i="22"/>
  <c r="O667" i="22"/>
  <c r="N667" i="22"/>
  <c r="M667" i="22"/>
  <c r="L667" i="22"/>
  <c r="K667" i="22"/>
  <c r="J667" i="22"/>
  <c r="I667" i="22"/>
  <c r="H667" i="22"/>
  <c r="G667" i="22"/>
  <c r="Y666" i="22"/>
  <c r="X666" i="22"/>
  <c r="W666" i="22"/>
  <c r="V666" i="22"/>
  <c r="U666" i="22"/>
  <c r="T666" i="22"/>
  <c r="S666" i="22"/>
  <c r="R666" i="22"/>
  <c r="Q666" i="22"/>
  <c r="O666" i="22"/>
  <c r="N666" i="22"/>
  <c r="M666" i="22"/>
  <c r="L666" i="22"/>
  <c r="L670" i="22" s="1"/>
  <c r="K666" i="22"/>
  <c r="J666" i="22"/>
  <c r="I666" i="22"/>
  <c r="H666" i="22"/>
  <c r="G666" i="22"/>
  <c r="O663" i="22"/>
  <c r="L663" i="22"/>
  <c r="G663" i="22"/>
  <c r="AA662" i="22"/>
  <c r="G662" i="22"/>
  <c r="H657" i="22"/>
  <c r="H656" i="22"/>
  <c r="H655" i="22"/>
  <c r="H654" i="22"/>
  <c r="H648" i="22"/>
  <c r="Y646" i="22"/>
  <c r="Y647" i="22" s="1"/>
  <c r="X646" i="22"/>
  <c r="W646" i="22"/>
  <c r="V646" i="22"/>
  <c r="U646" i="22"/>
  <c r="T646" i="22"/>
  <c r="S646" i="22"/>
  <c r="R646" i="22"/>
  <c r="Q646" i="22"/>
  <c r="O646" i="22"/>
  <c r="N646" i="22"/>
  <c r="M646" i="22"/>
  <c r="L646" i="22"/>
  <c r="K646" i="22"/>
  <c r="J646" i="22"/>
  <c r="J649" i="22" s="1"/>
  <c r="I646" i="22"/>
  <c r="I647" i="22" s="1"/>
  <c r="H646" i="22"/>
  <c r="H649" i="22" s="1"/>
  <c r="G646" i="22"/>
  <c r="Y644" i="22"/>
  <c r="X644" i="22"/>
  <c r="W644" i="22"/>
  <c r="V644" i="22"/>
  <c r="U644" i="22"/>
  <c r="T644" i="22"/>
  <c r="S644" i="22"/>
  <c r="R644" i="22"/>
  <c r="Q644" i="22"/>
  <c r="O644" i="22"/>
  <c r="N644" i="22"/>
  <c r="M644" i="22"/>
  <c r="L644" i="22"/>
  <c r="K644" i="22"/>
  <c r="J644" i="22"/>
  <c r="I644" i="22"/>
  <c r="H644" i="22"/>
  <c r="G644" i="22"/>
  <c r="Y643" i="22"/>
  <c r="X643" i="22"/>
  <c r="W643" i="22"/>
  <c r="V643" i="22"/>
  <c r="U643" i="22"/>
  <c r="T643" i="22"/>
  <c r="S643" i="22"/>
  <c r="R643" i="22"/>
  <c r="Q643" i="22"/>
  <c r="O643" i="22"/>
  <c r="N643" i="22"/>
  <c r="M643" i="22"/>
  <c r="L643" i="22"/>
  <c r="K643" i="22"/>
  <c r="J643" i="22"/>
  <c r="I643" i="22"/>
  <c r="H643" i="22"/>
  <c r="G643" i="22"/>
  <c r="O640" i="22"/>
  <c r="L640" i="22"/>
  <c r="G640" i="22"/>
  <c r="AA639" i="22"/>
  <c r="G639" i="22"/>
  <c r="H634" i="22"/>
  <c r="H633" i="22"/>
  <c r="H632" i="22"/>
  <c r="H631" i="22"/>
  <c r="Y623" i="22"/>
  <c r="X623" i="22"/>
  <c r="W623" i="22"/>
  <c r="V623" i="22"/>
  <c r="V624" i="22" s="1"/>
  <c r="U623" i="22"/>
  <c r="U626" i="22" s="1"/>
  <c r="T623" i="22"/>
  <c r="S623" i="22"/>
  <c r="R623" i="22"/>
  <c r="Q623" i="22"/>
  <c r="O623" i="22"/>
  <c r="N623" i="22"/>
  <c r="M623" i="22"/>
  <c r="M625" i="22" s="1"/>
  <c r="L623" i="22"/>
  <c r="K623" i="22"/>
  <c r="J623" i="22"/>
  <c r="J625" i="22" s="1"/>
  <c r="I623" i="22"/>
  <c r="H623" i="22"/>
  <c r="G623" i="22"/>
  <c r="Y621" i="22"/>
  <c r="X621" i="22"/>
  <c r="W621" i="22"/>
  <c r="V621" i="22"/>
  <c r="U621" i="22"/>
  <c r="T621" i="22"/>
  <c r="S621" i="22"/>
  <c r="R621" i="22"/>
  <c r="Q621" i="22"/>
  <c r="O621" i="22"/>
  <c r="N621" i="22"/>
  <c r="M621" i="22"/>
  <c r="L621" i="22"/>
  <c r="K621" i="22"/>
  <c r="J621" i="22"/>
  <c r="I621" i="22"/>
  <c r="H621" i="22"/>
  <c r="G621" i="22"/>
  <c r="Y620" i="22"/>
  <c r="X620" i="22"/>
  <c r="W620" i="22"/>
  <c r="V620" i="22"/>
  <c r="U620" i="22"/>
  <c r="T620" i="22"/>
  <c r="S620" i="22"/>
  <c r="R620" i="22"/>
  <c r="Q620" i="22"/>
  <c r="Q626" i="22" s="1"/>
  <c r="O620" i="22"/>
  <c r="O626" i="22" s="1"/>
  <c r="N620" i="22"/>
  <c r="M620" i="22"/>
  <c r="L620" i="22"/>
  <c r="K620" i="22"/>
  <c r="J620" i="22"/>
  <c r="I620" i="22"/>
  <c r="H620" i="22"/>
  <c r="G620" i="22"/>
  <c r="O617" i="22"/>
  <c r="L617" i="22"/>
  <c r="G617" i="22"/>
  <c r="AA616" i="22"/>
  <c r="G616" i="22"/>
  <c r="H611" i="22"/>
  <c r="H610" i="22"/>
  <c r="H609" i="22"/>
  <c r="H608" i="22"/>
  <c r="K601" i="22"/>
  <c r="Y600" i="22"/>
  <c r="X600" i="22"/>
  <c r="W600" i="22"/>
  <c r="V600" i="22"/>
  <c r="U600" i="22"/>
  <c r="T600" i="22"/>
  <c r="S600" i="22"/>
  <c r="S602" i="22" s="1"/>
  <c r="R600" i="22"/>
  <c r="R602" i="22" s="1"/>
  <c r="Q600" i="22"/>
  <c r="O600" i="22"/>
  <c r="N600" i="22"/>
  <c r="M600" i="22"/>
  <c r="L600" i="22"/>
  <c r="K600" i="22"/>
  <c r="K603" i="22" s="1"/>
  <c r="J600" i="22"/>
  <c r="I600" i="22"/>
  <c r="I603" i="22" s="1"/>
  <c r="H600" i="22"/>
  <c r="H601" i="22" s="1"/>
  <c r="G600" i="22"/>
  <c r="G602" i="22" s="1"/>
  <c r="Y598" i="22"/>
  <c r="X598" i="22"/>
  <c r="W598" i="22"/>
  <c r="V598" i="22"/>
  <c r="U598" i="22"/>
  <c r="T598" i="22"/>
  <c r="S598" i="22"/>
  <c r="R598" i="22"/>
  <c r="Q598" i="22"/>
  <c r="O598" i="22"/>
  <c r="N598" i="22"/>
  <c r="M598" i="22"/>
  <c r="L598" i="22"/>
  <c r="K598" i="22"/>
  <c r="J598" i="22"/>
  <c r="I598" i="22"/>
  <c r="H598" i="22"/>
  <c r="G598" i="22"/>
  <c r="Y597" i="22"/>
  <c r="X597" i="22"/>
  <c r="W597" i="22"/>
  <c r="V597" i="22"/>
  <c r="U597" i="22"/>
  <c r="T597" i="22"/>
  <c r="S597" i="22"/>
  <c r="R597" i="22"/>
  <c r="Q597" i="22"/>
  <c r="O597" i="22"/>
  <c r="N597" i="22"/>
  <c r="M597" i="22"/>
  <c r="L597" i="22"/>
  <c r="K597" i="22"/>
  <c r="J597" i="22"/>
  <c r="I597" i="22"/>
  <c r="H597" i="22"/>
  <c r="G597" i="22"/>
  <c r="O594" i="22"/>
  <c r="L594" i="22"/>
  <c r="G594" i="22"/>
  <c r="AA593" i="22"/>
  <c r="G593" i="22"/>
  <c r="H588" i="22"/>
  <c r="H587" i="22"/>
  <c r="H586" i="22"/>
  <c r="H585" i="22"/>
  <c r="Y577" i="22"/>
  <c r="X577" i="22"/>
  <c r="W577" i="22"/>
  <c r="V577" i="22"/>
  <c r="U577" i="22"/>
  <c r="T577" i="22"/>
  <c r="T579" i="22" s="1"/>
  <c r="S577" i="22"/>
  <c r="R577" i="22"/>
  <c r="Q577" i="22"/>
  <c r="O577" i="22"/>
  <c r="N577" i="22"/>
  <c r="M577" i="22"/>
  <c r="L577" i="22"/>
  <c r="L580" i="22" s="1"/>
  <c r="K577" i="22"/>
  <c r="J577" i="22"/>
  <c r="I577" i="22"/>
  <c r="H577" i="22"/>
  <c r="G577" i="22"/>
  <c r="Y575" i="22"/>
  <c r="X575" i="22"/>
  <c r="W575" i="22"/>
  <c r="V575" i="22"/>
  <c r="U575" i="22"/>
  <c r="T575" i="22"/>
  <c r="S575" i="22"/>
  <c r="R575" i="22"/>
  <c r="Q575" i="22"/>
  <c r="O575" i="22"/>
  <c r="N575" i="22"/>
  <c r="M575" i="22"/>
  <c r="L575" i="22"/>
  <c r="K575" i="22"/>
  <c r="J575" i="22"/>
  <c r="I575" i="22"/>
  <c r="H575" i="22"/>
  <c r="G575" i="22"/>
  <c r="Y574" i="22"/>
  <c r="X574" i="22"/>
  <c r="W574" i="22"/>
  <c r="V574" i="22"/>
  <c r="U574" i="22"/>
  <c r="T574" i="22"/>
  <c r="S574" i="22"/>
  <c r="R574" i="22"/>
  <c r="Q574" i="22"/>
  <c r="O574" i="22"/>
  <c r="N574" i="22"/>
  <c r="N580" i="22" s="1"/>
  <c r="M574" i="22"/>
  <c r="M578" i="22" s="1"/>
  <c r="L574" i="22"/>
  <c r="K574" i="22"/>
  <c r="J574" i="22"/>
  <c r="I574" i="22"/>
  <c r="H574" i="22"/>
  <c r="P574" i="22" s="1"/>
  <c r="G574" i="22"/>
  <c r="O571" i="22"/>
  <c r="L571" i="22"/>
  <c r="G571" i="22"/>
  <c r="AA570" i="22"/>
  <c r="G570" i="22"/>
  <c r="H565" i="22"/>
  <c r="H564" i="22"/>
  <c r="H563" i="22"/>
  <c r="H562" i="22"/>
  <c r="Y555" i="22"/>
  <c r="Y554" i="22"/>
  <c r="X554" i="22"/>
  <c r="X557" i="22" s="1"/>
  <c r="W554" i="22"/>
  <c r="V554" i="22"/>
  <c r="U554" i="22"/>
  <c r="T554" i="22"/>
  <c r="S554" i="22"/>
  <c r="R554" i="22"/>
  <c r="Q554" i="22"/>
  <c r="O554" i="22"/>
  <c r="O557" i="22" s="1"/>
  <c r="N554" i="22"/>
  <c r="M554" i="22"/>
  <c r="M557" i="22" s="1"/>
  <c r="L554" i="22"/>
  <c r="L556" i="22" s="1"/>
  <c r="K554" i="22"/>
  <c r="J554" i="22"/>
  <c r="I554" i="22"/>
  <c r="H554" i="22"/>
  <c r="G554" i="22"/>
  <c r="G557" i="22" s="1"/>
  <c r="Y552" i="22"/>
  <c r="X552" i="22"/>
  <c r="W552" i="22"/>
  <c r="V552" i="22"/>
  <c r="U552" i="22"/>
  <c r="T552" i="22"/>
  <c r="S552" i="22"/>
  <c r="R552" i="22"/>
  <c r="Q552" i="22"/>
  <c r="O552" i="22"/>
  <c r="N552" i="22"/>
  <c r="M552" i="22"/>
  <c r="L552" i="22"/>
  <c r="K552" i="22"/>
  <c r="J552" i="22"/>
  <c r="I552" i="22"/>
  <c r="H552" i="22"/>
  <c r="G552" i="22"/>
  <c r="Y551" i="22"/>
  <c r="X551" i="22"/>
  <c r="W551" i="22"/>
  <c r="V551" i="22"/>
  <c r="U551" i="22"/>
  <c r="T551" i="22"/>
  <c r="S551" i="22"/>
  <c r="R551" i="22"/>
  <c r="Q551" i="22"/>
  <c r="O551" i="22"/>
  <c r="N551" i="22"/>
  <c r="M551" i="22"/>
  <c r="L551" i="22"/>
  <c r="K551" i="22"/>
  <c r="K557" i="22" s="1"/>
  <c r="J551" i="22"/>
  <c r="I551" i="22"/>
  <c r="H551" i="22"/>
  <c r="H557" i="22" s="1"/>
  <c r="G551" i="22"/>
  <c r="O548" i="22"/>
  <c r="L548" i="22"/>
  <c r="G548" i="22"/>
  <c r="AA547" i="22"/>
  <c r="G547" i="22"/>
  <c r="H542" i="22"/>
  <c r="H541" i="22"/>
  <c r="H540" i="22"/>
  <c r="H539" i="22"/>
  <c r="Y531" i="22"/>
  <c r="X531" i="22"/>
  <c r="W531" i="22"/>
  <c r="W532" i="22" s="1"/>
  <c r="V531" i="22"/>
  <c r="V534" i="22" s="1"/>
  <c r="U531" i="22"/>
  <c r="T531" i="22"/>
  <c r="S531" i="22"/>
  <c r="R531" i="22"/>
  <c r="Q531" i="22"/>
  <c r="O531" i="22"/>
  <c r="O532" i="22" s="1"/>
  <c r="N531" i="22"/>
  <c r="M531" i="22"/>
  <c r="M534" i="22" s="1"/>
  <c r="L531" i="22"/>
  <c r="K531" i="22"/>
  <c r="J531" i="22"/>
  <c r="I531" i="22"/>
  <c r="H531" i="22"/>
  <c r="G531" i="22"/>
  <c r="G532" i="22" s="1"/>
  <c r="Y529" i="22"/>
  <c r="X529" i="22"/>
  <c r="W529" i="22"/>
  <c r="V529" i="22"/>
  <c r="U529" i="22"/>
  <c r="T529" i="22"/>
  <c r="S529" i="22"/>
  <c r="R529" i="22"/>
  <c r="Q529" i="22"/>
  <c r="O529" i="22"/>
  <c r="N529" i="22"/>
  <c r="M529" i="22"/>
  <c r="L529" i="22"/>
  <c r="K529" i="22"/>
  <c r="J529" i="22"/>
  <c r="I529" i="22"/>
  <c r="H529" i="22"/>
  <c r="G529" i="22"/>
  <c r="Y528" i="22"/>
  <c r="X528" i="22"/>
  <c r="W528" i="22"/>
  <c r="V528" i="22"/>
  <c r="U528" i="22"/>
  <c r="U533" i="22" s="1"/>
  <c r="T528" i="22"/>
  <c r="S528" i="22"/>
  <c r="S532" i="22" s="1"/>
  <c r="R528" i="22"/>
  <c r="R534" i="22" s="1"/>
  <c r="Q528" i="22"/>
  <c r="O528" i="22"/>
  <c r="N528" i="22"/>
  <c r="M528" i="22"/>
  <c r="L528" i="22"/>
  <c r="K528" i="22"/>
  <c r="J528" i="22"/>
  <c r="I528" i="22"/>
  <c r="H528" i="22"/>
  <c r="G528" i="22"/>
  <c r="O525" i="22"/>
  <c r="L525" i="22"/>
  <c r="G525" i="22"/>
  <c r="AA524" i="22"/>
  <c r="G524" i="22"/>
  <c r="H519" i="22"/>
  <c r="H518" i="22"/>
  <c r="H517" i="22"/>
  <c r="H516" i="22"/>
  <c r="Y508" i="22"/>
  <c r="Y511" i="22" s="1"/>
  <c r="X508" i="22"/>
  <c r="X511" i="22" s="1"/>
  <c r="W508" i="22"/>
  <c r="V508" i="22"/>
  <c r="V511" i="22" s="1"/>
  <c r="U508" i="22"/>
  <c r="T508" i="22"/>
  <c r="S508" i="22"/>
  <c r="R508" i="22"/>
  <c r="Q508" i="22"/>
  <c r="Q511" i="22" s="1"/>
  <c r="O508" i="22"/>
  <c r="N508" i="22"/>
  <c r="N511" i="22" s="1"/>
  <c r="M508" i="22"/>
  <c r="M510" i="22" s="1"/>
  <c r="L508" i="22"/>
  <c r="K508" i="22"/>
  <c r="J508" i="22"/>
  <c r="J509" i="22" s="1"/>
  <c r="I508" i="22"/>
  <c r="H508" i="22"/>
  <c r="G508" i="22"/>
  <c r="Y506" i="22"/>
  <c r="X506" i="22"/>
  <c r="W506" i="22"/>
  <c r="V506" i="22"/>
  <c r="U506" i="22"/>
  <c r="T506" i="22"/>
  <c r="S506" i="22"/>
  <c r="R506" i="22"/>
  <c r="Q506" i="22"/>
  <c r="O506" i="22"/>
  <c r="N506" i="22"/>
  <c r="M506" i="22"/>
  <c r="L506" i="22"/>
  <c r="K506" i="22"/>
  <c r="J506" i="22"/>
  <c r="I506" i="22"/>
  <c r="H506" i="22"/>
  <c r="G506" i="22"/>
  <c r="Y505" i="22"/>
  <c r="X505" i="22"/>
  <c r="W505" i="22"/>
  <c r="V505" i="22"/>
  <c r="U505" i="22"/>
  <c r="U509" i="22" s="1"/>
  <c r="T505" i="22"/>
  <c r="S505" i="22"/>
  <c r="R505" i="22"/>
  <c r="Q505" i="22"/>
  <c r="O505" i="22"/>
  <c r="N505" i="22"/>
  <c r="M505" i="22"/>
  <c r="L505" i="22"/>
  <c r="K505" i="22"/>
  <c r="J505" i="22"/>
  <c r="I505" i="22"/>
  <c r="I509" i="22" s="1"/>
  <c r="H505" i="22"/>
  <c r="G505" i="22"/>
  <c r="O502" i="22"/>
  <c r="L502" i="22"/>
  <c r="G502" i="22"/>
  <c r="AA501" i="22"/>
  <c r="G501" i="22"/>
  <c r="H496" i="22"/>
  <c r="H495" i="22"/>
  <c r="H494" i="22"/>
  <c r="H493" i="22"/>
  <c r="Y485" i="22"/>
  <c r="X485" i="22"/>
  <c r="W485" i="22"/>
  <c r="W487" i="22" s="1"/>
  <c r="V485" i="22"/>
  <c r="V488" i="22" s="1"/>
  <c r="U485" i="22"/>
  <c r="T485" i="22"/>
  <c r="S485" i="22"/>
  <c r="R485" i="22"/>
  <c r="R487" i="22" s="1"/>
  <c r="Q485" i="22"/>
  <c r="O485" i="22"/>
  <c r="N485" i="22"/>
  <c r="N488" i="22" s="1"/>
  <c r="M485" i="22"/>
  <c r="L485" i="22"/>
  <c r="K485" i="22"/>
  <c r="J485" i="22"/>
  <c r="I485" i="22"/>
  <c r="I488" i="22" s="1"/>
  <c r="H485" i="22"/>
  <c r="G485" i="22"/>
  <c r="Y483" i="22"/>
  <c r="X483" i="22"/>
  <c r="W483" i="22"/>
  <c r="V483" i="22"/>
  <c r="U483" i="22"/>
  <c r="T483" i="22"/>
  <c r="S483" i="22"/>
  <c r="R483" i="22"/>
  <c r="Q483" i="22"/>
  <c r="O483" i="22"/>
  <c r="N483" i="22"/>
  <c r="M483" i="22"/>
  <c r="L483" i="22"/>
  <c r="K483" i="22"/>
  <c r="J483" i="22"/>
  <c r="I483" i="22"/>
  <c r="H483" i="22"/>
  <c r="G483" i="22"/>
  <c r="Y482" i="22"/>
  <c r="X482" i="22"/>
  <c r="W482" i="22"/>
  <c r="V482" i="22"/>
  <c r="V487" i="22" s="1"/>
  <c r="U482" i="22"/>
  <c r="T482" i="22"/>
  <c r="S482" i="22"/>
  <c r="R482" i="22"/>
  <c r="Q482" i="22"/>
  <c r="O482" i="22"/>
  <c r="N482" i="22"/>
  <c r="M482" i="22"/>
  <c r="L482" i="22"/>
  <c r="K482" i="22"/>
  <c r="J482" i="22"/>
  <c r="I482" i="22"/>
  <c r="H482" i="22"/>
  <c r="G482" i="22"/>
  <c r="O479" i="22"/>
  <c r="L479" i="22"/>
  <c r="G479" i="22"/>
  <c r="AA478" i="22"/>
  <c r="G478" i="22"/>
  <c r="H473" i="22"/>
  <c r="H472" i="22"/>
  <c r="H471" i="22"/>
  <c r="H470" i="22"/>
  <c r="Y462" i="22"/>
  <c r="X462" i="22"/>
  <c r="X463" i="22" s="1"/>
  <c r="W462" i="22"/>
  <c r="W465" i="22" s="1"/>
  <c r="V462" i="22"/>
  <c r="U462" i="22"/>
  <c r="T462" i="22"/>
  <c r="S462" i="22"/>
  <c r="R462" i="22"/>
  <c r="Q462" i="22"/>
  <c r="O462" i="22"/>
  <c r="O465" i="22" s="1"/>
  <c r="N462" i="22"/>
  <c r="M462" i="22"/>
  <c r="L462" i="22"/>
  <c r="K462" i="22"/>
  <c r="J462" i="22"/>
  <c r="I462" i="22"/>
  <c r="H462" i="22"/>
  <c r="H464" i="22" s="1"/>
  <c r="G462" i="22"/>
  <c r="G465" i="22" s="1"/>
  <c r="Y460" i="22"/>
  <c r="X460" i="22"/>
  <c r="W460" i="22"/>
  <c r="V460" i="22"/>
  <c r="U460" i="22"/>
  <c r="T460" i="22"/>
  <c r="S460" i="22"/>
  <c r="R460" i="22"/>
  <c r="Q460" i="22"/>
  <c r="O460" i="22"/>
  <c r="N460" i="22"/>
  <c r="M460" i="22"/>
  <c r="L460" i="22"/>
  <c r="K460" i="22"/>
  <c r="J460" i="22"/>
  <c r="I460" i="22"/>
  <c r="H460" i="22"/>
  <c r="G460" i="22"/>
  <c r="Y459" i="22"/>
  <c r="X459" i="22"/>
  <c r="W459" i="22"/>
  <c r="V459" i="22"/>
  <c r="U459" i="22"/>
  <c r="T459" i="22"/>
  <c r="S459" i="22"/>
  <c r="R459" i="22"/>
  <c r="Q459" i="22"/>
  <c r="O459" i="22"/>
  <c r="N459" i="22"/>
  <c r="M459" i="22"/>
  <c r="L459" i="22"/>
  <c r="K459" i="22"/>
  <c r="J459" i="22"/>
  <c r="I459" i="22"/>
  <c r="H459" i="22"/>
  <c r="G459" i="22"/>
  <c r="O456" i="22"/>
  <c r="L456" i="22"/>
  <c r="G456" i="22"/>
  <c r="AA455" i="22"/>
  <c r="G455" i="22"/>
  <c r="H450" i="22"/>
  <c r="H449" i="22"/>
  <c r="H448" i="22"/>
  <c r="H447" i="22"/>
  <c r="Y439" i="22"/>
  <c r="X439" i="22"/>
  <c r="X441" i="22" s="1"/>
  <c r="W439" i="22"/>
  <c r="V439" i="22"/>
  <c r="U439" i="22"/>
  <c r="U442" i="22" s="1"/>
  <c r="T439" i="22"/>
  <c r="S439" i="22"/>
  <c r="R439" i="22"/>
  <c r="Q439" i="22"/>
  <c r="O439" i="22"/>
  <c r="N439" i="22"/>
  <c r="M439" i="22"/>
  <c r="L439" i="22"/>
  <c r="L441" i="22" s="1"/>
  <c r="K439" i="22"/>
  <c r="J439" i="22"/>
  <c r="I439" i="22"/>
  <c r="H439" i="22"/>
  <c r="G439" i="22"/>
  <c r="Y437" i="22"/>
  <c r="X437" i="22"/>
  <c r="W437" i="22"/>
  <c r="V437" i="22"/>
  <c r="U437" i="22"/>
  <c r="T437" i="22"/>
  <c r="S437" i="22"/>
  <c r="R437" i="22"/>
  <c r="Q437" i="22"/>
  <c r="O437" i="22"/>
  <c r="N437" i="22"/>
  <c r="M437" i="22"/>
  <c r="L437" i="22"/>
  <c r="K437" i="22"/>
  <c r="J437" i="22"/>
  <c r="I437" i="22"/>
  <c r="H437" i="22"/>
  <c r="G437" i="22"/>
  <c r="Y436" i="22"/>
  <c r="Y442" i="22" s="1"/>
  <c r="X436" i="22"/>
  <c r="W436" i="22"/>
  <c r="V436" i="22"/>
  <c r="U436" i="22"/>
  <c r="T436" i="22"/>
  <c r="S436" i="22"/>
  <c r="R436" i="22"/>
  <c r="Q436" i="22"/>
  <c r="Q442" i="22" s="1"/>
  <c r="O436" i="22"/>
  <c r="N436" i="22"/>
  <c r="M436" i="22"/>
  <c r="L436" i="22"/>
  <c r="K436" i="22"/>
  <c r="J436" i="22"/>
  <c r="I436" i="22"/>
  <c r="H436" i="22"/>
  <c r="G436" i="22"/>
  <c r="O433" i="22"/>
  <c r="L433" i="22"/>
  <c r="G433" i="22"/>
  <c r="AA432" i="22"/>
  <c r="G432" i="22"/>
  <c r="H427" i="22"/>
  <c r="H426" i="22"/>
  <c r="H425" i="22"/>
  <c r="H424" i="22"/>
  <c r="Y416" i="22"/>
  <c r="Y419" i="22" s="1"/>
  <c r="X416" i="22"/>
  <c r="W416" i="22"/>
  <c r="V416" i="22"/>
  <c r="U416" i="22"/>
  <c r="T416" i="22"/>
  <c r="S416" i="22"/>
  <c r="R416" i="22"/>
  <c r="Q416" i="22"/>
  <c r="Q419" i="22" s="1"/>
  <c r="O416" i="22"/>
  <c r="O419" i="22" s="1"/>
  <c r="N416" i="22"/>
  <c r="M416" i="22"/>
  <c r="L416" i="22"/>
  <c r="K416" i="22"/>
  <c r="J416" i="22"/>
  <c r="J418" i="22" s="1"/>
  <c r="I416" i="22"/>
  <c r="I418" i="22" s="1"/>
  <c r="H416" i="22"/>
  <c r="G416" i="22"/>
  <c r="G419" i="22" s="1"/>
  <c r="Y414" i="22"/>
  <c r="X414" i="22"/>
  <c r="W414" i="22"/>
  <c r="V414" i="22"/>
  <c r="U414" i="22"/>
  <c r="T414" i="22"/>
  <c r="S414" i="22"/>
  <c r="R414" i="22"/>
  <c r="Q414" i="22"/>
  <c r="O414" i="22"/>
  <c r="N414" i="22"/>
  <c r="M414" i="22"/>
  <c r="L414" i="22"/>
  <c r="K414" i="22"/>
  <c r="J414" i="22"/>
  <c r="I414" i="22"/>
  <c r="H414" i="22"/>
  <c r="G414" i="22"/>
  <c r="Y413" i="22"/>
  <c r="X413" i="22"/>
  <c r="W413" i="22"/>
  <c r="V413" i="22"/>
  <c r="V418" i="22" s="1"/>
  <c r="U413" i="22"/>
  <c r="T413" i="22"/>
  <c r="S413" i="22"/>
  <c r="R413" i="22"/>
  <c r="Q413" i="22"/>
  <c r="O413" i="22"/>
  <c r="N413" i="22"/>
  <c r="N418" i="22" s="1"/>
  <c r="M413" i="22"/>
  <c r="L413" i="22"/>
  <c r="K413" i="22"/>
  <c r="J413" i="22"/>
  <c r="I413" i="22"/>
  <c r="H413" i="22"/>
  <c r="G413" i="22"/>
  <c r="O410" i="22"/>
  <c r="L410" i="22"/>
  <c r="G410" i="22"/>
  <c r="AA409" i="22"/>
  <c r="G409" i="22"/>
  <c r="H404" i="22"/>
  <c r="H403" i="22"/>
  <c r="H402" i="22"/>
  <c r="H401" i="22"/>
  <c r="T396" i="22"/>
  <c r="G395" i="22"/>
  <c r="Y393" i="22"/>
  <c r="X393" i="22"/>
  <c r="W393" i="22"/>
  <c r="W395" i="22" s="1"/>
  <c r="V393" i="22"/>
  <c r="V396" i="22" s="1"/>
  <c r="U393" i="22"/>
  <c r="T393" i="22"/>
  <c r="T395" i="22" s="1"/>
  <c r="S393" i="22"/>
  <c r="R393" i="22"/>
  <c r="Q393" i="22"/>
  <c r="O393" i="22"/>
  <c r="N393" i="22"/>
  <c r="N395" i="22" s="1"/>
  <c r="M393" i="22"/>
  <c r="L393" i="22"/>
  <c r="L396" i="22" s="1"/>
  <c r="K393" i="22"/>
  <c r="K395" i="22" s="1"/>
  <c r="J393" i="22"/>
  <c r="I393" i="22"/>
  <c r="H393" i="22"/>
  <c r="G393" i="22"/>
  <c r="Y391" i="22"/>
  <c r="X391" i="22"/>
  <c r="W391" i="22"/>
  <c r="V391" i="22"/>
  <c r="U391" i="22"/>
  <c r="T391" i="22"/>
  <c r="S391" i="22"/>
  <c r="R391" i="22"/>
  <c r="Q391" i="22"/>
  <c r="O391" i="22"/>
  <c r="N391" i="22"/>
  <c r="M391" i="22"/>
  <c r="L391" i="22"/>
  <c r="K391" i="22"/>
  <c r="J391" i="22"/>
  <c r="I391" i="22"/>
  <c r="H391" i="22"/>
  <c r="G391" i="22"/>
  <c r="Y390" i="22"/>
  <c r="X390" i="22"/>
  <c r="W390" i="22"/>
  <c r="V390" i="22"/>
  <c r="U390" i="22"/>
  <c r="T390" i="22"/>
  <c r="S390" i="22"/>
  <c r="R390" i="22"/>
  <c r="Q390" i="22"/>
  <c r="O390" i="22"/>
  <c r="N390" i="22"/>
  <c r="M390" i="22"/>
  <c r="L390" i="22"/>
  <c r="K390" i="22"/>
  <c r="J390" i="22"/>
  <c r="J396" i="22" s="1"/>
  <c r="I390" i="22"/>
  <c r="H390" i="22"/>
  <c r="G390" i="22"/>
  <c r="O387" i="22"/>
  <c r="L387" i="22"/>
  <c r="G387" i="22"/>
  <c r="AA386" i="22"/>
  <c r="G386" i="22"/>
  <c r="H381" i="22"/>
  <c r="H380" i="22"/>
  <c r="H379" i="22"/>
  <c r="H378" i="22"/>
  <c r="Y370" i="22"/>
  <c r="X370" i="22"/>
  <c r="W370" i="22"/>
  <c r="V370" i="22"/>
  <c r="U370" i="22"/>
  <c r="U373" i="22" s="1"/>
  <c r="T370" i="22"/>
  <c r="S370" i="22"/>
  <c r="R370" i="22"/>
  <c r="Q370" i="22"/>
  <c r="O370" i="22"/>
  <c r="N370" i="22"/>
  <c r="M370" i="22"/>
  <c r="M373" i="22" s="1"/>
  <c r="L370" i="22"/>
  <c r="L372" i="22" s="1"/>
  <c r="K370" i="22"/>
  <c r="J370" i="22"/>
  <c r="I370" i="22"/>
  <c r="H370" i="22"/>
  <c r="G370" i="22"/>
  <c r="Y368" i="22"/>
  <c r="X368" i="22"/>
  <c r="W368" i="22"/>
  <c r="V368" i="22"/>
  <c r="U368" i="22"/>
  <c r="T368" i="22"/>
  <c r="S368" i="22"/>
  <c r="R368" i="22"/>
  <c r="Q368" i="22"/>
  <c r="O368" i="22"/>
  <c r="N368" i="22"/>
  <c r="M368" i="22"/>
  <c r="L368" i="22"/>
  <c r="K368" i="22"/>
  <c r="J368" i="22"/>
  <c r="I368" i="22"/>
  <c r="H368" i="22"/>
  <c r="G368" i="22"/>
  <c r="Y367" i="22"/>
  <c r="X367" i="22"/>
  <c r="W367" i="22"/>
  <c r="V367" i="22"/>
  <c r="U367" i="22"/>
  <c r="T367" i="22"/>
  <c r="S367" i="22"/>
  <c r="R367" i="22"/>
  <c r="Q367" i="22"/>
  <c r="O367" i="22"/>
  <c r="N367" i="22"/>
  <c r="M367" i="22"/>
  <c r="L367" i="22"/>
  <c r="K367" i="22"/>
  <c r="J367" i="22"/>
  <c r="I367" i="22"/>
  <c r="H367" i="22"/>
  <c r="G367" i="22"/>
  <c r="O364" i="22"/>
  <c r="L364" i="22"/>
  <c r="G364" i="22"/>
  <c r="AA363" i="22"/>
  <c r="G363" i="22"/>
  <c r="H358" i="22"/>
  <c r="H357" i="22"/>
  <c r="H356" i="22"/>
  <c r="H355" i="22"/>
  <c r="Y347" i="22"/>
  <c r="Y350" i="22" s="1"/>
  <c r="X347" i="22"/>
  <c r="W347" i="22"/>
  <c r="V347" i="22"/>
  <c r="V350" i="22" s="1"/>
  <c r="U347" i="22"/>
  <c r="T347" i="22"/>
  <c r="S347" i="22"/>
  <c r="R347" i="22"/>
  <c r="Q347" i="22"/>
  <c r="Q350" i="22" s="1"/>
  <c r="O347" i="22"/>
  <c r="N347" i="22"/>
  <c r="N350" i="22" s="1"/>
  <c r="M347" i="22"/>
  <c r="M350" i="22" s="1"/>
  <c r="L347" i="22"/>
  <c r="K347" i="22"/>
  <c r="J347" i="22"/>
  <c r="I347" i="22"/>
  <c r="H347" i="22"/>
  <c r="H350" i="22" s="1"/>
  <c r="G347" i="22"/>
  <c r="Y345" i="22"/>
  <c r="X345" i="22"/>
  <c r="W345" i="22"/>
  <c r="V345" i="22"/>
  <c r="U345" i="22"/>
  <c r="T345" i="22"/>
  <c r="S345" i="22"/>
  <c r="R345" i="22"/>
  <c r="Q345" i="22"/>
  <c r="O345" i="22"/>
  <c r="N345" i="22"/>
  <c r="M345" i="22"/>
  <c r="L345" i="22"/>
  <c r="K345" i="22"/>
  <c r="J345" i="22"/>
  <c r="I345" i="22"/>
  <c r="H345" i="22"/>
  <c r="G345" i="22"/>
  <c r="Y344" i="22"/>
  <c r="X344" i="22"/>
  <c r="W344" i="22"/>
  <c r="V344" i="22"/>
  <c r="U344" i="22"/>
  <c r="U350" i="22" s="1"/>
  <c r="T344" i="22"/>
  <c r="S344" i="22"/>
  <c r="R344" i="22"/>
  <c r="Q344" i="22"/>
  <c r="O344" i="22"/>
  <c r="N344" i="22"/>
  <c r="M344" i="22"/>
  <c r="L344" i="22"/>
  <c r="K344" i="22"/>
  <c r="J344" i="22"/>
  <c r="I344" i="22"/>
  <c r="H344" i="22"/>
  <c r="G344" i="22"/>
  <c r="O341" i="22"/>
  <c r="L341" i="22"/>
  <c r="G341" i="22"/>
  <c r="AA340" i="22"/>
  <c r="G340" i="22"/>
  <c r="H335" i="22"/>
  <c r="H334" i="22"/>
  <c r="H333" i="22"/>
  <c r="H332" i="22"/>
  <c r="Y324" i="22"/>
  <c r="X324" i="22"/>
  <c r="W324" i="22"/>
  <c r="V324" i="22"/>
  <c r="V327" i="22" s="1"/>
  <c r="U324" i="22"/>
  <c r="T324" i="22"/>
  <c r="S324" i="22"/>
  <c r="R324" i="22"/>
  <c r="Q324" i="22"/>
  <c r="O324" i="22"/>
  <c r="N324" i="22"/>
  <c r="M324" i="22"/>
  <c r="M326" i="22" s="1"/>
  <c r="L324" i="22"/>
  <c r="K324" i="22"/>
  <c r="J324" i="22"/>
  <c r="J326" i="22" s="1"/>
  <c r="I324" i="22"/>
  <c r="H324" i="22"/>
  <c r="G324" i="22"/>
  <c r="G326" i="22" s="1"/>
  <c r="Y322" i="22"/>
  <c r="X322" i="22"/>
  <c r="W322" i="22"/>
  <c r="V322" i="22"/>
  <c r="U322" i="22"/>
  <c r="T322" i="22"/>
  <c r="S322" i="22"/>
  <c r="R322" i="22"/>
  <c r="Q322" i="22"/>
  <c r="O322" i="22"/>
  <c r="N322" i="22"/>
  <c r="M322" i="22"/>
  <c r="L322" i="22"/>
  <c r="K322" i="22"/>
  <c r="J322" i="22"/>
  <c r="I322" i="22"/>
  <c r="H322" i="22"/>
  <c r="G322" i="22"/>
  <c r="Y321" i="22"/>
  <c r="X321" i="22"/>
  <c r="W321" i="22"/>
  <c r="V321" i="22"/>
  <c r="U321" i="22"/>
  <c r="T321" i="22"/>
  <c r="S321" i="22"/>
  <c r="R321" i="22"/>
  <c r="Q321" i="22"/>
  <c r="O321" i="22"/>
  <c r="N321" i="22"/>
  <c r="M321" i="22"/>
  <c r="L321" i="22"/>
  <c r="K321" i="22"/>
  <c r="J321" i="22"/>
  <c r="I321" i="22"/>
  <c r="I326" i="22" s="1"/>
  <c r="H321" i="22"/>
  <c r="G321" i="22"/>
  <c r="O318" i="22"/>
  <c r="L318" i="22"/>
  <c r="G318" i="22"/>
  <c r="AA317" i="22"/>
  <c r="G317" i="22"/>
  <c r="H312" i="22"/>
  <c r="H311" i="22"/>
  <c r="H310" i="22"/>
  <c r="H309" i="22"/>
  <c r="Y301" i="22"/>
  <c r="X301" i="22"/>
  <c r="W301" i="22"/>
  <c r="W303" i="22" s="1"/>
  <c r="V301" i="22"/>
  <c r="U301" i="22"/>
  <c r="T301" i="22"/>
  <c r="S301" i="22"/>
  <c r="R301" i="22"/>
  <c r="Q301" i="22"/>
  <c r="O301" i="22"/>
  <c r="N301" i="22"/>
  <c r="M301" i="22"/>
  <c r="L301" i="22"/>
  <c r="K301" i="22"/>
  <c r="J301" i="22"/>
  <c r="I301" i="22"/>
  <c r="H301" i="22"/>
  <c r="G301" i="22"/>
  <c r="G303" i="22" s="1"/>
  <c r="Y299" i="22"/>
  <c r="X299" i="22"/>
  <c r="W299" i="22"/>
  <c r="V299" i="22"/>
  <c r="U299" i="22"/>
  <c r="T299" i="22"/>
  <c r="S299" i="22"/>
  <c r="R299" i="22"/>
  <c r="Q299" i="22"/>
  <c r="O299" i="22"/>
  <c r="N299" i="22"/>
  <c r="M299" i="22"/>
  <c r="L299" i="22"/>
  <c r="K299" i="22"/>
  <c r="J299" i="22"/>
  <c r="I299" i="22"/>
  <c r="H299" i="22"/>
  <c r="G299" i="22"/>
  <c r="Y298" i="22"/>
  <c r="X298" i="22"/>
  <c r="W298" i="22"/>
  <c r="V298" i="22"/>
  <c r="U298" i="22"/>
  <c r="T298" i="22"/>
  <c r="S298" i="22"/>
  <c r="R298" i="22"/>
  <c r="Q298" i="22"/>
  <c r="O298" i="22"/>
  <c r="N298" i="22"/>
  <c r="M298" i="22"/>
  <c r="L298" i="22"/>
  <c r="K298" i="22"/>
  <c r="J298" i="22"/>
  <c r="I298" i="22"/>
  <c r="H298" i="22"/>
  <c r="G298" i="22"/>
  <c r="O295" i="22"/>
  <c r="L295" i="22"/>
  <c r="G295" i="22"/>
  <c r="AA294" i="22"/>
  <c r="G294" i="22"/>
  <c r="H289" i="22"/>
  <c r="H288" i="22"/>
  <c r="H287" i="22"/>
  <c r="H286" i="22"/>
  <c r="Y278" i="22"/>
  <c r="X278" i="22"/>
  <c r="W278" i="22"/>
  <c r="V278" i="22"/>
  <c r="U278" i="22"/>
  <c r="U280" i="22" s="1"/>
  <c r="T278" i="22"/>
  <c r="T280" i="22" s="1"/>
  <c r="S278" i="22"/>
  <c r="R278" i="22"/>
  <c r="Q278" i="22"/>
  <c r="O278" i="22"/>
  <c r="N278" i="22"/>
  <c r="M278" i="22"/>
  <c r="L278" i="22"/>
  <c r="L281" i="22" s="1"/>
  <c r="K278" i="22"/>
  <c r="J278" i="22"/>
  <c r="I278" i="22"/>
  <c r="H278" i="22"/>
  <c r="G278" i="22"/>
  <c r="Y276" i="22"/>
  <c r="X276" i="22"/>
  <c r="W276" i="22"/>
  <c r="V276" i="22"/>
  <c r="U276" i="22"/>
  <c r="T276" i="22"/>
  <c r="S276" i="22"/>
  <c r="R276" i="22"/>
  <c r="Q276" i="22"/>
  <c r="O276" i="22"/>
  <c r="N276" i="22"/>
  <c r="M276" i="22"/>
  <c r="L276" i="22"/>
  <c r="K276" i="22"/>
  <c r="J276" i="22"/>
  <c r="I276" i="22"/>
  <c r="H276" i="22"/>
  <c r="G276" i="22"/>
  <c r="Y275" i="22"/>
  <c r="X275" i="22"/>
  <c r="W275" i="22"/>
  <c r="V275" i="22"/>
  <c r="U275" i="22"/>
  <c r="T275" i="22"/>
  <c r="S275" i="22"/>
  <c r="R275" i="22"/>
  <c r="Z275" i="22" s="1"/>
  <c r="Q275" i="22"/>
  <c r="O275" i="22"/>
  <c r="N275" i="22"/>
  <c r="M275" i="22"/>
  <c r="L275" i="22"/>
  <c r="K275" i="22"/>
  <c r="J275" i="22"/>
  <c r="I275" i="22"/>
  <c r="H275" i="22"/>
  <c r="G275" i="22"/>
  <c r="O272" i="22"/>
  <c r="L272" i="22"/>
  <c r="G272" i="22"/>
  <c r="AA271" i="22"/>
  <c r="G271" i="22"/>
  <c r="H266" i="22"/>
  <c r="H265" i="22"/>
  <c r="H264" i="22"/>
  <c r="H263" i="22"/>
  <c r="Y255" i="22"/>
  <c r="X255" i="22"/>
  <c r="X258" i="22" s="1"/>
  <c r="W255" i="22"/>
  <c r="V255" i="22"/>
  <c r="V258" i="22" s="1"/>
  <c r="U255" i="22"/>
  <c r="U257" i="22" s="1"/>
  <c r="T255" i="22"/>
  <c r="S255" i="22"/>
  <c r="R255" i="22"/>
  <c r="Q255" i="22"/>
  <c r="O255" i="22"/>
  <c r="N255" i="22"/>
  <c r="M255" i="22"/>
  <c r="M258" i="22" s="1"/>
  <c r="L255" i="22"/>
  <c r="L258" i="22" s="1"/>
  <c r="K255" i="22"/>
  <c r="J255" i="22"/>
  <c r="I255" i="22"/>
  <c r="H255" i="22"/>
  <c r="G255" i="22"/>
  <c r="G258" i="22" s="1"/>
  <c r="Y253" i="22"/>
  <c r="X253" i="22"/>
  <c r="W253" i="22"/>
  <c r="V253" i="22"/>
  <c r="U253" i="22"/>
  <c r="T253" i="22"/>
  <c r="S253" i="22"/>
  <c r="R253" i="22"/>
  <c r="Q253" i="22"/>
  <c r="O253" i="22"/>
  <c r="N253" i="22"/>
  <c r="M253" i="22"/>
  <c r="L253" i="22"/>
  <c r="K253" i="22"/>
  <c r="J253" i="22"/>
  <c r="I253" i="22"/>
  <c r="H253" i="22"/>
  <c r="G253" i="22"/>
  <c r="Y252" i="22"/>
  <c r="X252" i="22"/>
  <c r="W252" i="22"/>
  <c r="V252" i="22"/>
  <c r="U252" i="22"/>
  <c r="T252" i="22"/>
  <c r="S252" i="22"/>
  <c r="R252" i="22"/>
  <c r="R258" i="22" s="1"/>
  <c r="Q252" i="22"/>
  <c r="O252" i="22"/>
  <c r="N252" i="22"/>
  <c r="M252" i="22"/>
  <c r="L252" i="22"/>
  <c r="K252" i="22"/>
  <c r="J252" i="22"/>
  <c r="I252" i="22"/>
  <c r="I258" i="22" s="1"/>
  <c r="H252" i="22"/>
  <c r="G252" i="22"/>
  <c r="O249" i="22"/>
  <c r="L249" i="22"/>
  <c r="G249" i="22"/>
  <c r="AA248" i="22"/>
  <c r="G248" i="22"/>
  <c r="H243" i="22"/>
  <c r="H242" i="22"/>
  <c r="H241" i="22"/>
  <c r="H240" i="22"/>
  <c r="Y232" i="22"/>
  <c r="X232" i="22"/>
  <c r="W232" i="22"/>
  <c r="V232" i="22"/>
  <c r="U232" i="22"/>
  <c r="T232" i="22"/>
  <c r="S232" i="22"/>
  <c r="R232" i="22"/>
  <c r="Q232" i="22"/>
  <c r="O232" i="22"/>
  <c r="N232" i="22"/>
  <c r="M232" i="22"/>
  <c r="L232" i="22"/>
  <c r="K232" i="22"/>
  <c r="J232" i="22"/>
  <c r="I232" i="22"/>
  <c r="H232" i="22"/>
  <c r="G232" i="22"/>
  <c r="Y230" i="22"/>
  <c r="X230" i="22"/>
  <c r="W230" i="22"/>
  <c r="V230" i="22"/>
  <c r="U230" i="22"/>
  <c r="T230" i="22"/>
  <c r="S230" i="22"/>
  <c r="R230" i="22"/>
  <c r="Q230" i="22"/>
  <c r="O230" i="22"/>
  <c r="N230" i="22"/>
  <c r="M230" i="22"/>
  <c r="L230" i="22"/>
  <c r="K230" i="22"/>
  <c r="J230" i="22"/>
  <c r="I230" i="22"/>
  <c r="H230" i="22"/>
  <c r="G230" i="22"/>
  <c r="Y229" i="22"/>
  <c r="X229" i="22"/>
  <c r="W229" i="22"/>
  <c r="V229" i="22"/>
  <c r="V234" i="22" s="1"/>
  <c r="U229" i="22"/>
  <c r="T229" i="22"/>
  <c r="S229" i="22"/>
  <c r="R229" i="22"/>
  <c r="Q229" i="22"/>
  <c r="O229" i="22"/>
  <c r="N229" i="22"/>
  <c r="M229" i="22"/>
  <c r="L229" i="22"/>
  <c r="K229" i="22"/>
  <c r="J229" i="22"/>
  <c r="I229" i="22"/>
  <c r="H229" i="22"/>
  <c r="G229" i="22"/>
  <c r="O226" i="22"/>
  <c r="L226" i="22"/>
  <c r="G226" i="22"/>
  <c r="AA225" i="22"/>
  <c r="G225" i="22"/>
  <c r="H220" i="22"/>
  <c r="H219" i="22"/>
  <c r="H218" i="22"/>
  <c r="H217" i="22"/>
  <c r="Y209" i="22"/>
  <c r="X209" i="22"/>
  <c r="X211" i="22" s="1"/>
  <c r="W209" i="22"/>
  <c r="V209" i="22"/>
  <c r="U209" i="22"/>
  <c r="T209" i="22"/>
  <c r="S209" i="22"/>
  <c r="S212" i="22" s="1"/>
  <c r="R209" i="22"/>
  <c r="Q209" i="22"/>
  <c r="O209" i="22"/>
  <c r="N209" i="22"/>
  <c r="M209" i="22"/>
  <c r="L209" i="22"/>
  <c r="K209" i="22"/>
  <c r="J209" i="22"/>
  <c r="I209" i="22"/>
  <c r="H209" i="22"/>
  <c r="G209" i="22"/>
  <c r="G211" i="22" s="1"/>
  <c r="Y207" i="22"/>
  <c r="X207" i="22"/>
  <c r="W207" i="22"/>
  <c r="V207" i="22"/>
  <c r="U207" i="22"/>
  <c r="T207" i="22"/>
  <c r="S207" i="22"/>
  <c r="R207" i="22"/>
  <c r="Q207" i="22"/>
  <c r="O207" i="22"/>
  <c r="N207" i="22"/>
  <c r="M207" i="22"/>
  <c r="L207" i="22"/>
  <c r="K207" i="22"/>
  <c r="J207" i="22"/>
  <c r="I207" i="22"/>
  <c r="H207" i="22"/>
  <c r="G207" i="22"/>
  <c r="Y206" i="22"/>
  <c r="X206" i="22"/>
  <c r="W206" i="22"/>
  <c r="V206" i="22"/>
  <c r="U206" i="22"/>
  <c r="T206" i="22"/>
  <c r="S206" i="22"/>
  <c r="R206" i="22"/>
  <c r="Q206" i="22"/>
  <c r="O206" i="22"/>
  <c r="N206" i="22"/>
  <c r="M206" i="22"/>
  <c r="L206" i="22"/>
  <c r="K206" i="22"/>
  <c r="J206" i="22"/>
  <c r="I206" i="22"/>
  <c r="H206" i="22"/>
  <c r="G206" i="22"/>
  <c r="O203" i="22"/>
  <c r="L203" i="22"/>
  <c r="G203" i="22"/>
  <c r="AA202" i="22"/>
  <c r="G202" i="22"/>
  <c r="H197" i="22"/>
  <c r="H196" i="22"/>
  <c r="H195" i="22"/>
  <c r="H194" i="22"/>
  <c r="T189" i="22"/>
  <c r="K189" i="22"/>
  <c r="G189" i="22"/>
  <c r="O188" i="22"/>
  <c r="Y186" i="22"/>
  <c r="X186" i="22"/>
  <c r="W186" i="22"/>
  <c r="V186" i="22"/>
  <c r="U186" i="22"/>
  <c r="T186" i="22"/>
  <c r="S186" i="22"/>
  <c r="S188" i="22" s="1"/>
  <c r="R186" i="22"/>
  <c r="Q186" i="22"/>
  <c r="O186" i="22"/>
  <c r="O189" i="22" s="1"/>
  <c r="N186" i="22"/>
  <c r="M186" i="22"/>
  <c r="L186" i="22"/>
  <c r="L189" i="22" s="1"/>
  <c r="K186" i="22"/>
  <c r="J186" i="22"/>
  <c r="J189" i="22" s="1"/>
  <c r="I186" i="22"/>
  <c r="H186" i="22"/>
  <c r="G186" i="22"/>
  <c r="G188" i="22" s="1"/>
  <c r="Y184" i="22"/>
  <c r="X184" i="22"/>
  <c r="W184" i="22"/>
  <c r="V184" i="22"/>
  <c r="U184" i="22"/>
  <c r="T184" i="22"/>
  <c r="S184" i="22"/>
  <c r="R184" i="22"/>
  <c r="Q184" i="22"/>
  <c r="O184" i="22"/>
  <c r="N184" i="22"/>
  <c r="M184" i="22"/>
  <c r="L184" i="22"/>
  <c r="K184" i="22"/>
  <c r="J184" i="22"/>
  <c r="I184" i="22"/>
  <c r="H184" i="22"/>
  <c r="G184" i="22"/>
  <c r="Y183" i="22"/>
  <c r="X183" i="22"/>
  <c r="W183" i="22"/>
  <c r="V183" i="22"/>
  <c r="U183" i="22"/>
  <c r="T183" i="22"/>
  <c r="S183" i="22"/>
  <c r="R183" i="22"/>
  <c r="Q183" i="22"/>
  <c r="O183" i="22"/>
  <c r="N183" i="22"/>
  <c r="M183" i="22"/>
  <c r="L183" i="22"/>
  <c r="K183" i="22"/>
  <c r="J183" i="22"/>
  <c r="I183" i="22"/>
  <c r="H183" i="22"/>
  <c r="G183" i="22"/>
  <c r="O180" i="22"/>
  <c r="L180" i="22"/>
  <c r="G180" i="22"/>
  <c r="AA179" i="22"/>
  <c r="G179" i="22"/>
  <c r="H174" i="22"/>
  <c r="H173" i="22"/>
  <c r="H172" i="22"/>
  <c r="H171" i="22"/>
  <c r="H166" i="22"/>
  <c r="Y163" i="22"/>
  <c r="Y166" i="22" s="1"/>
  <c r="X163" i="22"/>
  <c r="W163" i="22"/>
  <c r="V163" i="22"/>
  <c r="U163" i="22"/>
  <c r="U166" i="22" s="1"/>
  <c r="T163" i="22"/>
  <c r="T166" i="22" s="1"/>
  <c r="S163" i="22"/>
  <c r="R163" i="22"/>
  <c r="Q163" i="22"/>
  <c r="O163" i="22"/>
  <c r="N163" i="22"/>
  <c r="M163" i="22"/>
  <c r="M165" i="22" s="1"/>
  <c r="L163" i="22"/>
  <c r="K163" i="22"/>
  <c r="J163" i="22"/>
  <c r="I163" i="22"/>
  <c r="H163" i="22"/>
  <c r="G163" i="22"/>
  <c r="Y161" i="22"/>
  <c r="X161" i="22"/>
  <c r="W161" i="22"/>
  <c r="V161" i="22"/>
  <c r="U161" i="22"/>
  <c r="T161" i="22"/>
  <c r="S161" i="22"/>
  <c r="R161" i="22"/>
  <c r="Q161" i="22"/>
  <c r="O161" i="22"/>
  <c r="N161" i="22"/>
  <c r="M161" i="22"/>
  <c r="L161" i="22"/>
  <c r="K161" i="22"/>
  <c r="J161" i="22"/>
  <c r="I161" i="22"/>
  <c r="H161" i="22"/>
  <c r="G161" i="22"/>
  <c r="Y160" i="22"/>
  <c r="Y165" i="22" s="1"/>
  <c r="X160" i="22"/>
  <c r="W160" i="22"/>
  <c r="V160" i="22"/>
  <c r="U160" i="22"/>
  <c r="T160" i="22"/>
  <c r="S160" i="22"/>
  <c r="R160" i="22"/>
  <c r="Z160" i="22" s="1"/>
  <c r="Q160" i="22"/>
  <c r="Q165" i="22" s="1"/>
  <c r="O160" i="22"/>
  <c r="O166" i="22" s="1"/>
  <c r="N160" i="22"/>
  <c r="M160" i="22"/>
  <c r="L160" i="22"/>
  <c r="K160" i="22"/>
  <c r="J160" i="22"/>
  <c r="I160" i="22"/>
  <c r="H160" i="22"/>
  <c r="H165" i="22" s="1"/>
  <c r="G160" i="22"/>
  <c r="O157" i="22"/>
  <c r="L157" i="22"/>
  <c r="G157" i="22"/>
  <c r="AA156" i="22"/>
  <c r="G156" i="22"/>
  <c r="H151" i="22"/>
  <c r="H150" i="22"/>
  <c r="H149" i="22"/>
  <c r="H148" i="22"/>
  <c r="Y140" i="22"/>
  <c r="Y142" i="22" s="1"/>
  <c r="X140" i="22"/>
  <c r="W140" i="22"/>
  <c r="V140" i="22"/>
  <c r="V143" i="22" s="1"/>
  <c r="U140" i="22"/>
  <c r="T140" i="22"/>
  <c r="S140" i="22"/>
  <c r="R140" i="22"/>
  <c r="Q140" i="22"/>
  <c r="O140" i="22"/>
  <c r="N140" i="22"/>
  <c r="M140" i="22"/>
  <c r="M142" i="22" s="1"/>
  <c r="L140" i="22"/>
  <c r="K140" i="22"/>
  <c r="J140" i="22"/>
  <c r="I140" i="22"/>
  <c r="H140" i="22"/>
  <c r="G140" i="22"/>
  <c r="Y138" i="22"/>
  <c r="X138" i="22"/>
  <c r="W138" i="22"/>
  <c r="V138" i="22"/>
  <c r="U138" i="22"/>
  <c r="T138" i="22"/>
  <c r="S138" i="22"/>
  <c r="R138" i="22"/>
  <c r="Q138" i="22"/>
  <c r="O138" i="22"/>
  <c r="N138" i="22"/>
  <c r="M138" i="22"/>
  <c r="L138" i="22"/>
  <c r="K138" i="22"/>
  <c r="J138" i="22"/>
  <c r="I138" i="22"/>
  <c r="H138" i="22"/>
  <c r="G138" i="22"/>
  <c r="Y137" i="22"/>
  <c r="X137" i="22"/>
  <c r="W137" i="22"/>
  <c r="V137" i="22"/>
  <c r="U137" i="22"/>
  <c r="T137" i="22"/>
  <c r="S137" i="22"/>
  <c r="R137" i="22"/>
  <c r="Q137" i="22"/>
  <c r="O137" i="22"/>
  <c r="N137" i="22"/>
  <c r="M137" i="22"/>
  <c r="L137" i="22"/>
  <c r="K137" i="22"/>
  <c r="J137" i="22"/>
  <c r="I137" i="22"/>
  <c r="H137" i="22"/>
  <c r="G137" i="22"/>
  <c r="O134" i="22"/>
  <c r="L134" i="22"/>
  <c r="G134" i="22"/>
  <c r="AA133" i="22"/>
  <c r="G133" i="22"/>
  <c r="H128" i="22"/>
  <c r="H127" i="22"/>
  <c r="H126" i="22"/>
  <c r="H125" i="22"/>
  <c r="Y117" i="22"/>
  <c r="X117" i="22"/>
  <c r="X119" i="22" s="1"/>
  <c r="W117" i="22"/>
  <c r="W120" i="22" s="1"/>
  <c r="V117" i="22"/>
  <c r="U117" i="22"/>
  <c r="T117" i="22"/>
  <c r="S117" i="22"/>
  <c r="R117" i="22"/>
  <c r="Q117" i="22"/>
  <c r="O117" i="22"/>
  <c r="O120" i="22" s="1"/>
  <c r="N117" i="22"/>
  <c r="M117" i="22"/>
  <c r="L117" i="22"/>
  <c r="K117" i="22"/>
  <c r="J117" i="22"/>
  <c r="I117" i="22"/>
  <c r="I119" i="22" s="1"/>
  <c r="H117" i="22"/>
  <c r="G117" i="22"/>
  <c r="Y115" i="22"/>
  <c r="X115" i="22"/>
  <c r="W115" i="22"/>
  <c r="V115" i="22"/>
  <c r="U115" i="22"/>
  <c r="T115" i="22"/>
  <c r="S115" i="22"/>
  <c r="R115" i="22"/>
  <c r="Q115" i="22"/>
  <c r="O115" i="22"/>
  <c r="N115" i="22"/>
  <c r="M115" i="22"/>
  <c r="L115" i="22"/>
  <c r="K115" i="22"/>
  <c r="J115" i="22"/>
  <c r="I115" i="22"/>
  <c r="H115" i="22"/>
  <c r="G115" i="22"/>
  <c r="Y114" i="22"/>
  <c r="X114" i="22"/>
  <c r="W114" i="22"/>
  <c r="V114" i="22"/>
  <c r="U114" i="22"/>
  <c r="T114" i="22"/>
  <c r="T119" i="22" s="1"/>
  <c r="S114" i="22"/>
  <c r="S119" i="22" s="1"/>
  <c r="R114" i="22"/>
  <c r="Q114" i="22"/>
  <c r="O114" i="22"/>
  <c r="N114" i="22"/>
  <c r="M114" i="22"/>
  <c r="L114" i="22"/>
  <c r="K114" i="22"/>
  <c r="J114" i="22"/>
  <c r="I114" i="22"/>
  <c r="H114" i="22"/>
  <c r="G114" i="22"/>
  <c r="O111" i="22"/>
  <c r="L111" i="22"/>
  <c r="G111" i="22"/>
  <c r="AA110" i="22"/>
  <c r="G110" i="22"/>
  <c r="H105" i="22"/>
  <c r="H104" i="22"/>
  <c r="H103" i="22"/>
  <c r="H102" i="22"/>
  <c r="Y94" i="22"/>
  <c r="Y96" i="22" s="1"/>
  <c r="X94" i="22"/>
  <c r="X97" i="22" s="1"/>
  <c r="W94" i="22"/>
  <c r="V94" i="22"/>
  <c r="U94" i="22"/>
  <c r="T94" i="22"/>
  <c r="S94" i="22"/>
  <c r="S96" i="22" s="1"/>
  <c r="R94" i="22"/>
  <c r="Q94" i="22"/>
  <c r="O94" i="22"/>
  <c r="N94" i="22"/>
  <c r="M94" i="22"/>
  <c r="L94" i="22"/>
  <c r="K94" i="22"/>
  <c r="J94" i="22"/>
  <c r="J96" i="22" s="1"/>
  <c r="I94" i="22"/>
  <c r="I96" i="22" s="1"/>
  <c r="H94" i="22"/>
  <c r="H96" i="22" s="1"/>
  <c r="G94" i="22"/>
  <c r="Y92" i="22"/>
  <c r="X92" i="22"/>
  <c r="W92" i="22"/>
  <c r="V92" i="22"/>
  <c r="U92" i="22"/>
  <c r="T92" i="22"/>
  <c r="S92" i="22"/>
  <c r="R92" i="22"/>
  <c r="Q92" i="22"/>
  <c r="O92" i="22"/>
  <c r="N92" i="22"/>
  <c r="M92" i="22"/>
  <c r="L92" i="22"/>
  <c r="K92" i="22"/>
  <c r="J92" i="22"/>
  <c r="I92" i="22"/>
  <c r="H92" i="22"/>
  <c r="G92" i="22"/>
  <c r="Y91" i="22"/>
  <c r="X91" i="22"/>
  <c r="W91" i="22"/>
  <c r="V91" i="22"/>
  <c r="U91" i="22"/>
  <c r="U96" i="22" s="1"/>
  <c r="T91" i="22"/>
  <c r="T97" i="22" s="1"/>
  <c r="S91" i="22"/>
  <c r="R91" i="22"/>
  <c r="Q91" i="22"/>
  <c r="O91" i="22"/>
  <c r="N91" i="22"/>
  <c r="M91" i="22"/>
  <c r="L91" i="22"/>
  <c r="L96" i="22" s="1"/>
  <c r="K91" i="22"/>
  <c r="J91" i="22"/>
  <c r="I91" i="22"/>
  <c r="H91" i="22"/>
  <c r="G91" i="22"/>
  <c r="O88" i="22"/>
  <c r="L88" i="22"/>
  <c r="G88" i="22"/>
  <c r="AA87" i="22"/>
  <c r="G87" i="22"/>
  <c r="Z38" i="22"/>
  <c r="AA38" i="22" s="1"/>
  <c r="Z37" i="22"/>
  <c r="AA37" i="22" s="1"/>
  <c r="Z36" i="22"/>
  <c r="AA36" i="22" s="1"/>
  <c r="Z35" i="22"/>
  <c r="AA35" i="22" s="1"/>
  <c r="Z34" i="22"/>
  <c r="AA34" i="22" s="1"/>
  <c r="Z33" i="22"/>
  <c r="AA33" i="22" s="1"/>
  <c r="Z32" i="22"/>
  <c r="AA32" i="22" s="1"/>
  <c r="Z31" i="22"/>
  <c r="AA31" i="22"/>
  <c r="Z30" i="22"/>
  <c r="AA30" i="22" s="1"/>
  <c r="Z29" i="22"/>
  <c r="AA29" i="22" s="1"/>
  <c r="Z28" i="22"/>
  <c r="AA28" i="22" s="1"/>
  <c r="Z27" i="22"/>
  <c r="AA27" i="22"/>
  <c r="Z26" i="22"/>
  <c r="AA26" i="22" s="1"/>
  <c r="Z25" i="22"/>
  <c r="AA25" i="22" s="1"/>
  <c r="Z24" i="22"/>
  <c r="AA24" i="22" s="1"/>
  <c r="Z23" i="22"/>
  <c r="AA23" i="22" s="1"/>
  <c r="Z22" i="22"/>
  <c r="AA22" i="22" s="1"/>
  <c r="Z21" i="22"/>
  <c r="AA21" i="22" s="1"/>
  <c r="Z20" i="22"/>
  <c r="AA20" i="22" s="1"/>
  <c r="Z19" i="22"/>
  <c r="AA19" i="22" s="1"/>
  <c r="Z18" i="22"/>
  <c r="AA18" i="22" s="1"/>
  <c r="Z17" i="22"/>
  <c r="AA17" i="22" s="1"/>
  <c r="Z16" i="22"/>
  <c r="AA16" i="22" s="1"/>
  <c r="Z15" i="22"/>
  <c r="AA15" i="22"/>
  <c r="Z14" i="22"/>
  <c r="AA14" i="22" s="1"/>
  <c r="Z13" i="22"/>
  <c r="AA13" i="22" s="1"/>
  <c r="Z12" i="22"/>
  <c r="AA12" i="22" s="1"/>
  <c r="Z11" i="22"/>
  <c r="AA11" i="22" s="1"/>
  <c r="Z10" i="22"/>
  <c r="AA10" i="22" s="1"/>
  <c r="Z9" i="22"/>
  <c r="AA9" i="22" s="1"/>
  <c r="Z7" i="22"/>
  <c r="P7" i="22"/>
  <c r="AA7" i="22" s="1"/>
  <c r="H772" i="21"/>
  <c r="H771" i="21"/>
  <c r="H770" i="21"/>
  <c r="H769" i="21"/>
  <c r="Y761" i="21"/>
  <c r="Y764" i="21" s="1"/>
  <c r="X761" i="21"/>
  <c r="W761" i="21"/>
  <c r="W764" i="21" s="1"/>
  <c r="V761" i="21"/>
  <c r="U761" i="21"/>
  <c r="T761" i="21"/>
  <c r="T762" i="21" s="1"/>
  <c r="S761" i="21"/>
  <c r="R761" i="21"/>
  <c r="Q761" i="21"/>
  <c r="Q764" i="21" s="1"/>
  <c r="O761" i="21"/>
  <c r="N761" i="21"/>
  <c r="M761" i="21"/>
  <c r="M764" i="21" s="1"/>
  <c r="L761" i="21"/>
  <c r="K761" i="21"/>
  <c r="K763" i="21" s="1"/>
  <c r="J761" i="21"/>
  <c r="I761" i="21"/>
  <c r="H761" i="21"/>
  <c r="H762" i="21" s="1"/>
  <c r="G761" i="21"/>
  <c r="Y759" i="21"/>
  <c r="X759" i="21"/>
  <c r="W759" i="21"/>
  <c r="V759" i="21"/>
  <c r="U759" i="21"/>
  <c r="T759" i="21"/>
  <c r="S759" i="21"/>
  <c r="R759" i="21"/>
  <c r="Q759" i="21"/>
  <c r="O759" i="21"/>
  <c r="N759" i="21"/>
  <c r="M759" i="21"/>
  <c r="L759" i="21"/>
  <c r="K759" i="21"/>
  <c r="J759" i="21"/>
  <c r="I759" i="21"/>
  <c r="H759" i="21"/>
  <c r="G759" i="21"/>
  <c r="Y758" i="21"/>
  <c r="X758" i="21"/>
  <c r="W758" i="21"/>
  <c r="V758" i="21"/>
  <c r="U758" i="21"/>
  <c r="T758" i="21"/>
  <c r="S758" i="21"/>
  <c r="R758" i="21"/>
  <c r="Q758" i="21"/>
  <c r="O758" i="21"/>
  <c r="N758" i="21"/>
  <c r="M758" i="21"/>
  <c r="L758" i="21"/>
  <c r="K758" i="21"/>
  <c r="J758" i="21"/>
  <c r="I758" i="21"/>
  <c r="H758" i="21"/>
  <c r="G758" i="21"/>
  <c r="O755" i="21"/>
  <c r="L755" i="21"/>
  <c r="G755" i="21"/>
  <c r="AA754" i="21"/>
  <c r="G754" i="21"/>
  <c r="H749" i="21"/>
  <c r="H748" i="21"/>
  <c r="H747" i="21"/>
  <c r="H746" i="21"/>
  <c r="Q740" i="21"/>
  <c r="Y739" i="21"/>
  <c r="Y738" i="21"/>
  <c r="Y741" i="21" s="1"/>
  <c r="X738" i="21"/>
  <c r="X739" i="21" s="1"/>
  <c r="W738" i="21"/>
  <c r="V738" i="21"/>
  <c r="U738" i="21"/>
  <c r="T738" i="21"/>
  <c r="S738" i="21"/>
  <c r="R738" i="21"/>
  <c r="Q738" i="21"/>
  <c r="Q739" i="21" s="1"/>
  <c r="O738" i="21"/>
  <c r="N738" i="21"/>
  <c r="M738" i="21"/>
  <c r="L738" i="21"/>
  <c r="L741" i="21" s="1"/>
  <c r="K738" i="21"/>
  <c r="J738" i="21"/>
  <c r="I738" i="21"/>
  <c r="H738" i="21"/>
  <c r="H739" i="21" s="1"/>
  <c r="G738" i="21"/>
  <c r="Y736" i="21"/>
  <c r="X736" i="21"/>
  <c r="W736" i="21"/>
  <c r="V736" i="21"/>
  <c r="U736" i="21"/>
  <c r="T736" i="21"/>
  <c r="S736" i="21"/>
  <c r="R736" i="21"/>
  <c r="Q736" i="21"/>
  <c r="O736" i="21"/>
  <c r="N736" i="21"/>
  <c r="M736" i="21"/>
  <c r="L736" i="21"/>
  <c r="K736" i="21"/>
  <c r="J736" i="21"/>
  <c r="I736" i="21"/>
  <c r="H736" i="21"/>
  <c r="G736" i="21"/>
  <c r="Y735" i="21"/>
  <c r="X735" i="21"/>
  <c r="W735" i="21"/>
  <c r="V735" i="21"/>
  <c r="U735" i="21"/>
  <c r="T735" i="21"/>
  <c r="T741" i="21" s="1"/>
  <c r="S735" i="21"/>
  <c r="R735" i="21"/>
  <c r="Q735" i="21"/>
  <c r="O735" i="21"/>
  <c r="N735" i="21"/>
  <c r="M735" i="21"/>
  <c r="L735" i="21"/>
  <c r="L740" i="21" s="1"/>
  <c r="K735" i="21"/>
  <c r="J735" i="21"/>
  <c r="I735" i="21"/>
  <c r="H735" i="21"/>
  <c r="G735" i="21"/>
  <c r="O732" i="21"/>
  <c r="L732" i="21"/>
  <c r="G732" i="21"/>
  <c r="AA731" i="21"/>
  <c r="G731" i="21"/>
  <c r="H726" i="21"/>
  <c r="H725" i="21"/>
  <c r="H724" i="21"/>
  <c r="H723" i="21"/>
  <c r="Y715" i="21"/>
  <c r="X715" i="21"/>
  <c r="W715" i="21"/>
  <c r="W716" i="21" s="1"/>
  <c r="V715" i="21"/>
  <c r="U715" i="21"/>
  <c r="T715" i="21"/>
  <c r="S715" i="21"/>
  <c r="R715" i="21"/>
  <c r="Q715" i="21"/>
  <c r="O715" i="21"/>
  <c r="O716" i="21" s="1"/>
  <c r="N715" i="21"/>
  <c r="N718" i="21" s="1"/>
  <c r="M715" i="21"/>
  <c r="L715" i="21"/>
  <c r="K715" i="21"/>
  <c r="J715" i="21"/>
  <c r="I715" i="21"/>
  <c r="H715" i="21"/>
  <c r="G715" i="21"/>
  <c r="Y713" i="21"/>
  <c r="X713" i="21"/>
  <c r="W713" i="21"/>
  <c r="V713" i="21"/>
  <c r="U713" i="21"/>
  <c r="T713" i="21"/>
  <c r="S713" i="21"/>
  <c r="R713" i="21"/>
  <c r="Q713" i="21"/>
  <c r="O713" i="21"/>
  <c r="N713" i="21"/>
  <c r="M713" i="21"/>
  <c r="L713" i="21"/>
  <c r="K713" i="21"/>
  <c r="J713" i="21"/>
  <c r="I713" i="21"/>
  <c r="H713" i="21"/>
  <c r="G713" i="21"/>
  <c r="Y712" i="21"/>
  <c r="X712" i="21"/>
  <c r="W712" i="21"/>
  <c r="V712" i="21"/>
  <c r="U712" i="21"/>
  <c r="T712" i="21"/>
  <c r="S712" i="21"/>
  <c r="R712" i="21"/>
  <c r="Q712" i="21"/>
  <c r="O712" i="21"/>
  <c r="N712" i="21"/>
  <c r="M712" i="21"/>
  <c r="L712" i="21"/>
  <c r="K712" i="21"/>
  <c r="J712" i="21"/>
  <c r="I712" i="21"/>
  <c r="H712" i="21"/>
  <c r="G712" i="21"/>
  <c r="O709" i="21"/>
  <c r="L709" i="21"/>
  <c r="G709" i="21"/>
  <c r="AA708" i="21"/>
  <c r="G708" i="21"/>
  <c r="H703" i="21"/>
  <c r="H702" i="21"/>
  <c r="H701" i="21"/>
  <c r="H700" i="21"/>
  <c r="Y692" i="21"/>
  <c r="X692" i="21"/>
  <c r="W692" i="21"/>
  <c r="V692" i="21"/>
  <c r="U692" i="21"/>
  <c r="U693" i="21" s="1"/>
  <c r="T692" i="21"/>
  <c r="S692" i="21"/>
  <c r="R692" i="21"/>
  <c r="Q692" i="21"/>
  <c r="O692" i="21"/>
  <c r="N692" i="21"/>
  <c r="N694" i="21" s="1"/>
  <c r="M692" i="21"/>
  <c r="M693" i="21" s="1"/>
  <c r="L692" i="21"/>
  <c r="L694" i="21" s="1"/>
  <c r="K692" i="21"/>
  <c r="J692" i="21"/>
  <c r="I692" i="21"/>
  <c r="H692" i="21"/>
  <c r="G692" i="21"/>
  <c r="Y690" i="21"/>
  <c r="X690" i="21"/>
  <c r="W690" i="21"/>
  <c r="V690" i="21"/>
  <c r="U690" i="21"/>
  <c r="T690" i="21"/>
  <c r="S690" i="21"/>
  <c r="R690" i="21"/>
  <c r="Q690" i="21"/>
  <c r="O690" i="21"/>
  <c r="N690" i="21"/>
  <c r="M690" i="21"/>
  <c r="L690" i="21"/>
  <c r="K690" i="21"/>
  <c r="J690" i="21"/>
  <c r="I690" i="21"/>
  <c r="H690" i="21"/>
  <c r="G690" i="21"/>
  <c r="Y689" i="21"/>
  <c r="X689" i="21"/>
  <c r="W689" i="21"/>
  <c r="V689" i="21"/>
  <c r="U689" i="21"/>
  <c r="T689" i="21"/>
  <c r="S689" i="21"/>
  <c r="R689" i="21"/>
  <c r="Q689" i="21"/>
  <c r="O689" i="21"/>
  <c r="N689" i="21"/>
  <c r="M689" i="21"/>
  <c r="L689" i="21"/>
  <c r="K689" i="21"/>
  <c r="J689" i="21"/>
  <c r="I689" i="21"/>
  <c r="H689" i="21"/>
  <c r="G689" i="21"/>
  <c r="O686" i="21"/>
  <c r="L686" i="21"/>
  <c r="G686" i="21"/>
  <c r="AA685" i="21"/>
  <c r="G685" i="21"/>
  <c r="H680" i="21"/>
  <c r="H679" i="21"/>
  <c r="H678" i="21"/>
  <c r="H677" i="21"/>
  <c r="Y669" i="21"/>
  <c r="X669" i="21"/>
  <c r="W669" i="21"/>
  <c r="V669" i="21"/>
  <c r="V672" i="21" s="1"/>
  <c r="U669" i="21"/>
  <c r="T669" i="21"/>
  <c r="S669" i="21"/>
  <c r="R669" i="21"/>
  <c r="Q669" i="21"/>
  <c r="O669" i="21"/>
  <c r="O670" i="21" s="1"/>
  <c r="N669" i="21"/>
  <c r="N670" i="21" s="1"/>
  <c r="M669" i="21"/>
  <c r="L669" i="21"/>
  <c r="K669" i="21"/>
  <c r="J669" i="21"/>
  <c r="I669" i="21"/>
  <c r="H669" i="21"/>
  <c r="G669" i="21"/>
  <c r="Y667" i="21"/>
  <c r="X667" i="21"/>
  <c r="W667" i="21"/>
  <c r="V667" i="21"/>
  <c r="U667" i="21"/>
  <c r="T667" i="21"/>
  <c r="S667" i="21"/>
  <c r="R667" i="21"/>
  <c r="Q667" i="21"/>
  <c r="O667" i="21"/>
  <c r="N667" i="21"/>
  <c r="M667" i="21"/>
  <c r="L667" i="21"/>
  <c r="K667" i="21"/>
  <c r="J667" i="21"/>
  <c r="I667" i="21"/>
  <c r="H667" i="21"/>
  <c r="G667" i="21"/>
  <c r="Y666" i="21"/>
  <c r="X666" i="21"/>
  <c r="W666" i="21"/>
  <c r="V666" i="21"/>
  <c r="U666" i="21"/>
  <c r="T666" i="21"/>
  <c r="S666" i="21"/>
  <c r="R666" i="21"/>
  <c r="Q666" i="21"/>
  <c r="O666" i="21"/>
  <c r="N666" i="21"/>
  <c r="M666" i="21"/>
  <c r="L666" i="21"/>
  <c r="K666" i="21"/>
  <c r="J666" i="21"/>
  <c r="I666" i="21"/>
  <c r="H666" i="21"/>
  <c r="G666" i="21"/>
  <c r="O663" i="21"/>
  <c r="L663" i="21"/>
  <c r="G663" i="21"/>
  <c r="AA662" i="21"/>
  <c r="G662" i="21"/>
  <c r="H657" i="21"/>
  <c r="H656" i="21"/>
  <c r="H655" i="21"/>
  <c r="H654" i="21"/>
  <c r="Y646" i="21"/>
  <c r="X646" i="21"/>
  <c r="W646" i="21"/>
  <c r="W649" i="21" s="1"/>
  <c r="V646" i="21"/>
  <c r="V648" i="21" s="1"/>
  <c r="U646" i="21"/>
  <c r="T646" i="21"/>
  <c r="S646" i="21"/>
  <c r="R646" i="21"/>
  <c r="Q646" i="21"/>
  <c r="O646" i="21"/>
  <c r="N646" i="21"/>
  <c r="M646" i="21"/>
  <c r="L646" i="21"/>
  <c r="K646" i="21"/>
  <c r="J646" i="21"/>
  <c r="I646" i="21"/>
  <c r="H646" i="21"/>
  <c r="G646" i="21"/>
  <c r="Y644" i="21"/>
  <c r="X644" i="21"/>
  <c r="W644" i="21"/>
  <c r="V644" i="21"/>
  <c r="U644" i="21"/>
  <c r="T644" i="21"/>
  <c r="S644" i="21"/>
  <c r="R644" i="21"/>
  <c r="Q644" i="21"/>
  <c r="O644" i="21"/>
  <c r="N644" i="21"/>
  <c r="M644" i="21"/>
  <c r="L644" i="21"/>
  <c r="K644" i="21"/>
  <c r="J644" i="21"/>
  <c r="I644" i="21"/>
  <c r="H644" i="21"/>
  <c r="G644" i="21"/>
  <c r="Y643" i="21"/>
  <c r="X643" i="21"/>
  <c r="W643" i="21"/>
  <c r="V643" i="21"/>
  <c r="U643" i="21"/>
  <c r="T643" i="21"/>
  <c r="S643" i="21"/>
  <c r="S649" i="21" s="1"/>
  <c r="R643" i="21"/>
  <c r="R648" i="21" s="1"/>
  <c r="Q643" i="21"/>
  <c r="O643" i="21"/>
  <c r="N643" i="21"/>
  <c r="M643" i="21"/>
  <c r="L643" i="21"/>
  <c r="K643" i="21"/>
  <c r="K647" i="21" s="1"/>
  <c r="J643" i="21"/>
  <c r="J648" i="21" s="1"/>
  <c r="I643" i="21"/>
  <c r="H643" i="21"/>
  <c r="G643" i="21"/>
  <c r="O640" i="21"/>
  <c r="L640" i="21"/>
  <c r="G640" i="21"/>
  <c r="AA639" i="21"/>
  <c r="G639" i="21"/>
  <c r="H634" i="21"/>
  <c r="H633" i="21"/>
  <c r="H632" i="21"/>
  <c r="H631" i="21"/>
  <c r="Y623" i="21"/>
  <c r="X623" i="21"/>
  <c r="W623" i="21"/>
  <c r="W625" i="21" s="1"/>
  <c r="V623" i="21"/>
  <c r="V624" i="21" s="1"/>
  <c r="U623" i="21"/>
  <c r="T623" i="21"/>
  <c r="S623" i="21"/>
  <c r="R623" i="21"/>
  <c r="Q623" i="21"/>
  <c r="O623" i="21"/>
  <c r="O624" i="21" s="1"/>
  <c r="N623" i="21"/>
  <c r="M623" i="21"/>
  <c r="L623" i="21"/>
  <c r="K623" i="21"/>
  <c r="J623" i="21"/>
  <c r="I623" i="21"/>
  <c r="H623" i="21"/>
  <c r="G623" i="21"/>
  <c r="Y621" i="21"/>
  <c r="X621" i="21"/>
  <c r="W621" i="21"/>
  <c r="V621" i="21"/>
  <c r="U621" i="21"/>
  <c r="T621" i="21"/>
  <c r="S621" i="21"/>
  <c r="R621" i="21"/>
  <c r="Q621" i="21"/>
  <c r="O621" i="21"/>
  <c r="N621" i="21"/>
  <c r="M621" i="21"/>
  <c r="L621" i="21"/>
  <c r="K621" i="21"/>
  <c r="J621" i="21"/>
  <c r="I621" i="21"/>
  <c r="H621" i="21"/>
  <c r="G621" i="21"/>
  <c r="Y620" i="21"/>
  <c r="X620" i="21"/>
  <c r="W620" i="21"/>
  <c r="V620" i="21"/>
  <c r="U620" i="21"/>
  <c r="T620" i="21"/>
  <c r="S620" i="21"/>
  <c r="R620" i="21"/>
  <c r="Q620" i="21"/>
  <c r="O620" i="21"/>
  <c r="N620" i="21"/>
  <c r="M620" i="21"/>
  <c r="L620" i="21"/>
  <c r="K620" i="21"/>
  <c r="J620" i="21"/>
  <c r="I620" i="21"/>
  <c r="H620" i="21"/>
  <c r="G620" i="21"/>
  <c r="O617" i="21"/>
  <c r="L617" i="21"/>
  <c r="G617" i="21"/>
  <c r="AA616" i="21"/>
  <c r="G616" i="21"/>
  <c r="H611" i="21"/>
  <c r="H610" i="21"/>
  <c r="H609" i="21"/>
  <c r="H608" i="21"/>
  <c r="Y600" i="21"/>
  <c r="Y601" i="21" s="1"/>
  <c r="X600" i="21"/>
  <c r="W600" i="21"/>
  <c r="W603" i="21" s="1"/>
  <c r="V600" i="21"/>
  <c r="U600" i="21"/>
  <c r="T600" i="21"/>
  <c r="S600" i="21"/>
  <c r="R600" i="21"/>
  <c r="Q600" i="21"/>
  <c r="Q601" i="21" s="1"/>
  <c r="O600" i="21"/>
  <c r="O602" i="21" s="1"/>
  <c r="N600" i="21"/>
  <c r="M600" i="21"/>
  <c r="L600" i="21"/>
  <c r="K600" i="21"/>
  <c r="J600" i="21"/>
  <c r="I600" i="21"/>
  <c r="I601" i="21" s="1"/>
  <c r="H600" i="21"/>
  <c r="G600" i="21"/>
  <c r="Y598" i="21"/>
  <c r="X598" i="21"/>
  <c r="W598" i="21"/>
  <c r="V598" i="21"/>
  <c r="U598" i="21"/>
  <c r="T598" i="21"/>
  <c r="S598" i="21"/>
  <c r="R598" i="21"/>
  <c r="Q598" i="21"/>
  <c r="O598" i="21"/>
  <c r="N598" i="21"/>
  <c r="M598" i="21"/>
  <c r="L598" i="21"/>
  <c r="K598" i="21"/>
  <c r="J598" i="21"/>
  <c r="I598" i="21"/>
  <c r="H598" i="21"/>
  <c r="G598" i="21"/>
  <c r="Y597" i="21"/>
  <c r="X597" i="21"/>
  <c r="W597" i="21"/>
  <c r="V597" i="21"/>
  <c r="U597" i="21"/>
  <c r="T597" i="21"/>
  <c r="S597" i="21"/>
  <c r="S603" i="21" s="1"/>
  <c r="R597" i="21"/>
  <c r="Q597" i="21"/>
  <c r="O597" i="21"/>
  <c r="N597" i="21"/>
  <c r="M597" i="21"/>
  <c r="L597" i="21"/>
  <c r="K597" i="21"/>
  <c r="K601" i="21" s="1"/>
  <c r="J597" i="21"/>
  <c r="I597" i="21"/>
  <c r="H597" i="21"/>
  <c r="G597" i="21"/>
  <c r="O594" i="21"/>
  <c r="L594" i="21"/>
  <c r="G594" i="21"/>
  <c r="AA593" i="21"/>
  <c r="G593" i="21"/>
  <c r="H588" i="21"/>
  <c r="H587" i="21"/>
  <c r="H586" i="21"/>
  <c r="H585" i="21"/>
  <c r="N578" i="21"/>
  <c r="Y577" i="21"/>
  <c r="X577" i="21"/>
  <c r="X578" i="21" s="1"/>
  <c r="W577" i="21"/>
  <c r="V577" i="21"/>
  <c r="U577" i="21"/>
  <c r="T577" i="21"/>
  <c r="S577" i="21"/>
  <c r="R577" i="21"/>
  <c r="R578" i="21" s="1"/>
  <c r="Q577" i="21"/>
  <c r="Q580" i="21" s="1"/>
  <c r="O577" i="21"/>
  <c r="N577" i="21"/>
  <c r="M577" i="21"/>
  <c r="L577" i="21"/>
  <c r="K577" i="21"/>
  <c r="J577" i="21"/>
  <c r="J580" i="21" s="1"/>
  <c r="I577" i="21"/>
  <c r="H577" i="21"/>
  <c r="G577" i="21"/>
  <c r="Y575" i="21"/>
  <c r="X575" i="21"/>
  <c r="W575" i="21"/>
  <c r="V575" i="21"/>
  <c r="U575" i="21"/>
  <c r="T575" i="21"/>
  <c r="S575" i="21"/>
  <c r="R575" i="21"/>
  <c r="Q575" i="21"/>
  <c r="O575" i="21"/>
  <c r="N575" i="21"/>
  <c r="M575" i="21"/>
  <c r="L575" i="21"/>
  <c r="K575" i="21"/>
  <c r="J575" i="21"/>
  <c r="I575" i="21"/>
  <c r="H575" i="21"/>
  <c r="G575" i="21"/>
  <c r="Y574" i="21"/>
  <c r="X574" i="21"/>
  <c r="W574" i="21"/>
  <c r="V574" i="21"/>
  <c r="U574" i="21"/>
  <c r="T574" i="21"/>
  <c r="S574" i="21"/>
  <c r="R574" i="21"/>
  <c r="Q574" i="21"/>
  <c r="O574" i="21"/>
  <c r="N574" i="21"/>
  <c r="N580" i="21" s="1"/>
  <c r="M574" i="21"/>
  <c r="M579" i="21" s="1"/>
  <c r="L574" i="21"/>
  <c r="L580" i="21" s="1"/>
  <c r="K574" i="21"/>
  <c r="J574" i="21"/>
  <c r="I574" i="21"/>
  <c r="H574" i="21"/>
  <c r="G574" i="21"/>
  <c r="O571" i="21"/>
  <c r="L571" i="21"/>
  <c r="G571" i="21"/>
  <c r="AA570" i="21"/>
  <c r="G570" i="21"/>
  <c r="H565" i="21"/>
  <c r="H564" i="21"/>
  <c r="H563" i="21"/>
  <c r="H562" i="21"/>
  <c r="H555" i="21"/>
  <c r="Y554" i="21"/>
  <c r="X554" i="21"/>
  <c r="W554" i="21"/>
  <c r="V554" i="21"/>
  <c r="U554" i="21"/>
  <c r="T554" i="21"/>
  <c r="S554" i="21"/>
  <c r="S555" i="21" s="1"/>
  <c r="R554" i="21"/>
  <c r="Q554" i="21"/>
  <c r="O554" i="21"/>
  <c r="N554" i="21"/>
  <c r="M554" i="21"/>
  <c r="L554" i="21"/>
  <c r="K554" i="21"/>
  <c r="J554" i="21"/>
  <c r="I554" i="21"/>
  <c r="I556" i="21" s="1"/>
  <c r="H554" i="21"/>
  <c r="G554" i="21"/>
  <c r="Y552" i="21"/>
  <c r="X552" i="21"/>
  <c r="W552" i="21"/>
  <c r="V552" i="21"/>
  <c r="U552" i="21"/>
  <c r="T552" i="21"/>
  <c r="S552" i="21"/>
  <c r="R552" i="21"/>
  <c r="Q552" i="21"/>
  <c r="O552" i="21"/>
  <c r="N552" i="21"/>
  <c r="M552" i="21"/>
  <c r="L552" i="21"/>
  <c r="K552" i="21"/>
  <c r="J552" i="21"/>
  <c r="I552" i="21"/>
  <c r="H552" i="21"/>
  <c r="G552" i="21"/>
  <c r="Y551" i="21"/>
  <c r="X551" i="21"/>
  <c r="W551" i="21"/>
  <c r="V551" i="21"/>
  <c r="U551" i="21"/>
  <c r="T551" i="21"/>
  <c r="S551" i="21"/>
  <c r="R551" i="21"/>
  <c r="Q551" i="21"/>
  <c r="O551" i="21"/>
  <c r="N551" i="21"/>
  <c r="M551" i="21"/>
  <c r="L551" i="21"/>
  <c r="K551" i="21"/>
  <c r="J551" i="21"/>
  <c r="I551" i="21"/>
  <c r="H551" i="21"/>
  <c r="G551" i="21"/>
  <c r="O548" i="21"/>
  <c r="L548" i="21"/>
  <c r="G548" i="21"/>
  <c r="AA547" i="21"/>
  <c r="G547" i="21"/>
  <c r="H542" i="21"/>
  <c r="H541" i="21"/>
  <c r="H540" i="21"/>
  <c r="H539" i="21"/>
  <c r="S534" i="21"/>
  <c r="Y531" i="21"/>
  <c r="X531" i="21"/>
  <c r="W531" i="21"/>
  <c r="V531" i="21"/>
  <c r="U531" i="21"/>
  <c r="T531" i="21"/>
  <c r="T534" i="21" s="1"/>
  <c r="S531" i="21"/>
  <c r="R531" i="21"/>
  <c r="Q531" i="21"/>
  <c r="O531" i="21"/>
  <c r="N531" i="21"/>
  <c r="M531" i="21"/>
  <c r="L531" i="21"/>
  <c r="K531" i="21"/>
  <c r="K534" i="21" s="1"/>
  <c r="J531" i="21"/>
  <c r="J532" i="21" s="1"/>
  <c r="I531" i="21"/>
  <c r="H531" i="21"/>
  <c r="G531" i="21"/>
  <c r="Y529" i="21"/>
  <c r="X529" i="21"/>
  <c r="W529" i="21"/>
  <c r="V529" i="21"/>
  <c r="U529" i="21"/>
  <c r="T529" i="21"/>
  <c r="S529" i="21"/>
  <c r="R529" i="21"/>
  <c r="Q529" i="21"/>
  <c r="O529" i="21"/>
  <c r="N529" i="21"/>
  <c r="M529" i="21"/>
  <c r="L529" i="21"/>
  <c r="K529" i="21"/>
  <c r="J529" i="21"/>
  <c r="I529" i="21"/>
  <c r="H529" i="21"/>
  <c r="G529" i="21"/>
  <c r="Y528" i="21"/>
  <c r="X528" i="21"/>
  <c r="W528" i="21"/>
  <c r="V528" i="21"/>
  <c r="U528" i="21"/>
  <c r="U533" i="21" s="1"/>
  <c r="T528" i="21"/>
  <c r="S528" i="21"/>
  <c r="R528" i="21"/>
  <c r="Q528" i="21"/>
  <c r="O528" i="21"/>
  <c r="N528" i="21"/>
  <c r="M528" i="21"/>
  <c r="L528" i="21"/>
  <c r="K528" i="21"/>
  <c r="J528" i="21"/>
  <c r="I528" i="21"/>
  <c r="H528" i="21"/>
  <c r="G528" i="21"/>
  <c r="O525" i="21"/>
  <c r="L525" i="21"/>
  <c r="G525" i="21"/>
  <c r="AA524" i="21"/>
  <c r="G524" i="21"/>
  <c r="H519" i="21"/>
  <c r="H518" i="21"/>
  <c r="H517" i="21"/>
  <c r="H516" i="21"/>
  <c r="Y508" i="21"/>
  <c r="X508" i="21"/>
  <c r="W508" i="21"/>
  <c r="V508" i="21"/>
  <c r="U508" i="21"/>
  <c r="U509" i="21" s="1"/>
  <c r="T508" i="21"/>
  <c r="T510" i="21" s="1"/>
  <c r="S508" i="21"/>
  <c r="S509" i="21" s="1"/>
  <c r="R508" i="21"/>
  <c r="Q508" i="21"/>
  <c r="O508" i="21"/>
  <c r="N508" i="21"/>
  <c r="M508" i="21"/>
  <c r="L508" i="21"/>
  <c r="L511" i="21" s="1"/>
  <c r="K508" i="21"/>
  <c r="K511" i="21" s="1"/>
  <c r="J508" i="21"/>
  <c r="J511" i="21" s="1"/>
  <c r="I508" i="21"/>
  <c r="H508" i="21"/>
  <c r="G508" i="21"/>
  <c r="Y506" i="21"/>
  <c r="X506" i="21"/>
  <c r="W506" i="21"/>
  <c r="V506" i="21"/>
  <c r="U506" i="21"/>
  <c r="T506" i="21"/>
  <c r="S506" i="21"/>
  <c r="R506" i="21"/>
  <c r="Q506" i="21"/>
  <c r="O506" i="21"/>
  <c r="N506" i="21"/>
  <c r="M506" i="21"/>
  <c r="L506" i="21"/>
  <c r="K506" i="21"/>
  <c r="J506" i="21"/>
  <c r="I506" i="21"/>
  <c r="H506" i="21"/>
  <c r="G506" i="21"/>
  <c r="Y505" i="21"/>
  <c r="X505" i="21"/>
  <c r="W505" i="21"/>
  <c r="W509" i="21" s="1"/>
  <c r="V505" i="21"/>
  <c r="U505" i="21"/>
  <c r="T505" i="21"/>
  <c r="S505" i="21"/>
  <c r="R505" i="21"/>
  <c r="Q505" i="21"/>
  <c r="O505" i="21"/>
  <c r="N505" i="21"/>
  <c r="M505" i="21"/>
  <c r="L505" i="21"/>
  <c r="K505" i="21"/>
  <c r="J505" i="21"/>
  <c r="I505" i="21"/>
  <c r="H505" i="21"/>
  <c r="G505" i="21"/>
  <c r="G509" i="21" s="1"/>
  <c r="O502" i="21"/>
  <c r="L502" i="21"/>
  <c r="G502" i="21"/>
  <c r="AA501" i="21"/>
  <c r="G501" i="21"/>
  <c r="H496" i="21"/>
  <c r="H495" i="21"/>
  <c r="H494" i="21"/>
  <c r="H493" i="21"/>
  <c r="Y485" i="21"/>
  <c r="X485" i="21"/>
  <c r="W485" i="21"/>
  <c r="V485" i="21"/>
  <c r="U485" i="21"/>
  <c r="T485" i="21"/>
  <c r="S485" i="21"/>
  <c r="S488" i="21" s="1"/>
  <c r="R485" i="21"/>
  <c r="Q485" i="21"/>
  <c r="O485" i="21"/>
  <c r="N485" i="21"/>
  <c r="M485" i="21"/>
  <c r="L485" i="21"/>
  <c r="K485" i="21"/>
  <c r="K488" i="21" s="1"/>
  <c r="J485" i="21"/>
  <c r="I485" i="21"/>
  <c r="H485" i="21"/>
  <c r="G485" i="21"/>
  <c r="Y483" i="21"/>
  <c r="X483" i="21"/>
  <c r="W483" i="21"/>
  <c r="V483" i="21"/>
  <c r="U483" i="21"/>
  <c r="T483" i="21"/>
  <c r="S483" i="21"/>
  <c r="R483" i="21"/>
  <c r="Q483" i="21"/>
  <c r="O483" i="21"/>
  <c r="N483" i="21"/>
  <c r="M483" i="21"/>
  <c r="L483" i="21"/>
  <c r="K483" i="21"/>
  <c r="J483" i="21"/>
  <c r="I483" i="21"/>
  <c r="H483" i="21"/>
  <c r="G483" i="21"/>
  <c r="Y482" i="21"/>
  <c r="X482" i="21"/>
  <c r="W482" i="21"/>
  <c r="V482" i="21"/>
  <c r="U482" i="21"/>
  <c r="T482" i="21"/>
  <c r="S482" i="21"/>
  <c r="R482" i="21"/>
  <c r="Q482" i="21"/>
  <c r="O482" i="21"/>
  <c r="N482" i="21"/>
  <c r="M482" i="21"/>
  <c r="L482" i="21"/>
  <c r="K482" i="21"/>
  <c r="J482" i="21"/>
  <c r="I482" i="21"/>
  <c r="H482" i="21"/>
  <c r="G482" i="21"/>
  <c r="O479" i="21"/>
  <c r="L479" i="21"/>
  <c r="G479" i="21"/>
  <c r="AA478" i="21"/>
  <c r="G478" i="21"/>
  <c r="H473" i="21"/>
  <c r="H472" i="21"/>
  <c r="H471" i="21"/>
  <c r="H470" i="21"/>
  <c r="Y462" i="21"/>
  <c r="X462" i="21"/>
  <c r="W462" i="21"/>
  <c r="V462" i="21"/>
  <c r="U462" i="21"/>
  <c r="T462" i="21"/>
  <c r="S462" i="21"/>
  <c r="R462" i="21"/>
  <c r="Q462" i="21"/>
  <c r="O462" i="21"/>
  <c r="N462" i="21"/>
  <c r="M462" i="21"/>
  <c r="L462" i="21"/>
  <c r="L465" i="21" s="1"/>
  <c r="K462" i="21"/>
  <c r="K465" i="21" s="1"/>
  <c r="J462" i="21"/>
  <c r="I462" i="21"/>
  <c r="H462" i="21"/>
  <c r="G462" i="21"/>
  <c r="Y460" i="21"/>
  <c r="X460" i="21"/>
  <c r="W460" i="21"/>
  <c r="V460" i="21"/>
  <c r="U460" i="21"/>
  <c r="T460" i="21"/>
  <c r="S460" i="21"/>
  <c r="R460" i="21"/>
  <c r="Q460" i="21"/>
  <c r="O460" i="21"/>
  <c r="N460" i="21"/>
  <c r="M460" i="21"/>
  <c r="L460" i="21"/>
  <c r="K460" i="21"/>
  <c r="J460" i="21"/>
  <c r="I460" i="21"/>
  <c r="H460" i="21"/>
  <c r="G460" i="21"/>
  <c r="Y459" i="21"/>
  <c r="X459" i="21"/>
  <c r="W459" i="21"/>
  <c r="V459" i="21"/>
  <c r="U459" i="21"/>
  <c r="T459" i="21"/>
  <c r="S459" i="21"/>
  <c r="R459" i="21"/>
  <c r="Q459" i="21"/>
  <c r="O459" i="21"/>
  <c r="N459" i="21"/>
  <c r="M459" i="21"/>
  <c r="L459" i="21"/>
  <c r="K459" i="21"/>
  <c r="J459" i="21"/>
  <c r="I459" i="21"/>
  <c r="H459" i="21"/>
  <c r="G459" i="21"/>
  <c r="O456" i="21"/>
  <c r="L456" i="21"/>
  <c r="G456" i="21"/>
  <c r="AA455" i="21"/>
  <c r="G455" i="21"/>
  <c r="H450" i="21"/>
  <c r="H449" i="21"/>
  <c r="H448" i="21"/>
  <c r="H447" i="21"/>
  <c r="Y439" i="21"/>
  <c r="X439" i="21"/>
  <c r="W439" i="21"/>
  <c r="V439" i="21"/>
  <c r="U439" i="21"/>
  <c r="T439" i="21"/>
  <c r="S439" i="21"/>
  <c r="R439" i="21"/>
  <c r="Q439" i="21"/>
  <c r="O439" i="21"/>
  <c r="N439" i="21"/>
  <c r="M439" i="21"/>
  <c r="M442" i="21" s="1"/>
  <c r="L439" i="21"/>
  <c r="L441" i="21" s="1"/>
  <c r="K439" i="21"/>
  <c r="J439" i="21"/>
  <c r="I439" i="21"/>
  <c r="H439" i="21"/>
  <c r="G439" i="21"/>
  <c r="Y437" i="21"/>
  <c r="X437" i="21"/>
  <c r="W437" i="21"/>
  <c r="V437" i="21"/>
  <c r="U437" i="21"/>
  <c r="T437" i="21"/>
  <c r="S437" i="21"/>
  <c r="R437" i="21"/>
  <c r="Q437" i="21"/>
  <c r="O437" i="21"/>
  <c r="N437" i="21"/>
  <c r="M437" i="21"/>
  <c r="L437" i="21"/>
  <c r="K437" i="21"/>
  <c r="J437" i="21"/>
  <c r="I437" i="21"/>
  <c r="H437" i="21"/>
  <c r="G437" i="21"/>
  <c r="Y436" i="21"/>
  <c r="X436" i="21"/>
  <c r="W436" i="21"/>
  <c r="V436" i="21"/>
  <c r="U436" i="21"/>
  <c r="T436" i="21"/>
  <c r="S436" i="21"/>
  <c r="R436" i="21"/>
  <c r="Z436" i="21" s="1"/>
  <c r="Q436" i="21"/>
  <c r="O436" i="21"/>
  <c r="N436" i="21"/>
  <c r="M436" i="21"/>
  <c r="L436" i="21"/>
  <c r="K436" i="21"/>
  <c r="J436" i="21"/>
  <c r="I436" i="21"/>
  <c r="H436" i="21"/>
  <c r="G436" i="21"/>
  <c r="O433" i="21"/>
  <c r="L433" i="21"/>
  <c r="G433" i="21"/>
  <c r="AA432" i="21"/>
  <c r="G432" i="21"/>
  <c r="H427" i="21"/>
  <c r="H426" i="21"/>
  <c r="H425" i="21"/>
  <c r="H424" i="21"/>
  <c r="Y416" i="21"/>
  <c r="X416" i="21"/>
  <c r="W416" i="21"/>
  <c r="W418" i="21" s="1"/>
  <c r="V416" i="21"/>
  <c r="U416" i="21"/>
  <c r="T416" i="21"/>
  <c r="S416" i="21"/>
  <c r="R416" i="21"/>
  <c r="R419" i="21" s="1"/>
  <c r="Q416" i="21"/>
  <c r="Q418" i="21" s="1"/>
  <c r="O416" i="21"/>
  <c r="N416" i="21"/>
  <c r="M416" i="21"/>
  <c r="L416" i="21"/>
  <c r="K416" i="21"/>
  <c r="J416" i="21"/>
  <c r="I416" i="21"/>
  <c r="H416" i="21"/>
  <c r="H418" i="21" s="1"/>
  <c r="G416" i="21"/>
  <c r="G418" i="21" s="1"/>
  <c r="Y414" i="21"/>
  <c r="X414" i="21"/>
  <c r="W414" i="21"/>
  <c r="V414" i="21"/>
  <c r="U414" i="21"/>
  <c r="T414" i="21"/>
  <c r="S414" i="21"/>
  <c r="R414" i="21"/>
  <c r="Q414" i="21"/>
  <c r="O414" i="21"/>
  <c r="N414" i="21"/>
  <c r="M414" i="21"/>
  <c r="L414" i="21"/>
  <c r="K414" i="21"/>
  <c r="J414" i="21"/>
  <c r="I414" i="21"/>
  <c r="H414" i="21"/>
  <c r="G414" i="21"/>
  <c r="Y413" i="21"/>
  <c r="X413" i="21"/>
  <c r="W413" i="21"/>
  <c r="V413" i="21"/>
  <c r="V419" i="21" s="1"/>
  <c r="U413" i="21"/>
  <c r="U419" i="21" s="1"/>
  <c r="T413" i="21"/>
  <c r="S413" i="21"/>
  <c r="R413" i="21"/>
  <c r="Q413" i="21"/>
  <c r="O413" i="21"/>
  <c r="N413" i="21"/>
  <c r="M413" i="21"/>
  <c r="M419" i="21" s="1"/>
  <c r="L413" i="21"/>
  <c r="K413" i="21"/>
  <c r="J413" i="21"/>
  <c r="I413" i="21"/>
  <c r="H413" i="21"/>
  <c r="G413" i="21"/>
  <c r="O410" i="21"/>
  <c r="L410" i="21"/>
  <c r="G410" i="21"/>
  <c r="AA409" i="21"/>
  <c r="G409" i="21"/>
  <c r="H404" i="21"/>
  <c r="H403" i="21"/>
  <c r="H402" i="21"/>
  <c r="H401" i="21"/>
  <c r="Y396" i="21"/>
  <c r="H396" i="21"/>
  <c r="Y395" i="21"/>
  <c r="Y393" i="21"/>
  <c r="X393" i="21"/>
  <c r="W393" i="21"/>
  <c r="V393" i="21"/>
  <c r="U393" i="21"/>
  <c r="U396" i="21" s="1"/>
  <c r="T393" i="21"/>
  <c r="S393" i="21"/>
  <c r="R393" i="21"/>
  <c r="Q393" i="21"/>
  <c r="O393" i="21"/>
  <c r="N393" i="21"/>
  <c r="M393" i="21"/>
  <c r="L393" i="21"/>
  <c r="L396" i="21" s="1"/>
  <c r="K393" i="21"/>
  <c r="J393" i="21"/>
  <c r="I393" i="21"/>
  <c r="H393" i="21"/>
  <c r="H395" i="21" s="1"/>
  <c r="G393" i="21"/>
  <c r="Y391" i="21"/>
  <c r="X391" i="21"/>
  <c r="W391" i="21"/>
  <c r="V391" i="21"/>
  <c r="U391" i="21"/>
  <c r="T391" i="21"/>
  <c r="S391" i="21"/>
  <c r="R391" i="21"/>
  <c r="Q391" i="21"/>
  <c r="O391" i="21"/>
  <c r="N391" i="21"/>
  <c r="M391" i="21"/>
  <c r="L391" i="21"/>
  <c r="K391" i="21"/>
  <c r="J391" i="21"/>
  <c r="I391" i="21"/>
  <c r="H391" i="21"/>
  <c r="G391" i="21"/>
  <c r="Y390" i="21"/>
  <c r="X390" i="21"/>
  <c r="W390" i="21"/>
  <c r="V390" i="21"/>
  <c r="U390" i="21"/>
  <c r="T390" i="21"/>
  <c r="S390" i="21"/>
  <c r="R390" i="21"/>
  <c r="Q390" i="21"/>
  <c r="O390" i="21"/>
  <c r="N390" i="21"/>
  <c r="M390" i="21"/>
  <c r="L390" i="21"/>
  <c r="K390" i="21"/>
  <c r="K396" i="21" s="1"/>
  <c r="J390" i="21"/>
  <c r="I390" i="21"/>
  <c r="H390" i="21"/>
  <c r="G390" i="21"/>
  <c r="O387" i="21"/>
  <c r="L387" i="21"/>
  <c r="G387" i="21"/>
  <c r="AA386" i="21"/>
  <c r="G386" i="21"/>
  <c r="H381" i="21"/>
  <c r="H380" i="21"/>
  <c r="H379" i="21"/>
  <c r="H378" i="21"/>
  <c r="Y370" i="21"/>
  <c r="X370" i="21"/>
  <c r="W370" i="21"/>
  <c r="V370" i="21"/>
  <c r="U370" i="21"/>
  <c r="U373" i="21" s="1"/>
  <c r="T370" i="21"/>
  <c r="S370" i="21"/>
  <c r="R370" i="21"/>
  <c r="Q370" i="21"/>
  <c r="O370" i="21"/>
  <c r="N370" i="21"/>
  <c r="N373" i="21" s="1"/>
  <c r="M370" i="21"/>
  <c r="M373" i="21" s="1"/>
  <c r="L370" i="21"/>
  <c r="L373" i="21" s="1"/>
  <c r="K370" i="21"/>
  <c r="J370" i="21"/>
  <c r="I370" i="21"/>
  <c r="H370" i="21"/>
  <c r="G370" i="21"/>
  <c r="Y368" i="21"/>
  <c r="X368" i="21"/>
  <c r="W368" i="21"/>
  <c r="V368" i="21"/>
  <c r="U368" i="21"/>
  <c r="T368" i="21"/>
  <c r="S368" i="21"/>
  <c r="R368" i="21"/>
  <c r="Q368" i="21"/>
  <c r="O368" i="21"/>
  <c r="N368" i="21"/>
  <c r="M368" i="21"/>
  <c r="L368" i="21"/>
  <c r="K368" i="21"/>
  <c r="J368" i="21"/>
  <c r="I368" i="21"/>
  <c r="H368" i="21"/>
  <c r="G368" i="21"/>
  <c r="Y367" i="21"/>
  <c r="X367" i="21"/>
  <c r="W367" i="21"/>
  <c r="V367" i="21"/>
  <c r="U367" i="21"/>
  <c r="T367" i="21"/>
  <c r="S367" i="21"/>
  <c r="R367" i="21"/>
  <c r="Z367" i="21" s="1"/>
  <c r="Q367" i="21"/>
  <c r="O367" i="21"/>
  <c r="N367" i="21"/>
  <c r="M367" i="21"/>
  <c r="L367" i="21"/>
  <c r="K367" i="21"/>
  <c r="J367" i="21"/>
  <c r="I367" i="21"/>
  <c r="H367" i="21"/>
  <c r="G367" i="21"/>
  <c r="O364" i="21"/>
  <c r="L364" i="21"/>
  <c r="G364" i="21"/>
  <c r="AA363" i="21"/>
  <c r="G363" i="21"/>
  <c r="H358" i="21"/>
  <c r="H357" i="21"/>
  <c r="H356" i="21"/>
  <c r="H355" i="21"/>
  <c r="Y347" i="21"/>
  <c r="X347" i="21"/>
  <c r="W347" i="21"/>
  <c r="W350" i="21" s="1"/>
  <c r="V347" i="21"/>
  <c r="V349" i="21" s="1"/>
  <c r="U347" i="21"/>
  <c r="T347" i="21"/>
  <c r="S347" i="21"/>
  <c r="R347" i="21"/>
  <c r="Q347" i="21"/>
  <c r="O347" i="21"/>
  <c r="N347" i="21"/>
  <c r="N350" i="21" s="1"/>
  <c r="M347" i="21"/>
  <c r="L347" i="21"/>
  <c r="K347" i="21"/>
  <c r="K350" i="21" s="1"/>
  <c r="J347" i="21"/>
  <c r="I347" i="21"/>
  <c r="H347" i="21"/>
  <c r="G347" i="21"/>
  <c r="Y345" i="21"/>
  <c r="X345" i="21"/>
  <c r="W345" i="21"/>
  <c r="V345" i="21"/>
  <c r="U345" i="21"/>
  <c r="T345" i="21"/>
  <c r="S345" i="21"/>
  <c r="R345" i="21"/>
  <c r="Q345" i="21"/>
  <c r="O345" i="21"/>
  <c r="N345" i="21"/>
  <c r="M345" i="21"/>
  <c r="L345" i="21"/>
  <c r="K345" i="21"/>
  <c r="J345" i="21"/>
  <c r="I345" i="21"/>
  <c r="H345" i="21"/>
  <c r="G345" i="21"/>
  <c r="Y344" i="21"/>
  <c r="X344" i="21"/>
  <c r="W344" i="21"/>
  <c r="V344" i="21"/>
  <c r="U344" i="21"/>
  <c r="T344" i="21"/>
  <c r="S344" i="21"/>
  <c r="R344" i="21"/>
  <c r="Q344" i="21"/>
  <c r="Z344" i="21" s="1"/>
  <c r="O344" i="21"/>
  <c r="N344" i="21"/>
  <c r="M344" i="21"/>
  <c r="L344" i="21"/>
  <c r="K344" i="21"/>
  <c r="J344" i="21"/>
  <c r="I344" i="21"/>
  <c r="I350" i="21" s="1"/>
  <c r="H344" i="21"/>
  <c r="P344" i="21" s="1"/>
  <c r="AA344" i="21" s="1"/>
  <c r="G344" i="21"/>
  <c r="O341" i="21"/>
  <c r="L341" i="21"/>
  <c r="G341" i="21"/>
  <c r="AA340" i="21"/>
  <c r="G340" i="21"/>
  <c r="H335" i="21"/>
  <c r="H334" i="21"/>
  <c r="H333" i="21"/>
  <c r="H332" i="21"/>
  <c r="Y324" i="21"/>
  <c r="X324" i="21"/>
  <c r="X327" i="21" s="1"/>
  <c r="W324" i="21"/>
  <c r="V324" i="21"/>
  <c r="U324" i="21"/>
  <c r="T324" i="21"/>
  <c r="S324" i="21"/>
  <c r="R324" i="21"/>
  <c r="Q324" i="21"/>
  <c r="O324" i="21"/>
  <c r="O327" i="21" s="1"/>
  <c r="N324" i="21"/>
  <c r="M324" i="21"/>
  <c r="L324" i="21"/>
  <c r="L327" i="21" s="1"/>
  <c r="K324" i="21"/>
  <c r="J324" i="21"/>
  <c r="I324" i="21"/>
  <c r="H324" i="21"/>
  <c r="G324" i="21"/>
  <c r="G326" i="21" s="1"/>
  <c r="Y322" i="21"/>
  <c r="X322" i="21"/>
  <c r="W322" i="21"/>
  <c r="V322" i="21"/>
  <c r="U322" i="21"/>
  <c r="T322" i="21"/>
  <c r="S322" i="21"/>
  <c r="R322" i="21"/>
  <c r="Q322" i="21"/>
  <c r="O322" i="21"/>
  <c r="N322" i="21"/>
  <c r="M322" i="21"/>
  <c r="L322" i="21"/>
  <c r="K322" i="21"/>
  <c r="J322" i="21"/>
  <c r="I322" i="21"/>
  <c r="H322" i="21"/>
  <c r="G322" i="21"/>
  <c r="Y321" i="21"/>
  <c r="X321" i="21"/>
  <c r="W321" i="21"/>
  <c r="V321" i="21"/>
  <c r="U321" i="21"/>
  <c r="T321" i="21"/>
  <c r="S321" i="21"/>
  <c r="R321" i="21"/>
  <c r="Q321" i="21"/>
  <c r="O321" i="21"/>
  <c r="N321" i="21"/>
  <c r="M321" i="21"/>
  <c r="L321" i="21"/>
  <c r="K321" i="21"/>
  <c r="J321" i="21"/>
  <c r="I321" i="21"/>
  <c r="H321" i="21"/>
  <c r="G321" i="21"/>
  <c r="O318" i="21"/>
  <c r="L318" i="21"/>
  <c r="G318" i="21"/>
  <c r="AA317" i="21"/>
  <c r="G317" i="21"/>
  <c r="H312" i="21"/>
  <c r="H311" i="21"/>
  <c r="H310" i="21"/>
  <c r="H309" i="21"/>
  <c r="Y301" i="21"/>
  <c r="X301" i="21"/>
  <c r="X304" i="21" s="1"/>
  <c r="W301" i="21"/>
  <c r="V301" i="21"/>
  <c r="U301" i="21"/>
  <c r="U303" i="21" s="1"/>
  <c r="T301" i="21"/>
  <c r="S301" i="21"/>
  <c r="R301" i="21"/>
  <c r="Q301" i="21"/>
  <c r="O301" i="21"/>
  <c r="N301" i="21"/>
  <c r="M301" i="21"/>
  <c r="L301" i="21"/>
  <c r="L304" i="21" s="1"/>
  <c r="K301" i="21"/>
  <c r="J301" i="21"/>
  <c r="I301" i="21"/>
  <c r="H301" i="21"/>
  <c r="G301" i="21"/>
  <c r="Y299" i="21"/>
  <c r="X299" i="21"/>
  <c r="W299" i="21"/>
  <c r="V299" i="21"/>
  <c r="U299" i="21"/>
  <c r="T299" i="21"/>
  <c r="S299" i="21"/>
  <c r="R299" i="21"/>
  <c r="Q299" i="21"/>
  <c r="O299" i="21"/>
  <c r="N299" i="21"/>
  <c r="M299" i="21"/>
  <c r="L299" i="21"/>
  <c r="K299" i="21"/>
  <c r="J299" i="21"/>
  <c r="I299" i="21"/>
  <c r="H299" i="21"/>
  <c r="G299" i="21"/>
  <c r="Y298" i="21"/>
  <c r="X298" i="21"/>
  <c r="W298" i="21"/>
  <c r="V298" i="21"/>
  <c r="U298" i="21"/>
  <c r="T298" i="21"/>
  <c r="S298" i="21"/>
  <c r="R298" i="21"/>
  <c r="Q298" i="21"/>
  <c r="O298" i="21"/>
  <c r="N298" i="21"/>
  <c r="M298" i="21"/>
  <c r="L298" i="21"/>
  <c r="K298" i="21"/>
  <c r="K304" i="21" s="1"/>
  <c r="J298" i="21"/>
  <c r="I298" i="21"/>
  <c r="H298" i="21"/>
  <c r="G298" i="21"/>
  <c r="O295" i="21"/>
  <c r="L295" i="21"/>
  <c r="G295" i="21"/>
  <c r="AA294" i="21"/>
  <c r="G294" i="21"/>
  <c r="H289" i="21"/>
  <c r="H288" i="21"/>
  <c r="H287" i="21"/>
  <c r="H286" i="21"/>
  <c r="Y278" i="21"/>
  <c r="X278" i="21"/>
  <c r="W278" i="21"/>
  <c r="V278" i="21"/>
  <c r="U278" i="21"/>
  <c r="U280" i="21" s="1"/>
  <c r="T278" i="21"/>
  <c r="S278" i="21"/>
  <c r="R278" i="21"/>
  <c r="Q278" i="21"/>
  <c r="O278" i="21"/>
  <c r="N278" i="21"/>
  <c r="M278" i="21"/>
  <c r="M280" i="21" s="1"/>
  <c r="L278" i="21"/>
  <c r="L280" i="21" s="1"/>
  <c r="K278" i="21"/>
  <c r="J278" i="21"/>
  <c r="I278" i="21"/>
  <c r="H278" i="21"/>
  <c r="G278" i="21"/>
  <c r="Y276" i="21"/>
  <c r="X276" i="21"/>
  <c r="W276" i="21"/>
  <c r="V276" i="21"/>
  <c r="U276" i="21"/>
  <c r="T276" i="21"/>
  <c r="S276" i="21"/>
  <c r="R276" i="21"/>
  <c r="Q276" i="21"/>
  <c r="O276" i="21"/>
  <c r="N276" i="21"/>
  <c r="M276" i="21"/>
  <c r="L276" i="21"/>
  <c r="K276" i="21"/>
  <c r="J276" i="21"/>
  <c r="I276" i="21"/>
  <c r="H276" i="21"/>
  <c r="G276" i="21"/>
  <c r="Y275" i="21"/>
  <c r="X275" i="21"/>
  <c r="W275" i="21"/>
  <c r="V275" i="21"/>
  <c r="U275" i="21"/>
  <c r="T275" i="21"/>
  <c r="S275" i="21"/>
  <c r="R275" i="21"/>
  <c r="Z275" i="21" s="1"/>
  <c r="Q275" i="21"/>
  <c r="O275" i="21"/>
  <c r="N275" i="21"/>
  <c r="M275" i="21"/>
  <c r="L275" i="21"/>
  <c r="K275" i="21"/>
  <c r="J275" i="21"/>
  <c r="I275" i="21"/>
  <c r="H275" i="21"/>
  <c r="G275" i="21"/>
  <c r="O272" i="21"/>
  <c r="L272" i="21"/>
  <c r="G272" i="21"/>
  <c r="AA271" i="21"/>
  <c r="G271" i="21"/>
  <c r="H266" i="21"/>
  <c r="H265" i="21"/>
  <c r="H264" i="21"/>
  <c r="H263" i="21"/>
  <c r="Y255" i="21"/>
  <c r="X255" i="21"/>
  <c r="W255" i="21"/>
  <c r="W258" i="21" s="1"/>
  <c r="V255" i="21"/>
  <c r="V258" i="21" s="1"/>
  <c r="U255" i="21"/>
  <c r="U257" i="21" s="1"/>
  <c r="T255" i="21"/>
  <c r="S255" i="21"/>
  <c r="R255" i="21"/>
  <c r="Q255" i="21"/>
  <c r="O255" i="21"/>
  <c r="O258" i="21" s="1"/>
  <c r="N255" i="21"/>
  <c r="N257" i="21" s="1"/>
  <c r="M255" i="21"/>
  <c r="M257" i="21" s="1"/>
  <c r="L255" i="21"/>
  <c r="K255" i="21"/>
  <c r="J255" i="21"/>
  <c r="I255" i="21"/>
  <c r="H255" i="21"/>
  <c r="G255" i="21"/>
  <c r="Y253" i="21"/>
  <c r="X253" i="21"/>
  <c r="W253" i="21"/>
  <c r="V253" i="21"/>
  <c r="U253" i="21"/>
  <c r="T253" i="21"/>
  <c r="S253" i="21"/>
  <c r="R253" i="21"/>
  <c r="Q253" i="21"/>
  <c r="O253" i="21"/>
  <c r="N253" i="21"/>
  <c r="M253" i="21"/>
  <c r="L253" i="21"/>
  <c r="K253" i="21"/>
  <c r="J253" i="21"/>
  <c r="I253" i="21"/>
  <c r="H253" i="21"/>
  <c r="G253" i="21"/>
  <c r="Y252" i="21"/>
  <c r="X252" i="21"/>
  <c r="W252" i="21"/>
  <c r="V252" i="21"/>
  <c r="U252" i="21"/>
  <c r="T252" i="21"/>
  <c r="S252" i="21"/>
  <c r="R252" i="21"/>
  <c r="Q252" i="21"/>
  <c r="O252" i="21"/>
  <c r="N252" i="21"/>
  <c r="M252" i="21"/>
  <c r="L252" i="21"/>
  <c r="K252" i="21"/>
  <c r="J252" i="21"/>
  <c r="I252" i="21"/>
  <c r="H252" i="21"/>
  <c r="G252" i="21"/>
  <c r="O249" i="21"/>
  <c r="L249" i="21"/>
  <c r="G249" i="21"/>
  <c r="AA248" i="21"/>
  <c r="G248" i="21"/>
  <c r="H243" i="21"/>
  <c r="H242" i="21"/>
  <c r="H241" i="21"/>
  <c r="H240" i="21"/>
  <c r="Y232" i="21"/>
  <c r="X232" i="21"/>
  <c r="X234" i="21" s="1"/>
  <c r="W232" i="21"/>
  <c r="W234" i="21" s="1"/>
  <c r="V232" i="21"/>
  <c r="V235" i="21" s="1"/>
  <c r="U232" i="21"/>
  <c r="T232" i="21"/>
  <c r="T234" i="21" s="1"/>
  <c r="S232" i="21"/>
  <c r="R232" i="21"/>
  <c r="Q232" i="21"/>
  <c r="O232" i="21"/>
  <c r="O235" i="21" s="1"/>
  <c r="N232" i="21"/>
  <c r="M232" i="21"/>
  <c r="M235" i="21" s="1"/>
  <c r="L232" i="21"/>
  <c r="L235" i="21" s="1"/>
  <c r="K232" i="21"/>
  <c r="J232" i="21"/>
  <c r="I232" i="21"/>
  <c r="H232" i="21"/>
  <c r="G232" i="21"/>
  <c r="G234" i="21" s="1"/>
  <c r="Y230" i="21"/>
  <c r="X230" i="21"/>
  <c r="W230" i="21"/>
  <c r="V230" i="21"/>
  <c r="U230" i="21"/>
  <c r="T230" i="21"/>
  <c r="S230" i="21"/>
  <c r="R230" i="21"/>
  <c r="Q230" i="21"/>
  <c r="O230" i="21"/>
  <c r="N230" i="21"/>
  <c r="M230" i="21"/>
  <c r="L230" i="21"/>
  <c r="K230" i="21"/>
  <c r="J230" i="21"/>
  <c r="I230" i="21"/>
  <c r="H230" i="21"/>
  <c r="G230" i="21"/>
  <c r="Y229" i="21"/>
  <c r="X229" i="21"/>
  <c r="W229" i="21"/>
  <c r="V229" i="21"/>
  <c r="U229" i="21"/>
  <c r="T229" i="21"/>
  <c r="S229" i="21"/>
  <c r="R229" i="21"/>
  <c r="Q229" i="21"/>
  <c r="O229" i="21"/>
  <c r="N229" i="21"/>
  <c r="M229" i="21"/>
  <c r="L229" i="21"/>
  <c r="K229" i="21"/>
  <c r="J229" i="21"/>
  <c r="I229" i="21"/>
  <c r="H229" i="21"/>
  <c r="G229" i="21"/>
  <c r="O226" i="21"/>
  <c r="L226" i="21"/>
  <c r="G226" i="21"/>
  <c r="AA225" i="21"/>
  <c r="G225" i="21"/>
  <c r="H220" i="21"/>
  <c r="H219" i="21"/>
  <c r="H218" i="21"/>
  <c r="H217" i="21"/>
  <c r="Y209" i="21"/>
  <c r="X209" i="21"/>
  <c r="W209" i="21"/>
  <c r="V209" i="21"/>
  <c r="U209" i="21"/>
  <c r="U212" i="21" s="1"/>
  <c r="T209" i="21"/>
  <c r="T212" i="21" s="1"/>
  <c r="S209" i="21"/>
  <c r="R209" i="21"/>
  <c r="Q209" i="21"/>
  <c r="O209" i="21"/>
  <c r="N209" i="21"/>
  <c r="M209" i="21"/>
  <c r="M212" i="21" s="1"/>
  <c r="L209" i="21"/>
  <c r="L212" i="21" s="1"/>
  <c r="K209" i="21"/>
  <c r="J209" i="21"/>
  <c r="I209" i="21"/>
  <c r="H209" i="21"/>
  <c r="G209" i="21"/>
  <c r="Y207" i="21"/>
  <c r="X207" i="21"/>
  <c r="W207" i="21"/>
  <c r="V207" i="21"/>
  <c r="U207" i="21"/>
  <c r="T207" i="21"/>
  <c r="S207" i="21"/>
  <c r="R207" i="21"/>
  <c r="Q207" i="21"/>
  <c r="O207" i="21"/>
  <c r="N207" i="21"/>
  <c r="M207" i="21"/>
  <c r="L207" i="21"/>
  <c r="K207" i="21"/>
  <c r="J207" i="21"/>
  <c r="I207" i="21"/>
  <c r="H207" i="21"/>
  <c r="G207" i="21"/>
  <c r="Y206" i="21"/>
  <c r="X206" i="21"/>
  <c r="W206" i="21"/>
  <c r="V206" i="21"/>
  <c r="U206" i="21"/>
  <c r="T206" i="21"/>
  <c r="S206" i="21"/>
  <c r="R206" i="21"/>
  <c r="Q206" i="21"/>
  <c r="O206" i="21"/>
  <c r="N206" i="21"/>
  <c r="M206" i="21"/>
  <c r="L206" i="21"/>
  <c r="K206" i="21"/>
  <c r="J206" i="21"/>
  <c r="J212" i="21" s="1"/>
  <c r="I206" i="21"/>
  <c r="H206" i="21"/>
  <c r="G206" i="21"/>
  <c r="O203" i="21"/>
  <c r="L203" i="21"/>
  <c r="G203" i="21"/>
  <c r="AA202" i="21"/>
  <c r="G202" i="21"/>
  <c r="H197" i="21"/>
  <c r="H196" i="21"/>
  <c r="H195" i="21"/>
  <c r="H194" i="21"/>
  <c r="Y186" i="21"/>
  <c r="X186" i="21"/>
  <c r="X188" i="21" s="1"/>
  <c r="W186" i="21"/>
  <c r="V186" i="21"/>
  <c r="V188" i="21" s="1"/>
  <c r="U186" i="21"/>
  <c r="U189" i="21" s="1"/>
  <c r="T186" i="21"/>
  <c r="S186" i="21"/>
  <c r="R186" i="21"/>
  <c r="Q186" i="21"/>
  <c r="O186" i="21"/>
  <c r="O188" i="21" s="1"/>
  <c r="N186" i="21"/>
  <c r="N189" i="21" s="1"/>
  <c r="M186" i="21"/>
  <c r="L186" i="21"/>
  <c r="L188" i="21" s="1"/>
  <c r="K186" i="21"/>
  <c r="J186" i="21"/>
  <c r="I186" i="21"/>
  <c r="H186" i="21"/>
  <c r="G186" i="21"/>
  <c r="Y184" i="21"/>
  <c r="X184" i="21"/>
  <c r="W184" i="21"/>
  <c r="V184" i="21"/>
  <c r="U184" i="21"/>
  <c r="T184" i="21"/>
  <c r="S184" i="21"/>
  <c r="R184" i="21"/>
  <c r="Q184" i="21"/>
  <c r="O184" i="21"/>
  <c r="N184" i="21"/>
  <c r="M184" i="21"/>
  <c r="L184" i="21"/>
  <c r="K184" i="21"/>
  <c r="J184" i="21"/>
  <c r="I184" i="21"/>
  <c r="H184" i="21"/>
  <c r="G184" i="21"/>
  <c r="Y183" i="21"/>
  <c r="X183" i="21"/>
  <c r="W183" i="21"/>
  <c r="V183" i="21"/>
  <c r="U183" i="21"/>
  <c r="T183" i="21"/>
  <c r="S183" i="21"/>
  <c r="R183" i="21"/>
  <c r="Q183" i="21"/>
  <c r="O183" i="21"/>
  <c r="N183" i="21"/>
  <c r="M183" i="21"/>
  <c r="L183" i="21"/>
  <c r="K183" i="21"/>
  <c r="J183" i="21"/>
  <c r="I183" i="21"/>
  <c r="H183" i="21"/>
  <c r="G183" i="21"/>
  <c r="O180" i="21"/>
  <c r="L180" i="21"/>
  <c r="G180" i="21"/>
  <c r="AA179" i="21"/>
  <c r="G179" i="21"/>
  <c r="H174" i="21"/>
  <c r="H173" i="21"/>
  <c r="H172" i="21"/>
  <c r="H171" i="21"/>
  <c r="Y163" i="21"/>
  <c r="X163" i="21"/>
  <c r="W163" i="21"/>
  <c r="W166" i="21" s="1"/>
  <c r="V163" i="21"/>
  <c r="U163" i="21"/>
  <c r="U166" i="21" s="1"/>
  <c r="T163" i="21"/>
  <c r="S163" i="21"/>
  <c r="R163" i="21"/>
  <c r="Q163" i="21"/>
  <c r="O163" i="21"/>
  <c r="O165" i="21" s="1"/>
  <c r="N163" i="21"/>
  <c r="N166" i="21" s="1"/>
  <c r="M163" i="21"/>
  <c r="M166" i="21" s="1"/>
  <c r="L163" i="21"/>
  <c r="K163" i="21"/>
  <c r="J163" i="21"/>
  <c r="I163" i="21"/>
  <c r="H163" i="21"/>
  <c r="G163" i="21"/>
  <c r="G165" i="21" s="1"/>
  <c r="Y161" i="21"/>
  <c r="X161" i="21"/>
  <c r="W161" i="21"/>
  <c r="V161" i="21"/>
  <c r="U161" i="21"/>
  <c r="T161" i="21"/>
  <c r="S161" i="21"/>
  <c r="R161" i="21"/>
  <c r="Q161" i="21"/>
  <c r="O161" i="21"/>
  <c r="N161" i="21"/>
  <c r="M161" i="21"/>
  <c r="L161" i="21"/>
  <c r="K161" i="21"/>
  <c r="J161" i="21"/>
  <c r="I161" i="21"/>
  <c r="H161" i="21"/>
  <c r="G161" i="21"/>
  <c r="Y160" i="21"/>
  <c r="X160" i="21"/>
  <c r="W160" i="21"/>
  <c r="V160" i="21"/>
  <c r="U160" i="21"/>
  <c r="T160" i="21"/>
  <c r="S160" i="21"/>
  <c r="S166" i="21" s="1"/>
  <c r="R160" i="21"/>
  <c r="Q160" i="21"/>
  <c r="O160" i="21"/>
  <c r="N160" i="21"/>
  <c r="M160" i="21"/>
  <c r="L160" i="21"/>
  <c r="K160" i="21"/>
  <c r="J160" i="21"/>
  <c r="I160" i="21"/>
  <c r="H160" i="21"/>
  <c r="G160" i="21"/>
  <c r="O157" i="21"/>
  <c r="L157" i="21"/>
  <c r="G157" i="21"/>
  <c r="AA156" i="21"/>
  <c r="G156" i="21"/>
  <c r="H151" i="21"/>
  <c r="H150" i="21"/>
  <c r="H149" i="21"/>
  <c r="H148" i="21"/>
  <c r="Y140" i="21"/>
  <c r="X140" i="21"/>
  <c r="W140" i="21"/>
  <c r="W142" i="21" s="1"/>
  <c r="V140" i="21"/>
  <c r="V143" i="21" s="1"/>
  <c r="U140" i="21"/>
  <c r="U143" i="21" s="1"/>
  <c r="T140" i="21"/>
  <c r="S140" i="21"/>
  <c r="R140" i="21"/>
  <c r="Q140" i="21"/>
  <c r="O140" i="21"/>
  <c r="N140" i="21"/>
  <c r="N142" i="21" s="1"/>
  <c r="M140" i="21"/>
  <c r="M143" i="21" s="1"/>
  <c r="L140" i="21"/>
  <c r="L143" i="21" s="1"/>
  <c r="K140" i="21"/>
  <c r="J140" i="21"/>
  <c r="I140" i="21"/>
  <c r="H140" i="21"/>
  <c r="G140" i="21"/>
  <c r="Y138" i="21"/>
  <c r="X138" i="21"/>
  <c r="W138" i="21"/>
  <c r="V138" i="21"/>
  <c r="U138" i="21"/>
  <c r="T138" i="21"/>
  <c r="S138" i="21"/>
  <c r="R138" i="21"/>
  <c r="Q138" i="21"/>
  <c r="O138" i="21"/>
  <c r="N138" i="21"/>
  <c r="M138" i="21"/>
  <c r="L138" i="21"/>
  <c r="K138" i="21"/>
  <c r="J138" i="21"/>
  <c r="I138" i="21"/>
  <c r="H138" i="21"/>
  <c r="G138" i="21"/>
  <c r="Y137" i="21"/>
  <c r="X137" i="21"/>
  <c r="W137" i="21"/>
  <c r="V137" i="21"/>
  <c r="U137" i="21"/>
  <c r="T137" i="21"/>
  <c r="S137" i="21"/>
  <c r="R137" i="21"/>
  <c r="Q137" i="21"/>
  <c r="O137" i="21"/>
  <c r="N137" i="21"/>
  <c r="M137" i="21"/>
  <c r="L137" i="21"/>
  <c r="K137" i="21"/>
  <c r="J137" i="21"/>
  <c r="I137" i="21"/>
  <c r="H137" i="21"/>
  <c r="G137" i="21"/>
  <c r="O134" i="21"/>
  <c r="L134" i="21"/>
  <c r="G134" i="21"/>
  <c r="AA133" i="21"/>
  <c r="G133" i="21"/>
  <c r="H128" i="21"/>
  <c r="H127" i="21"/>
  <c r="H126" i="21"/>
  <c r="H125" i="21"/>
  <c r="Y117" i="21"/>
  <c r="Y120" i="21" s="1"/>
  <c r="X117" i="21"/>
  <c r="W117" i="21"/>
  <c r="V117" i="21"/>
  <c r="U117" i="21"/>
  <c r="T117" i="21"/>
  <c r="S117" i="21"/>
  <c r="S120" i="21" s="1"/>
  <c r="R117" i="21"/>
  <c r="R120" i="21" s="1"/>
  <c r="Q117" i="21"/>
  <c r="O117" i="21"/>
  <c r="O119" i="21" s="1"/>
  <c r="N117" i="21"/>
  <c r="M117" i="21"/>
  <c r="L117" i="21"/>
  <c r="K117" i="21"/>
  <c r="J117" i="21"/>
  <c r="J120" i="21" s="1"/>
  <c r="I117" i="21"/>
  <c r="I120" i="21" s="1"/>
  <c r="H117" i="21"/>
  <c r="G117" i="21"/>
  <c r="G119" i="21" s="1"/>
  <c r="Y115" i="21"/>
  <c r="X115" i="21"/>
  <c r="W115" i="21"/>
  <c r="V115" i="21"/>
  <c r="U115" i="21"/>
  <c r="T115" i="21"/>
  <c r="S115" i="21"/>
  <c r="R115" i="21"/>
  <c r="Q115" i="21"/>
  <c r="O115" i="21"/>
  <c r="N115" i="21"/>
  <c r="M115" i="21"/>
  <c r="L115" i="21"/>
  <c r="K115" i="21"/>
  <c r="J115" i="21"/>
  <c r="I115" i="21"/>
  <c r="H115" i="21"/>
  <c r="G115" i="21"/>
  <c r="Y114" i="21"/>
  <c r="X114" i="21"/>
  <c r="W114" i="21"/>
  <c r="V114" i="21"/>
  <c r="U114" i="21"/>
  <c r="T114" i="21"/>
  <c r="S114" i="21"/>
  <c r="R114" i="21"/>
  <c r="Q114" i="21"/>
  <c r="O114" i="21"/>
  <c r="N114" i="21"/>
  <c r="M114" i="21"/>
  <c r="L114" i="21"/>
  <c r="K114" i="21"/>
  <c r="J114" i="21"/>
  <c r="I114" i="21"/>
  <c r="H114" i="21"/>
  <c r="G114" i="21"/>
  <c r="O111" i="21"/>
  <c r="L111" i="21"/>
  <c r="G111" i="21"/>
  <c r="AA110" i="21"/>
  <c r="G110" i="21"/>
  <c r="H105" i="21"/>
  <c r="H104" i="21"/>
  <c r="H103" i="21"/>
  <c r="H102" i="21"/>
  <c r="Y94" i="21"/>
  <c r="Y96" i="21" s="1"/>
  <c r="X94" i="21"/>
  <c r="X97" i="21" s="1"/>
  <c r="W94" i="21"/>
  <c r="V94" i="21"/>
  <c r="U94" i="21"/>
  <c r="T94" i="21"/>
  <c r="S94" i="21"/>
  <c r="S97" i="21" s="1"/>
  <c r="R94" i="21"/>
  <c r="R97" i="21" s="1"/>
  <c r="Q94" i="21"/>
  <c r="Q96" i="21" s="1"/>
  <c r="O94" i="21"/>
  <c r="O97" i="21" s="1"/>
  <c r="N94" i="21"/>
  <c r="M94" i="21"/>
  <c r="L94" i="21"/>
  <c r="K94" i="21"/>
  <c r="J94" i="21"/>
  <c r="J97" i="21" s="1"/>
  <c r="I94" i="21"/>
  <c r="I96" i="21" s="1"/>
  <c r="H94" i="21"/>
  <c r="H96" i="21" s="1"/>
  <c r="G94" i="21"/>
  <c r="G97" i="21" s="1"/>
  <c r="Y92" i="21"/>
  <c r="X92" i="21"/>
  <c r="W92" i="21"/>
  <c r="V92" i="21"/>
  <c r="U92" i="21"/>
  <c r="T92" i="21"/>
  <c r="S92" i="21"/>
  <c r="R92" i="21"/>
  <c r="Q92" i="21"/>
  <c r="O92" i="21"/>
  <c r="N92" i="21"/>
  <c r="M92" i="21"/>
  <c r="L92" i="21"/>
  <c r="K92" i="21"/>
  <c r="J92" i="21"/>
  <c r="I92" i="21"/>
  <c r="H92" i="21"/>
  <c r="G92" i="21"/>
  <c r="Y91" i="21"/>
  <c r="X91" i="21"/>
  <c r="W91" i="21"/>
  <c r="V91" i="21"/>
  <c r="U91" i="21"/>
  <c r="T91" i="21"/>
  <c r="S91" i="21"/>
  <c r="R91" i="21"/>
  <c r="Q91" i="21"/>
  <c r="O91" i="21"/>
  <c r="N91" i="21"/>
  <c r="M91" i="21"/>
  <c r="L91" i="21"/>
  <c r="K91" i="21"/>
  <c r="J91" i="21"/>
  <c r="I91" i="21"/>
  <c r="H91" i="21"/>
  <c r="G91" i="21"/>
  <c r="O88" i="21"/>
  <c r="L88" i="21"/>
  <c r="G88" i="21"/>
  <c r="AA87" i="21"/>
  <c r="G87" i="21"/>
  <c r="Z38" i="21"/>
  <c r="AA38" i="21" s="1"/>
  <c r="Z37" i="21"/>
  <c r="AA37" i="21" s="1"/>
  <c r="Z36" i="21"/>
  <c r="AA36" i="21"/>
  <c r="Z35" i="21"/>
  <c r="AA35" i="21" s="1"/>
  <c r="Z34" i="21"/>
  <c r="AA34" i="21" s="1"/>
  <c r="Z33" i="21"/>
  <c r="AA33" i="21" s="1"/>
  <c r="Z32" i="21"/>
  <c r="AA32" i="21" s="1"/>
  <c r="Z31" i="21"/>
  <c r="AA31" i="21" s="1"/>
  <c r="Z30" i="21"/>
  <c r="AA30" i="21"/>
  <c r="Z29" i="21"/>
  <c r="AA29" i="21" s="1"/>
  <c r="Z28" i="21"/>
  <c r="AA28" i="21" s="1"/>
  <c r="Z27" i="21"/>
  <c r="AA27" i="21" s="1"/>
  <c r="Z26" i="21"/>
  <c r="AA26" i="21" s="1"/>
  <c r="Z25" i="21"/>
  <c r="AA25" i="21" s="1"/>
  <c r="Z24" i="21"/>
  <c r="AA24" i="21" s="1"/>
  <c r="Z23" i="21"/>
  <c r="AA23" i="21" s="1"/>
  <c r="Z22" i="21"/>
  <c r="AA22" i="21"/>
  <c r="Z21" i="21"/>
  <c r="AA21" i="21" s="1"/>
  <c r="Z20" i="21"/>
  <c r="AA20" i="21" s="1"/>
  <c r="Z19" i="21"/>
  <c r="AA19" i="21" s="1"/>
  <c r="Z18" i="21"/>
  <c r="AA18" i="21" s="1"/>
  <c r="Z17" i="21"/>
  <c r="AA17" i="21" s="1"/>
  <c r="Z16" i="21"/>
  <c r="AA16" i="21" s="1"/>
  <c r="Z15" i="21"/>
  <c r="AA15" i="21" s="1"/>
  <c r="Z14" i="21"/>
  <c r="AA14" i="21" s="1"/>
  <c r="Z13" i="21"/>
  <c r="AA13" i="21" s="1"/>
  <c r="Z12" i="21"/>
  <c r="AA12" i="21"/>
  <c r="Z11" i="21"/>
  <c r="AA11" i="21" s="1"/>
  <c r="Z10" i="21"/>
  <c r="AA10" i="21" s="1"/>
  <c r="Z9" i="21"/>
  <c r="AA9" i="21" s="1"/>
  <c r="AA7" i="21"/>
  <c r="Z7" i="21"/>
  <c r="P7" i="21"/>
  <c r="H772" i="20"/>
  <c r="H771" i="20"/>
  <c r="H770" i="20"/>
  <c r="H769" i="20"/>
  <c r="Y761" i="20"/>
  <c r="Y764" i="20" s="1"/>
  <c r="X761" i="20"/>
  <c r="W761" i="20"/>
  <c r="V761" i="20"/>
  <c r="U761" i="20"/>
  <c r="T761" i="20"/>
  <c r="S761" i="20"/>
  <c r="S764" i="20" s="1"/>
  <c r="R761" i="20"/>
  <c r="Q761" i="20"/>
  <c r="Q764" i="20" s="1"/>
  <c r="O761" i="20"/>
  <c r="N761" i="20"/>
  <c r="M761" i="20"/>
  <c r="L761" i="20"/>
  <c r="K761" i="20"/>
  <c r="J761" i="20"/>
  <c r="I761" i="20"/>
  <c r="I764" i="20" s="1"/>
  <c r="H761" i="20"/>
  <c r="H762" i="20" s="1"/>
  <c r="G761" i="20"/>
  <c r="Y759" i="20"/>
  <c r="X759" i="20"/>
  <c r="W759" i="20"/>
  <c r="V759" i="20"/>
  <c r="U759" i="20"/>
  <c r="T759" i="20"/>
  <c r="S759" i="20"/>
  <c r="R759" i="20"/>
  <c r="Q759" i="20"/>
  <c r="O759" i="20"/>
  <c r="N759" i="20"/>
  <c r="M759" i="20"/>
  <c r="L759" i="20"/>
  <c r="K759" i="20"/>
  <c r="J759" i="20"/>
  <c r="I759" i="20"/>
  <c r="H759" i="20"/>
  <c r="G759" i="20"/>
  <c r="Y758" i="20"/>
  <c r="X758" i="20"/>
  <c r="W758" i="20"/>
  <c r="V758" i="20"/>
  <c r="U758" i="20"/>
  <c r="T758" i="20"/>
  <c r="S758" i="20"/>
  <c r="R758" i="20"/>
  <c r="Q758" i="20"/>
  <c r="O758" i="20"/>
  <c r="N758" i="20"/>
  <c r="M758" i="20"/>
  <c r="L758" i="20"/>
  <c r="K758" i="20"/>
  <c r="J758" i="20"/>
  <c r="I758" i="20"/>
  <c r="H758" i="20"/>
  <c r="G758" i="20"/>
  <c r="O755" i="20"/>
  <c r="L755" i="20"/>
  <c r="G755" i="20"/>
  <c r="AA754" i="20"/>
  <c r="G754" i="20"/>
  <c r="H749" i="20"/>
  <c r="H748" i="20"/>
  <c r="H747" i="20"/>
  <c r="H746" i="20"/>
  <c r="Y738" i="20"/>
  <c r="Y741" i="20" s="1"/>
  <c r="X738" i="20"/>
  <c r="W738" i="20"/>
  <c r="V738" i="20"/>
  <c r="U738" i="20"/>
  <c r="T738" i="20"/>
  <c r="S738" i="20"/>
  <c r="R738" i="20"/>
  <c r="R739" i="20" s="1"/>
  <c r="Q738" i="20"/>
  <c r="Q741" i="20" s="1"/>
  <c r="O738" i="20"/>
  <c r="N738" i="20"/>
  <c r="M738" i="20"/>
  <c r="L738" i="20"/>
  <c r="K738" i="20"/>
  <c r="J738" i="20"/>
  <c r="J741" i="20" s="1"/>
  <c r="I738" i="20"/>
  <c r="I741" i="20" s="1"/>
  <c r="H738" i="20"/>
  <c r="H739" i="20" s="1"/>
  <c r="G738" i="20"/>
  <c r="Y736" i="20"/>
  <c r="X736" i="20"/>
  <c r="W736" i="20"/>
  <c r="V736" i="20"/>
  <c r="U736" i="20"/>
  <c r="T736" i="20"/>
  <c r="S736" i="20"/>
  <c r="R736" i="20"/>
  <c r="Q736" i="20"/>
  <c r="O736" i="20"/>
  <c r="N736" i="20"/>
  <c r="M736" i="20"/>
  <c r="L736" i="20"/>
  <c r="K736" i="20"/>
  <c r="J736" i="20"/>
  <c r="I736" i="20"/>
  <c r="H736" i="20"/>
  <c r="G736" i="20"/>
  <c r="Y735" i="20"/>
  <c r="X735" i="20"/>
  <c r="X741" i="20" s="1"/>
  <c r="W735" i="20"/>
  <c r="V735" i="20"/>
  <c r="U735" i="20"/>
  <c r="U739" i="20" s="1"/>
  <c r="T735" i="20"/>
  <c r="T741" i="20" s="1"/>
  <c r="S735" i="20"/>
  <c r="R735" i="20"/>
  <c r="Q735" i="20"/>
  <c r="O735" i="20"/>
  <c r="N735" i="20"/>
  <c r="M735" i="20"/>
  <c r="M739" i="20" s="1"/>
  <c r="L735" i="20"/>
  <c r="L740" i="20" s="1"/>
  <c r="K735" i="20"/>
  <c r="J735" i="20"/>
  <c r="I735" i="20"/>
  <c r="H735" i="20"/>
  <c r="G735" i="20"/>
  <c r="O732" i="20"/>
  <c r="L732" i="20"/>
  <c r="G732" i="20"/>
  <c r="AA731" i="20"/>
  <c r="G731" i="20"/>
  <c r="H726" i="20"/>
  <c r="H725" i="20"/>
  <c r="H724" i="20"/>
  <c r="H723" i="20"/>
  <c r="V717" i="20"/>
  <c r="N717" i="20"/>
  <c r="Y715" i="20"/>
  <c r="X715" i="20"/>
  <c r="W715" i="20"/>
  <c r="V715" i="20"/>
  <c r="U715" i="20"/>
  <c r="U716" i="20" s="1"/>
  <c r="T715" i="20"/>
  <c r="S715" i="20"/>
  <c r="R715" i="20"/>
  <c r="Q715" i="20"/>
  <c r="O715" i="20"/>
  <c r="N715" i="20"/>
  <c r="M715" i="20"/>
  <c r="L715" i="20"/>
  <c r="K715" i="20"/>
  <c r="J715" i="20"/>
  <c r="I715" i="20"/>
  <c r="H715" i="20"/>
  <c r="G715" i="20"/>
  <c r="Y713" i="20"/>
  <c r="X713" i="20"/>
  <c r="W713" i="20"/>
  <c r="V713" i="20"/>
  <c r="U713" i="20"/>
  <c r="T713" i="20"/>
  <c r="S713" i="20"/>
  <c r="R713" i="20"/>
  <c r="Q713" i="20"/>
  <c r="O713" i="20"/>
  <c r="N713" i="20"/>
  <c r="M713" i="20"/>
  <c r="L713" i="20"/>
  <c r="K713" i="20"/>
  <c r="J713" i="20"/>
  <c r="I713" i="20"/>
  <c r="H713" i="20"/>
  <c r="G713" i="20"/>
  <c r="Y712" i="20"/>
  <c r="Y718" i="20" s="1"/>
  <c r="X712" i="20"/>
  <c r="W712" i="20"/>
  <c r="V712" i="20"/>
  <c r="U712" i="20"/>
  <c r="T712" i="20"/>
  <c r="S712" i="20"/>
  <c r="R712" i="20"/>
  <c r="Q712" i="20"/>
  <c r="Q718" i="20" s="1"/>
  <c r="O712" i="20"/>
  <c r="N712" i="20"/>
  <c r="M712" i="20"/>
  <c r="L712" i="20"/>
  <c r="K712" i="20"/>
  <c r="J712" i="20"/>
  <c r="I712" i="20"/>
  <c r="H712" i="20"/>
  <c r="G712" i="20"/>
  <c r="O709" i="20"/>
  <c r="L709" i="20"/>
  <c r="G709" i="20"/>
  <c r="AA708" i="20"/>
  <c r="G708" i="20"/>
  <c r="H703" i="20"/>
  <c r="H702" i="20"/>
  <c r="H701" i="20"/>
  <c r="H700" i="20"/>
  <c r="Y692" i="20"/>
  <c r="X692" i="20"/>
  <c r="W692" i="20"/>
  <c r="V692" i="20"/>
  <c r="V694" i="20" s="1"/>
  <c r="U692" i="20"/>
  <c r="T692" i="20"/>
  <c r="T693" i="20" s="1"/>
  <c r="S692" i="20"/>
  <c r="R692" i="20"/>
  <c r="Q692" i="20"/>
  <c r="O692" i="20"/>
  <c r="N692" i="20"/>
  <c r="M692" i="20"/>
  <c r="M695" i="20" s="1"/>
  <c r="L692" i="20"/>
  <c r="L694" i="20" s="1"/>
  <c r="K692" i="20"/>
  <c r="K694" i="20" s="1"/>
  <c r="J692" i="20"/>
  <c r="I692" i="20"/>
  <c r="H692" i="20"/>
  <c r="G692" i="20"/>
  <c r="Y690" i="20"/>
  <c r="X690" i="20"/>
  <c r="W690" i="20"/>
  <c r="V690" i="20"/>
  <c r="U690" i="20"/>
  <c r="T690" i="20"/>
  <c r="S690" i="20"/>
  <c r="R690" i="20"/>
  <c r="Q690" i="20"/>
  <c r="O690" i="20"/>
  <c r="N690" i="20"/>
  <c r="M690" i="20"/>
  <c r="L690" i="20"/>
  <c r="K690" i="20"/>
  <c r="J690" i="20"/>
  <c r="I690" i="20"/>
  <c r="H690" i="20"/>
  <c r="G690" i="20"/>
  <c r="Y689" i="20"/>
  <c r="X689" i="20"/>
  <c r="X693" i="20" s="1"/>
  <c r="W689" i="20"/>
  <c r="W694" i="20" s="1"/>
  <c r="V689" i="20"/>
  <c r="U689" i="20"/>
  <c r="T689" i="20"/>
  <c r="S689" i="20"/>
  <c r="S695" i="20" s="1"/>
  <c r="R689" i="20"/>
  <c r="Q689" i="20"/>
  <c r="Z689" i="20" s="1"/>
  <c r="O689" i="20"/>
  <c r="O694" i="20" s="1"/>
  <c r="N689" i="20"/>
  <c r="M689" i="20"/>
  <c r="L689" i="20"/>
  <c r="K689" i="20"/>
  <c r="J689" i="20"/>
  <c r="J695" i="20" s="1"/>
  <c r="I689" i="20"/>
  <c r="H689" i="20"/>
  <c r="G689" i="20"/>
  <c r="O686" i="20"/>
  <c r="L686" i="20"/>
  <c r="G686" i="20"/>
  <c r="AA685" i="20"/>
  <c r="G685" i="20"/>
  <c r="H680" i="20"/>
  <c r="H679" i="20"/>
  <c r="H678" i="20"/>
  <c r="H677" i="20"/>
  <c r="Y669" i="20"/>
  <c r="X669" i="20"/>
  <c r="W669" i="20"/>
  <c r="W670" i="20" s="1"/>
  <c r="V669" i="20"/>
  <c r="U669" i="20"/>
  <c r="T669" i="20"/>
  <c r="S669" i="20"/>
  <c r="R669" i="20"/>
  <c r="Q669" i="20"/>
  <c r="O669" i="20"/>
  <c r="O670" i="20" s="1"/>
  <c r="N669" i="20"/>
  <c r="M669" i="20"/>
  <c r="L669" i="20"/>
  <c r="L672" i="20" s="1"/>
  <c r="K669" i="20"/>
  <c r="J669" i="20"/>
  <c r="I669" i="20"/>
  <c r="H669" i="20"/>
  <c r="G669" i="20"/>
  <c r="G670" i="20" s="1"/>
  <c r="Y667" i="20"/>
  <c r="X667" i="20"/>
  <c r="W667" i="20"/>
  <c r="V667" i="20"/>
  <c r="U667" i="20"/>
  <c r="T667" i="20"/>
  <c r="S667" i="20"/>
  <c r="R667" i="20"/>
  <c r="Q667" i="20"/>
  <c r="O667" i="20"/>
  <c r="N667" i="20"/>
  <c r="M667" i="20"/>
  <c r="L667" i="20"/>
  <c r="K667" i="20"/>
  <c r="J667" i="20"/>
  <c r="I667" i="20"/>
  <c r="H667" i="20"/>
  <c r="G667" i="20"/>
  <c r="Y666" i="20"/>
  <c r="X666" i="20"/>
  <c r="W666" i="20"/>
  <c r="V666" i="20"/>
  <c r="U666" i="20"/>
  <c r="T666" i="20"/>
  <c r="S666" i="20"/>
  <c r="R666" i="20"/>
  <c r="Q666" i="20"/>
  <c r="O666" i="20"/>
  <c r="N666" i="20"/>
  <c r="M666" i="20"/>
  <c r="L666" i="20"/>
  <c r="K666" i="20"/>
  <c r="J666" i="20"/>
  <c r="I666" i="20"/>
  <c r="H666" i="20"/>
  <c r="G666" i="20"/>
  <c r="O663" i="20"/>
  <c r="L663" i="20"/>
  <c r="G663" i="20"/>
  <c r="AA662" i="20"/>
  <c r="G662" i="20"/>
  <c r="H657" i="20"/>
  <c r="H656" i="20"/>
  <c r="H655" i="20"/>
  <c r="H654" i="20"/>
  <c r="Y646" i="20"/>
  <c r="Y649" i="20" s="1"/>
  <c r="X646" i="20"/>
  <c r="X647" i="20" s="1"/>
  <c r="W646" i="20"/>
  <c r="V646" i="20"/>
  <c r="V647" i="20" s="1"/>
  <c r="U646" i="20"/>
  <c r="T646" i="20"/>
  <c r="S646" i="20"/>
  <c r="R646" i="20"/>
  <c r="Q646" i="20"/>
  <c r="Q649" i="20" s="1"/>
  <c r="O646" i="20"/>
  <c r="N646" i="20"/>
  <c r="M646" i="20"/>
  <c r="M649" i="20" s="1"/>
  <c r="L646" i="20"/>
  <c r="K646" i="20"/>
  <c r="J646" i="20"/>
  <c r="I646" i="20"/>
  <c r="H646" i="20"/>
  <c r="G646" i="20"/>
  <c r="Y644" i="20"/>
  <c r="X644" i="20"/>
  <c r="W644" i="20"/>
  <c r="V644" i="20"/>
  <c r="U644" i="20"/>
  <c r="T644" i="20"/>
  <c r="S644" i="20"/>
  <c r="R644" i="20"/>
  <c r="Q644" i="20"/>
  <c r="O644" i="20"/>
  <c r="N644" i="20"/>
  <c r="M644" i="20"/>
  <c r="L644" i="20"/>
  <c r="K644" i="20"/>
  <c r="J644" i="20"/>
  <c r="I644" i="20"/>
  <c r="H644" i="20"/>
  <c r="G644" i="20"/>
  <c r="Y643" i="20"/>
  <c r="X643" i="20"/>
  <c r="W643" i="20"/>
  <c r="V643" i="20"/>
  <c r="U643" i="20"/>
  <c r="T643" i="20"/>
  <c r="S643" i="20"/>
  <c r="R643" i="20"/>
  <c r="Q643" i="20"/>
  <c r="O643" i="20"/>
  <c r="N643" i="20"/>
  <c r="M643" i="20"/>
  <c r="L643" i="20"/>
  <c r="K643" i="20"/>
  <c r="J643" i="20"/>
  <c r="I643" i="20"/>
  <c r="H643" i="20"/>
  <c r="G643" i="20"/>
  <c r="O640" i="20"/>
  <c r="L640" i="20"/>
  <c r="G640" i="20"/>
  <c r="AA639" i="20"/>
  <c r="G639" i="20"/>
  <c r="H634" i="20"/>
  <c r="H633" i="20"/>
  <c r="H632" i="20"/>
  <c r="H631" i="20"/>
  <c r="K624" i="20"/>
  <c r="Y623" i="20"/>
  <c r="Y624" i="20" s="1"/>
  <c r="X623" i="20"/>
  <c r="W623" i="20"/>
  <c r="W626" i="20" s="1"/>
  <c r="V623" i="20"/>
  <c r="U623" i="20"/>
  <c r="T623" i="20"/>
  <c r="S623" i="20"/>
  <c r="R623" i="20"/>
  <c r="R626" i="20" s="1"/>
  <c r="Q623" i="20"/>
  <c r="Q624" i="20" s="1"/>
  <c r="O623" i="20"/>
  <c r="N623" i="20"/>
  <c r="N626" i="20" s="1"/>
  <c r="M623" i="20"/>
  <c r="L623" i="20"/>
  <c r="K623" i="20"/>
  <c r="J623" i="20"/>
  <c r="I623" i="20"/>
  <c r="I624" i="20" s="1"/>
  <c r="H623" i="20"/>
  <c r="G623" i="20"/>
  <c r="Y621" i="20"/>
  <c r="X621" i="20"/>
  <c r="W621" i="20"/>
  <c r="V621" i="20"/>
  <c r="U621" i="20"/>
  <c r="T621" i="20"/>
  <c r="S621" i="20"/>
  <c r="R621" i="20"/>
  <c r="Q621" i="20"/>
  <c r="O621" i="20"/>
  <c r="N621" i="20"/>
  <c r="M621" i="20"/>
  <c r="L621" i="20"/>
  <c r="K621" i="20"/>
  <c r="J621" i="20"/>
  <c r="I621" i="20"/>
  <c r="H621" i="20"/>
  <c r="G621" i="20"/>
  <c r="Y620" i="20"/>
  <c r="X620" i="20"/>
  <c r="W620" i="20"/>
  <c r="V620" i="20"/>
  <c r="U620" i="20"/>
  <c r="T620" i="20"/>
  <c r="S620" i="20"/>
  <c r="R620" i="20"/>
  <c r="Q620" i="20"/>
  <c r="O620" i="20"/>
  <c r="N620" i="20"/>
  <c r="M620" i="20"/>
  <c r="L620" i="20"/>
  <c r="K620" i="20"/>
  <c r="J620" i="20"/>
  <c r="I620" i="20"/>
  <c r="H620" i="20"/>
  <c r="G620" i="20"/>
  <c r="O617" i="20"/>
  <c r="L617" i="20"/>
  <c r="G617" i="20"/>
  <c r="AA616" i="20"/>
  <c r="G616" i="20"/>
  <c r="H611" i="20"/>
  <c r="H610" i="20"/>
  <c r="H609" i="20"/>
  <c r="H608" i="20"/>
  <c r="Y600" i="20"/>
  <c r="X600" i="20"/>
  <c r="X601" i="20" s="1"/>
  <c r="W600" i="20"/>
  <c r="V600" i="20"/>
  <c r="U600" i="20"/>
  <c r="T600" i="20"/>
  <c r="S600" i="20"/>
  <c r="R600" i="20"/>
  <c r="R601" i="20" s="1"/>
  <c r="Q600" i="20"/>
  <c r="O600" i="20"/>
  <c r="O603" i="20" s="1"/>
  <c r="N600" i="20"/>
  <c r="M600" i="20"/>
  <c r="L600" i="20"/>
  <c r="K600" i="20"/>
  <c r="J600" i="20"/>
  <c r="I600" i="20"/>
  <c r="H600" i="20"/>
  <c r="H601" i="20" s="1"/>
  <c r="G600" i="20"/>
  <c r="Y598" i="20"/>
  <c r="X598" i="20"/>
  <c r="W598" i="20"/>
  <c r="V598" i="20"/>
  <c r="U598" i="20"/>
  <c r="T598" i="20"/>
  <c r="S598" i="20"/>
  <c r="R598" i="20"/>
  <c r="Q598" i="20"/>
  <c r="O598" i="20"/>
  <c r="N598" i="20"/>
  <c r="M598" i="20"/>
  <c r="L598" i="20"/>
  <c r="K598" i="20"/>
  <c r="J598" i="20"/>
  <c r="I598" i="20"/>
  <c r="H598" i="20"/>
  <c r="G598" i="20"/>
  <c r="Y597" i="20"/>
  <c r="X597" i="20"/>
  <c r="W597" i="20"/>
  <c r="V597" i="20"/>
  <c r="V603" i="20" s="1"/>
  <c r="U597" i="20"/>
  <c r="T597" i="20"/>
  <c r="S597" i="20"/>
  <c r="R597" i="20"/>
  <c r="Q597" i="20"/>
  <c r="O597" i="20"/>
  <c r="N597" i="20"/>
  <c r="M597" i="20"/>
  <c r="L597" i="20"/>
  <c r="K597" i="20"/>
  <c r="J597" i="20"/>
  <c r="I597" i="20"/>
  <c r="H597" i="20"/>
  <c r="G597" i="20"/>
  <c r="O594" i="20"/>
  <c r="L594" i="20"/>
  <c r="G594" i="20"/>
  <c r="AA593" i="20"/>
  <c r="G593" i="20"/>
  <c r="H588" i="20"/>
  <c r="H587" i="20"/>
  <c r="H586" i="20"/>
  <c r="H585" i="20"/>
  <c r="H579" i="20"/>
  <c r="Y577" i="20"/>
  <c r="X577" i="20"/>
  <c r="W577" i="20"/>
  <c r="V577" i="20"/>
  <c r="U577" i="20"/>
  <c r="T577" i="20"/>
  <c r="S577" i="20"/>
  <c r="S578" i="20" s="1"/>
  <c r="R577" i="20"/>
  <c r="Q577" i="20"/>
  <c r="O577" i="20"/>
  <c r="N577" i="20"/>
  <c r="M577" i="20"/>
  <c r="L577" i="20"/>
  <c r="K577" i="20"/>
  <c r="J577" i="20"/>
  <c r="J580" i="20" s="1"/>
  <c r="I577" i="20"/>
  <c r="I578" i="20" s="1"/>
  <c r="H577" i="20"/>
  <c r="G577" i="20"/>
  <c r="Y575" i="20"/>
  <c r="X575" i="20"/>
  <c r="W575" i="20"/>
  <c r="V575" i="20"/>
  <c r="U575" i="20"/>
  <c r="T575" i="20"/>
  <c r="S575" i="20"/>
  <c r="R575" i="20"/>
  <c r="Q575" i="20"/>
  <c r="O575" i="20"/>
  <c r="N575" i="20"/>
  <c r="M575" i="20"/>
  <c r="L575" i="20"/>
  <c r="K575" i="20"/>
  <c r="J575" i="20"/>
  <c r="I575" i="20"/>
  <c r="H575" i="20"/>
  <c r="G575" i="20"/>
  <c r="Y574" i="20"/>
  <c r="X574" i="20"/>
  <c r="W574" i="20"/>
  <c r="V574" i="20"/>
  <c r="U574" i="20"/>
  <c r="T574" i="20"/>
  <c r="S574" i="20"/>
  <c r="R574" i="20"/>
  <c r="Q574" i="20"/>
  <c r="O574" i="20"/>
  <c r="N574" i="20"/>
  <c r="M574" i="20"/>
  <c r="L574" i="20"/>
  <c r="K574" i="20"/>
  <c r="J574" i="20"/>
  <c r="I574" i="20"/>
  <c r="H574" i="20"/>
  <c r="G574" i="20"/>
  <c r="O571" i="20"/>
  <c r="L571" i="20"/>
  <c r="G571" i="20"/>
  <c r="AA570" i="20"/>
  <c r="G570" i="20"/>
  <c r="H565" i="20"/>
  <c r="H564" i="20"/>
  <c r="H563" i="20"/>
  <c r="H562" i="20"/>
  <c r="X557" i="20"/>
  <c r="Y554" i="20"/>
  <c r="X554" i="20"/>
  <c r="W554" i="20"/>
  <c r="V554" i="20"/>
  <c r="U554" i="20"/>
  <c r="T554" i="20"/>
  <c r="T555" i="20" s="1"/>
  <c r="S554" i="20"/>
  <c r="R554" i="20"/>
  <c r="Q554" i="20"/>
  <c r="O554" i="20"/>
  <c r="N554" i="20"/>
  <c r="M554" i="20"/>
  <c r="L554" i="20"/>
  <c r="K554" i="20"/>
  <c r="K557" i="20" s="1"/>
  <c r="J554" i="20"/>
  <c r="J555" i="20" s="1"/>
  <c r="I554" i="20"/>
  <c r="H554" i="20"/>
  <c r="G554" i="20"/>
  <c r="Y552" i="20"/>
  <c r="X552" i="20"/>
  <c r="W552" i="20"/>
  <c r="V552" i="20"/>
  <c r="U552" i="20"/>
  <c r="T552" i="20"/>
  <c r="S552" i="20"/>
  <c r="R552" i="20"/>
  <c r="Q552" i="20"/>
  <c r="O552" i="20"/>
  <c r="N552" i="20"/>
  <c r="M552" i="20"/>
  <c r="L552" i="20"/>
  <c r="K552" i="20"/>
  <c r="J552" i="20"/>
  <c r="I552" i="20"/>
  <c r="H552" i="20"/>
  <c r="G552" i="20"/>
  <c r="Y551" i="20"/>
  <c r="X551" i="20"/>
  <c r="W551" i="20"/>
  <c r="V551" i="20"/>
  <c r="V555" i="20" s="1"/>
  <c r="U551" i="20"/>
  <c r="T551" i="20"/>
  <c r="S551" i="20"/>
  <c r="R551" i="20"/>
  <c r="Q551" i="20"/>
  <c r="O551" i="20"/>
  <c r="N551" i="20"/>
  <c r="M551" i="20"/>
  <c r="L551" i="20"/>
  <c r="K551" i="20"/>
  <c r="J551" i="20"/>
  <c r="I551" i="20"/>
  <c r="H551" i="20"/>
  <c r="G551" i="20"/>
  <c r="O548" i="20"/>
  <c r="L548" i="20"/>
  <c r="G548" i="20"/>
  <c r="AA547" i="20"/>
  <c r="G547" i="20"/>
  <c r="H542" i="20"/>
  <c r="H541" i="20"/>
  <c r="H540" i="20"/>
  <c r="H539" i="20"/>
  <c r="Y533" i="20"/>
  <c r="Q533" i="20"/>
  <c r="Y531" i="20"/>
  <c r="Y532" i="20" s="1"/>
  <c r="X531" i="20"/>
  <c r="W531" i="20"/>
  <c r="V531" i="20"/>
  <c r="U531" i="20"/>
  <c r="T531" i="20"/>
  <c r="S531" i="20"/>
  <c r="S532" i="20" s="1"/>
  <c r="R531" i="20"/>
  <c r="R534" i="20" s="1"/>
  <c r="Q531" i="20"/>
  <c r="Q532" i="20" s="1"/>
  <c r="O531" i="20"/>
  <c r="N531" i="20"/>
  <c r="M531" i="20"/>
  <c r="L531" i="20"/>
  <c r="K531" i="20"/>
  <c r="J531" i="20"/>
  <c r="I531" i="20"/>
  <c r="I532" i="20" s="1"/>
  <c r="H531" i="20"/>
  <c r="G531" i="20"/>
  <c r="Y529" i="20"/>
  <c r="X529" i="20"/>
  <c r="W529" i="20"/>
  <c r="V529" i="20"/>
  <c r="U529" i="20"/>
  <c r="T529" i="20"/>
  <c r="S529" i="20"/>
  <c r="R529" i="20"/>
  <c r="Q529" i="20"/>
  <c r="O529" i="20"/>
  <c r="N529" i="20"/>
  <c r="M529" i="20"/>
  <c r="L529" i="20"/>
  <c r="K529" i="20"/>
  <c r="J529" i="20"/>
  <c r="I529" i="20"/>
  <c r="H529" i="20"/>
  <c r="G529" i="20"/>
  <c r="Y528" i="20"/>
  <c r="X528" i="20"/>
  <c r="W528" i="20"/>
  <c r="V528" i="20"/>
  <c r="U528" i="20"/>
  <c r="T528" i="20"/>
  <c r="S528" i="20"/>
  <c r="R528" i="20"/>
  <c r="Q528" i="20"/>
  <c r="O528" i="20"/>
  <c r="N528" i="20"/>
  <c r="M528" i="20"/>
  <c r="L528" i="20"/>
  <c r="K528" i="20"/>
  <c r="J528" i="20"/>
  <c r="I528" i="20"/>
  <c r="H528" i="20"/>
  <c r="G528" i="20"/>
  <c r="O525" i="20"/>
  <c r="L525" i="20"/>
  <c r="G525" i="20"/>
  <c r="AA524" i="20"/>
  <c r="G524" i="20"/>
  <c r="H519" i="20"/>
  <c r="H518" i="20"/>
  <c r="H517" i="20"/>
  <c r="H516" i="20"/>
  <c r="V511" i="20"/>
  <c r="Y508" i="20"/>
  <c r="X508" i="20"/>
  <c r="W508" i="20"/>
  <c r="V508" i="20"/>
  <c r="U508" i="20"/>
  <c r="T508" i="20"/>
  <c r="T509" i="20" s="1"/>
  <c r="S508" i="20"/>
  <c r="R508" i="20"/>
  <c r="R509" i="20" s="1"/>
  <c r="Q508" i="20"/>
  <c r="O508" i="20"/>
  <c r="N508" i="20"/>
  <c r="M508" i="20"/>
  <c r="L508" i="20"/>
  <c r="K508" i="20"/>
  <c r="J508" i="20"/>
  <c r="I508" i="20"/>
  <c r="I511" i="20" s="1"/>
  <c r="H508" i="20"/>
  <c r="H509" i="20" s="1"/>
  <c r="G508" i="20"/>
  <c r="Y506" i="20"/>
  <c r="X506" i="20"/>
  <c r="W506" i="20"/>
  <c r="V506" i="20"/>
  <c r="U506" i="20"/>
  <c r="T506" i="20"/>
  <c r="S506" i="20"/>
  <c r="R506" i="20"/>
  <c r="Q506" i="20"/>
  <c r="O506" i="20"/>
  <c r="N506" i="20"/>
  <c r="M506" i="20"/>
  <c r="L506" i="20"/>
  <c r="K506" i="20"/>
  <c r="J506" i="20"/>
  <c r="I506" i="20"/>
  <c r="H506" i="20"/>
  <c r="G506" i="20"/>
  <c r="Y505" i="20"/>
  <c r="X505" i="20"/>
  <c r="W505" i="20"/>
  <c r="V505" i="20"/>
  <c r="V510" i="20" s="1"/>
  <c r="U505" i="20"/>
  <c r="T505" i="20"/>
  <c r="S505" i="20"/>
  <c r="R505" i="20"/>
  <c r="Q505" i="20"/>
  <c r="O505" i="20"/>
  <c r="N505" i="20"/>
  <c r="N510" i="20" s="1"/>
  <c r="M505" i="20"/>
  <c r="L505" i="20"/>
  <c r="K505" i="20"/>
  <c r="J505" i="20"/>
  <c r="I505" i="20"/>
  <c r="H505" i="20"/>
  <c r="G505" i="20"/>
  <c r="O502" i="20"/>
  <c r="L502" i="20"/>
  <c r="G502" i="20"/>
  <c r="AA501" i="20"/>
  <c r="G501" i="20"/>
  <c r="H496" i="20"/>
  <c r="H495" i="20"/>
  <c r="H494" i="20"/>
  <c r="H493" i="20"/>
  <c r="Y485" i="20"/>
  <c r="X485" i="20"/>
  <c r="W485" i="20"/>
  <c r="V485" i="20"/>
  <c r="V487" i="20" s="1"/>
  <c r="U485" i="20"/>
  <c r="T485" i="20"/>
  <c r="S485" i="20"/>
  <c r="R485" i="20"/>
  <c r="Q485" i="20"/>
  <c r="O485" i="20"/>
  <c r="N485" i="20"/>
  <c r="M485" i="20"/>
  <c r="M487" i="20" s="1"/>
  <c r="L485" i="20"/>
  <c r="K485" i="20"/>
  <c r="J485" i="20"/>
  <c r="J488" i="20" s="1"/>
  <c r="I485" i="20"/>
  <c r="H485" i="20"/>
  <c r="G485" i="20"/>
  <c r="Y483" i="20"/>
  <c r="X483" i="20"/>
  <c r="W483" i="20"/>
  <c r="V483" i="20"/>
  <c r="U483" i="20"/>
  <c r="T483" i="20"/>
  <c r="S483" i="20"/>
  <c r="R483" i="20"/>
  <c r="Q483" i="20"/>
  <c r="O483" i="20"/>
  <c r="N483" i="20"/>
  <c r="M483" i="20"/>
  <c r="L483" i="20"/>
  <c r="K483" i="20"/>
  <c r="J483" i="20"/>
  <c r="I483" i="20"/>
  <c r="H483" i="20"/>
  <c r="G483" i="20"/>
  <c r="Y482" i="20"/>
  <c r="Y487" i="20" s="1"/>
  <c r="X482" i="20"/>
  <c r="W482" i="20"/>
  <c r="V482" i="20"/>
  <c r="U482" i="20"/>
  <c r="T482" i="20"/>
  <c r="S482" i="20"/>
  <c r="R482" i="20"/>
  <c r="Q482" i="20"/>
  <c r="Q487" i="20" s="1"/>
  <c r="O482" i="20"/>
  <c r="N482" i="20"/>
  <c r="M482" i="20"/>
  <c r="L482" i="20"/>
  <c r="K482" i="20"/>
  <c r="J482" i="20"/>
  <c r="I482" i="20"/>
  <c r="H482" i="20"/>
  <c r="G482" i="20"/>
  <c r="O479" i="20"/>
  <c r="L479" i="20"/>
  <c r="G479" i="20"/>
  <c r="AA478" i="20"/>
  <c r="G478" i="20"/>
  <c r="H473" i="20"/>
  <c r="H472" i="20"/>
  <c r="H471" i="20"/>
  <c r="H470" i="20"/>
  <c r="Y462" i="20"/>
  <c r="X462" i="20"/>
  <c r="X463" i="20" s="1"/>
  <c r="W462" i="20"/>
  <c r="W464" i="20" s="1"/>
  <c r="V462" i="20"/>
  <c r="V465" i="20" s="1"/>
  <c r="U462" i="20"/>
  <c r="T462" i="20"/>
  <c r="S462" i="20"/>
  <c r="R462" i="20"/>
  <c r="Q462" i="20"/>
  <c r="O462" i="20"/>
  <c r="N462" i="20"/>
  <c r="N465" i="20" s="1"/>
  <c r="M462" i="20"/>
  <c r="M465" i="20" s="1"/>
  <c r="L462" i="20"/>
  <c r="K462" i="20"/>
  <c r="J462" i="20"/>
  <c r="I462" i="20"/>
  <c r="H462" i="20"/>
  <c r="G462" i="20"/>
  <c r="Y460" i="20"/>
  <c r="X460" i="20"/>
  <c r="W460" i="20"/>
  <c r="V460" i="20"/>
  <c r="U460" i="20"/>
  <c r="T460" i="20"/>
  <c r="S460" i="20"/>
  <c r="R460" i="20"/>
  <c r="Q460" i="20"/>
  <c r="O460" i="20"/>
  <c r="N460" i="20"/>
  <c r="M460" i="20"/>
  <c r="L460" i="20"/>
  <c r="K460" i="20"/>
  <c r="J460" i="20"/>
  <c r="I460" i="20"/>
  <c r="H460" i="20"/>
  <c r="G460" i="20"/>
  <c r="Y459" i="20"/>
  <c r="X459" i="20"/>
  <c r="W459" i="20"/>
  <c r="V459" i="20"/>
  <c r="U459" i="20"/>
  <c r="T459" i="20"/>
  <c r="S459" i="20"/>
  <c r="R459" i="20"/>
  <c r="Q459" i="20"/>
  <c r="O459" i="20"/>
  <c r="N459" i="20"/>
  <c r="M459" i="20"/>
  <c r="L459" i="20"/>
  <c r="K459" i="20"/>
  <c r="J459" i="20"/>
  <c r="I459" i="20"/>
  <c r="I465" i="20" s="1"/>
  <c r="H459" i="20"/>
  <c r="G459" i="20"/>
  <c r="O456" i="20"/>
  <c r="L456" i="20"/>
  <c r="G456" i="20"/>
  <c r="AA455" i="20"/>
  <c r="G455" i="20"/>
  <c r="H450" i="20"/>
  <c r="H449" i="20"/>
  <c r="H448" i="20"/>
  <c r="H447" i="20"/>
  <c r="Y439" i="20"/>
  <c r="X439" i="20"/>
  <c r="X442" i="20" s="1"/>
  <c r="W439" i="20"/>
  <c r="W441" i="20" s="1"/>
  <c r="V439" i="20"/>
  <c r="U439" i="20"/>
  <c r="T439" i="20"/>
  <c r="S439" i="20"/>
  <c r="R439" i="20"/>
  <c r="Q439" i="20"/>
  <c r="O439" i="20"/>
  <c r="O442" i="20" s="1"/>
  <c r="N439" i="20"/>
  <c r="M439" i="20"/>
  <c r="L439" i="20"/>
  <c r="L442" i="20" s="1"/>
  <c r="K439" i="20"/>
  <c r="K441" i="20" s="1"/>
  <c r="J439" i="20"/>
  <c r="I439" i="20"/>
  <c r="H439" i="20"/>
  <c r="G439" i="20"/>
  <c r="G442" i="20" s="1"/>
  <c r="Y437" i="20"/>
  <c r="X437" i="20"/>
  <c r="W437" i="20"/>
  <c r="V437" i="20"/>
  <c r="U437" i="20"/>
  <c r="T437" i="20"/>
  <c r="S437" i="20"/>
  <c r="R437" i="20"/>
  <c r="Q437" i="20"/>
  <c r="O437" i="20"/>
  <c r="N437" i="20"/>
  <c r="M437" i="20"/>
  <c r="L437" i="20"/>
  <c r="K437" i="20"/>
  <c r="J437" i="20"/>
  <c r="I437" i="20"/>
  <c r="H437" i="20"/>
  <c r="G437" i="20"/>
  <c r="Y436" i="20"/>
  <c r="X436" i="20"/>
  <c r="W436" i="20"/>
  <c r="V436" i="20"/>
  <c r="U436" i="20"/>
  <c r="T436" i="20"/>
  <c r="S436" i="20"/>
  <c r="R436" i="20"/>
  <c r="Q436" i="20"/>
  <c r="O436" i="20"/>
  <c r="N436" i="20"/>
  <c r="M436" i="20"/>
  <c r="L436" i="20"/>
  <c r="K436" i="20"/>
  <c r="J436" i="20"/>
  <c r="J441" i="20" s="1"/>
  <c r="I436" i="20"/>
  <c r="H436" i="20"/>
  <c r="G436" i="20"/>
  <c r="O433" i="20"/>
  <c r="L433" i="20"/>
  <c r="G433" i="20"/>
  <c r="AA432" i="20"/>
  <c r="G432" i="20"/>
  <c r="H427" i="20"/>
  <c r="H426" i="20"/>
  <c r="H425" i="20"/>
  <c r="H424" i="20"/>
  <c r="Y416" i="20"/>
  <c r="Y419" i="20" s="1"/>
  <c r="X416" i="20"/>
  <c r="W416" i="20"/>
  <c r="V416" i="20"/>
  <c r="U416" i="20"/>
  <c r="T416" i="20"/>
  <c r="S416" i="20"/>
  <c r="R416" i="20"/>
  <c r="Q416" i="20"/>
  <c r="O416" i="20"/>
  <c r="N416" i="20"/>
  <c r="M416" i="20"/>
  <c r="L416" i="20"/>
  <c r="K416" i="20"/>
  <c r="J416" i="20"/>
  <c r="I416" i="20"/>
  <c r="H416" i="20"/>
  <c r="H418" i="20" s="1"/>
  <c r="G416" i="20"/>
  <c r="Y414" i="20"/>
  <c r="X414" i="20"/>
  <c r="W414" i="20"/>
  <c r="V414" i="20"/>
  <c r="U414" i="20"/>
  <c r="T414" i="20"/>
  <c r="S414" i="20"/>
  <c r="R414" i="20"/>
  <c r="Q414" i="20"/>
  <c r="O414" i="20"/>
  <c r="N414" i="20"/>
  <c r="M414" i="20"/>
  <c r="L414" i="20"/>
  <c r="K414" i="20"/>
  <c r="J414" i="20"/>
  <c r="I414" i="20"/>
  <c r="H414" i="20"/>
  <c r="G414" i="20"/>
  <c r="Y413" i="20"/>
  <c r="X413" i="20"/>
  <c r="W413" i="20"/>
  <c r="V413" i="20"/>
  <c r="U413" i="20"/>
  <c r="T413" i="20"/>
  <c r="S413" i="20"/>
  <c r="R413" i="20"/>
  <c r="Q413" i="20"/>
  <c r="O413" i="20"/>
  <c r="N413" i="20"/>
  <c r="M413" i="20"/>
  <c r="L413" i="20"/>
  <c r="L418" i="20" s="1"/>
  <c r="K413" i="20"/>
  <c r="J413" i="20"/>
  <c r="J419" i="20" s="1"/>
  <c r="I413" i="20"/>
  <c r="H413" i="20"/>
  <c r="G413" i="20"/>
  <c r="O410" i="20"/>
  <c r="L410" i="20"/>
  <c r="G410" i="20"/>
  <c r="AA409" i="20"/>
  <c r="G409" i="20"/>
  <c r="H404" i="20"/>
  <c r="H403" i="20"/>
  <c r="H402" i="20"/>
  <c r="H401" i="20"/>
  <c r="Y393" i="20"/>
  <c r="X393" i="20"/>
  <c r="W393" i="20"/>
  <c r="V393" i="20"/>
  <c r="U393" i="20"/>
  <c r="T393" i="20"/>
  <c r="S393" i="20"/>
  <c r="R393" i="20"/>
  <c r="Q393" i="20"/>
  <c r="O393" i="20"/>
  <c r="O395" i="20" s="1"/>
  <c r="N393" i="20"/>
  <c r="M393" i="20"/>
  <c r="L393" i="20"/>
  <c r="L396" i="20" s="1"/>
  <c r="K393" i="20"/>
  <c r="J393" i="20"/>
  <c r="I393" i="20"/>
  <c r="H393" i="20"/>
  <c r="G393" i="20"/>
  <c r="G395" i="20" s="1"/>
  <c r="Y391" i="20"/>
  <c r="X391" i="20"/>
  <c r="W391" i="20"/>
  <c r="V391" i="20"/>
  <c r="U391" i="20"/>
  <c r="T391" i="20"/>
  <c r="S391" i="20"/>
  <c r="R391" i="20"/>
  <c r="Q391" i="20"/>
  <c r="O391" i="20"/>
  <c r="N391" i="20"/>
  <c r="M391" i="20"/>
  <c r="L391" i="20"/>
  <c r="K391" i="20"/>
  <c r="J391" i="20"/>
  <c r="I391" i="20"/>
  <c r="H391" i="20"/>
  <c r="G391" i="20"/>
  <c r="Y390" i="20"/>
  <c r="X390" i="20"/>
  <c r="W390" i="20"/>
  <c r="V390" i="20"/>
  <c r="U390" i="20"/>
  <c r="T390" i="20"/>
  <c r="S390" i="20"/>
  <c r="R390" i="20"/>
  <c r="Q390" i="20"/>
  <c r="O390" i="20"/>
  <c r="N390" i="20"/>
  <c r="M390" i="20"/>
  <c r="L390" i="20"/>
  <c r="K390" i="20"/>
  <c r="J390" i="20"/>
  <c r="I390" i="20"/>
  <c r="I395" i="20" s="1"/>
  <c r="H390" i="20"/>
  <c r="H395" i="20" s="1"/>
  <c r="G390" i="20"/>
  <c r="O387" i="20"/>
  <c r="L387" i="20"/>
  <c r="G387" i="20"/>
  <c r="AA386" i="20"/>
  <c r="G386" i="20"/>
  <c r="H381" i="20"/>
  <c r="H380" i="20"/>
  <c r="H379" i="20"/>
  <c r="H378" i="20"/>
  <c r="G372" i="20"/>
  <c r="Y370" i="20"/>
  <c r="Y373" i="20" s="1"/>
  <c r="X370" i="20"/>
  <c r="X373" i="20" s="1"/>
  <c r="W370" i="20"/>
  <c r="W373" i="20" s="1"/>
  <c r="V370" i="20"/>
  <c r="U370" i="20"/>
  <c r="T370" i="20"/>
  <c r="S370" i="20"/>
  <c r="R370" i="20"/>
  <c r="Q370" i="20"/>
  <c r="Q373" i="20" s="1"/>
  <c r="O370" i="20"/>
  <c r="O373" i="20" s="1"/>
  <c r="N370" i="20"/>
  <c r="M370" i="20"/>
  <c r="L370" i="20"/>
  <c r="K370" i="20"/>
  <c r="J370" i="20"/>
  <c r="I370" i="20"/>
  <c r="I373" i="20" s="1"/>
  <c r="H370" i="20"/>
  <c r="G370" i="20"/>
  <c r="G373" i="20" s="1"/>
  <c r="Y368" i="20"/>
  <c r="X368" i="20"/>
  <c r="W368" i="20"/>
  <c r="V368" i="20"/>
  <c r="U368" i="20"/>
  <c r="T368" i="20"/>
  <c r="S368" i="20"/>
  <c r="R368" i="20"/>
  <c r="Q368" i="20"/>
  <c r="O368" i="20"/>
  <c r="N368" i="20"/>
  <c r="M368" i="20"/>
  <c r="L368" i="20"/>
  <c r="K368" i="20"/>
  <c r="J368" i="20"/>
  <c r="I368" i="20"/>
  <c r="H368" i="20"/>
  <c r="G368" i="20"/>
  <c r="Y367" i="20"/>
  <c r="X367" i="20"/>
  <c r="W367" i="20"/>
  <c r="V367" i="20"/>
  <c r="U367" i="20"/>
  <c r="T367" i="20"/>
  <c r="S367" i="20"/>
  <c r="R367" i="20"/>
  <c r="Q367" i="20"/>
  <c r="O367" i="20"/>
  <c r="N367" i="20"/>
  <c r="M367" i="20"/>
  <c r="L367" i="20"/>
  <c r="K367" i="20"/>
  <c r="J367" i="20"/>
  <c r="I367" i="20"/>
  <c r="H367" i="20"/>
  <c r="G367" i="20"/>
  <c r="O364" i="20"/>
  <c r="L364" i="20"/>
  <c r="G364" i="20"/>
  <c r="AA363" i="20"/>
  <c r="G363" i="20"/>
  <c r="H358" i="20"/>
  <c r="H357" i="20"/>
  <c r="H356" i="20"/>
  <c r="H355" i="20"/>
  <c r="Y347" i="20"/>
  <c r="Y349" i="20" s="1"/>
  <c r="X347" i="20"/>
  <c r="X350" i="20" s="1"/>
  <c r="W347" i="20"/>
  <c r="V347" i="20"/>
  <c r="V350" i="20" s="1"/>
  <c r="U347" i="20"/>
  <c r="T347" i="20"/>
  <c r="S347" i="20"/>
  <c r="R347" i="20"/>
  <c r="Q347" i="20"/>
  <c r="Q349" i="20" s="1"/>
  <c r="O347" i="20"/>
  <c r="N347" i="20"/>
  <c r="N350" i="20" s="1"/>
  <c r="M347" i="20"/>
  <c r="M350" i="20" s="1"/>
  <c r="L347" i="20"/>
  <c r="K347" i="20"/>
  <c r="J347" i="20"/>
  <c r="I347" i="20"/>
  <c r="H347" i="20"/>
  <c r="H350" i="20" s="1"/>
  <c r="G347" i="20"/>
  <c r="Y345" i="20"/>
  <c r="X345" i="20"/>
  <c r="W345" i="20"/>
  <c r="V345" i="20"/>
  <c r="U345" i="20"/>
  <c r="T345" i="20"/>
  <c r="S345" i="20"/>
  <c r="R345" i="20"/>
  <c r="Q345" i="20"/>
  <c r="O345" i="20"/>
  <c r="N345" i="20"/>
  <c r="M345" i="20"/>
  <c r="L345" i="20"/>
  <c r="K345" i="20"/>
  <c r="J345" i="20"/>
  <c r="I345" i="20"/>
  <c r="H345" i="20"/>
  <c r="G345" i="20"/>
  <c r="Y344" i="20"/>
  <c r="X344" i="20"/>
  <c r="W344" i="20"/>
  <c r="V344" i="20"/>
  <c r="U344" i="20"/>
  <c r="T344" i="20"/>
  <c r="S344" i="20"/>
  <c r="R344" i="20"/>
  <c r="Q344" i="20"/>
  <c r="O344" i="20"/>
  <c r="N344" i="20"/>
  <c r="M344" i="20"/>
  <c r="L344" i="20"/>
  <c r="K344" i="20"/>
  <c r="J344" i="20"/>
  <c r="I344" i="20"/>
  <c r="H344" i="20"/>
  <c r="G344" i="20"/>
  <c r="O341" i="20"/>
  <c r="L341" i="20"/>
  <c r="G341" i="20"/>
  <c r="AA340" i="20"/>
  <c r="G340" i="20"/>
  <c r="H335" i="20"/>
  <c r="H334" i="20"/>
  <c r="H333" i="20"/>
  <c r="H332" i="20"/>
  <c r="Y324" i="20"/>
  <c r="X324" i="20"/>
  <c r="W324" i="20"/>
  <c r="W327" i="20" s="1"/>
  <c r="V324" i="20"/>
  <c r="V326" i="20" s="1"/>
  <c r="U324" i="20"/>
  <c r="U327" i="20" s="1"/>
  <c r="T324" i="20"/>
  <c r="S324" i="20"/>
  <c r="R324" i="20"/>
  <c r="Q324" i="20"/>
  <c r="O324" i="20"/>
  <c r="O327" i="20" s="1"/>
  <c r="N324" i="20"/>
  <c r="N327" i="20" s="1"/>
  <c r="M324" i="20"/>
  <c r="M327" i="20" s="1"/>
  <c r="L324" i="20"/>
  <c r="K324" i="20"/>
  <c r="J324" i="20"/>
  <c r="I324" i="20"/>
  <c r="H324" i="20"/>
  <c r="G324" i="20"/>
  <c r="G327" i="20" s="1"/>
  <c r="Y322" i="20"/>
  <c r="X322" i="20"/>
  <c r="W322" i="20"/>
  <c r="V322" i="20"/>
  <c r="U322" i="20"/>
  <c r="T322" i="20"/>
  <c r="S322" i="20"/>
  <c r="R322" i="20"/>
  <c r="Q322" i="20"/>
  <c r="O322" i="20"/>
  <c r="N322" i="20"/>
  <c r="M322" i="20"/>
  <c r="L322" i="20"/>
  <c r="K322" i="20"/>
  <c r="J322" i="20"/>
  <c r="I322" i="20"/>
  <c r="H322" i="20"/>
  <c r="G322" i="20"/>
  <c r="Y321" i="20"/>
  <c r="X321" i="20"/>
  <c r="W321" i="20"/>
  <c r="V321" i="20"/>
  <c r="U321" i="20"/>
  <c r="T321" i="20"/>
  <c r="S321" i="20"/>
  <c r="R321" i="20"/>
  <c r="Q321" i="20"/>
  <c r="O321" i="20"/>
  <c r="N321" i="20"/>
  <c r="M321" i="20"/>
  <c r="L321" i="20"/>
  <c r="K321" i="20"/>
  <c r="J321" i="20"/>
  <c r="I321" i="20"/>
  <c r="H321" i="20"/>
  <c r="G321" i="20"/>
  <c r="O318" i="20"/>
  <c r="L318" i="20"/>
  <c r="G318" i="20"/>
  <c r="AA317" i="20"/>
  <c r="G317" i="20"/>
  <c r="H312" i="20"/>
  <c r="H311" i="20"/>
  <c r="H310" i="20"/>
  <c r="H309" i="20"/>
  <c r="Y301" i="20"/>
  <c r="X301" i="20"/>
  <c r="X304" i="20" s="1"/>
  <c r="W301" i="20"/>
  <c r="W304" i="20" s="1"/>
  <c r="V301" i="20"/>
  <c r="V304" i="20" s="1"/>
  <c r="U301" i="20"/>
  <c r="T301" i="20"/>
  <c r="S301" i="20"/>
  <c r="R301" i="20"/>
  <c r="Q301" i="20"/>
  <c r="O301" i="20"/>
  <c r="O304" i="20" s="1"/>
  <c r="N301" i="20"/>
  <c r="N304" i="20" s="1"/>
  <c r="M301" i="20"/>
  <c r="L301" i="20"/>
  <c r="K301" i="20"/>
  <c r="J301" i="20"/>
  <c r="I301" i="20"/>
  <c r="H301" i="20"/>
  <c r="G301" i="20"/>
  <c r="G304" i="20" s="1"/>
  <c r="Y299" i="20"/>
  <c r="X299" i="20"/>
  <c r="W299" i="20"/>
  <c r="V299" i="20"/>
  <c r="U299" i="20"/>
  <c r="T299" i="20"/>
  <c r="S299" i="20"/>
  <c r="R299" i="20"/>
  <c r="Q299" i="20"/>
  <c r="O299" i="20"/>
  <c r="N299" i="20"/>
  <c r="M299" i="20"/>
  <c r="L299" i="20"/>
  <c r="K299" i="20"/>
  <c r="J299" i="20"/>
  <c r="I299" i="20"/>
  <c r="H299" i="20"/>
  <c r="G299" i="20"/>
  <c r="Y298" i="20"/>
  <c r="X298" i="20"/>
  <c r="W298" i="20"/>
  <c r="V298" i="20"/>
  <c r="U298" i="20"/>
  <c r="T298" i="20"/>
  <c r="S298" i="20"/>
  <c r="R298" i="20"/>
  <c r="Q298" i="20"/>
  <c r="O298" i="20"/>
  <c r="N298" i="20"/>
  <c r="M298" i="20"/>
  <c r="L298" i="20"/>
  <c r="K298" i="20"/>
  <c r="J298" i="20"/>
  <c r="I298" i="20"/>
  <c r="H298" i="20"/>
  <c r="G298" i="20"/>
  <c r="O295" i="20"/>
  <c r="L295" i="20"/>
  <c r="G295" i="20"/>
  <c r="AA294" i="20"/>
  <c r="G294" i="20"/>
  <c r="H289" i="20"/>
  <c r="H288" i="20"/>
  <c r="H287" i="20"/>
  <c r="H286" i="20"/>
  <c r="O280" i="20"/>
  <c r="G280" i="20"/>
  <c r="Y278" i="20"/>
  <c r="X278" i="20"/>
  <c r="X280" i="20" s="1"/>
  <c r="W278" i="20"/>
  <c r="V278" i="20"/>
  <c r="U278" i="20"/>
  <c r="T278" i="20"/>
  <c r="S278" i="20"/>
  <c r="S280" i="20" s="1"/>
  <c r="R278" i="20"/>
  <c r="Q278" i="20"/>
  <c r="O278" i="20"/>
  <c r="O281" i="20" s="1"/>
  <c r="N278" i="20"/>
  <c r="M278" i="20"/>
  <c r="L278" i="20"/>
  <c r="K278" i="20"/>
  <c r="J278" i="20"/>
  <c r="I278" i="20"/>
  <c r="H278" i="20"/>
  <c r="H281" i="20" s="1"/>
  <c r="G278" i="20"/>
  <c r="G281" i="20" s="1"/>
  <c r="Y276" i="20"/>
  <c r="X276" i="20"/>
  <c r="W276" i="20"/>
  <c r="V276" i="20"/>
  <c r="U276" i="20"/>
  <c r="T276" i="20"/>
  <c r="S276" i="20"/>
  <c r="R276" i="20"/>
  <c r="Q276" i="20"/>
  <c r="O276" i="20"/>
  <c r="N276" i="20"/>
  <c r="M276" i="20"/>
  <c r="L276" i="20"/>
  <c r="K276" i="20"/>
  <c r="J276" i="20"/>
  <c r="I276" i="20"/>
  <c r="H276" i="20"/>
  <c r="G276" i="20"/>
  <c r="Y275" i="20"/>
  <c r="X275" i="20"/>
  <c r="W275" i="20"/>
  <c r="V275" i="20"/>
  <c r="U275" i="20"/>
  <c r="T275" i="20"/>
  <c r="S275" i="20"/>
  <c r="R275" i="20"/>
  <c r="Q275" i="20"/>
  <c r="O275" i="20"/>
  <c r="N275" i="20"/>
  <c r="M275" i="20"/>
  <c r="L275" i="20"/>
  <c r="K275" i="20"/>
  <c r="J275" i="20"/>
  <c r="I275" i="20"/>
  <c r="H275" i="20"/>
  <c r="G275" i="20"/>
  <c r="O272" i="20"/>
  <c r="L272" i="20"/>
  <c r="G272" i="20"/>
  <c r="AA271" i="20"/>
  <c r="G271" i="20"/>
  <c r="H266" i="20"/>
  <c r="H265" i="20"/>
  <c r="H264" i="20"/>
  <c r="H263" i="20"/>
  <c r="Y255" i="20"/>
  <c r="Y258" i="20" s="1"/>
  <c r="X255" i="20"/>
  <c r="X258" i="20" s="1"/>
  <c r="W255" i="20"/>
  <c r="V255" i="20"/>
  <c r="U255" i="20"/>
  <c r="T255" i="20"/>
  <c r="S255" i="20"/>
  <c r="R255" i="20"/>
  <c r="Q255" i="20"/>
  <c r="Q258" i="20" s="1"/>
  <c r="O255" i="20"/>
  <c r="N255" i="20"/>
  <c r="M255" i="20"/>
  <c r="L255" i="20"/>
  <c r="K255" i="20"/>
  <c r="J255" i="20"/>
  <c r="I255" i="20"/>
  <c r="I258" i="20" s="1"/>
  <c r="H255" i="20"/>
  <c r="H258" i="20" s="1"/>
  <c r="G255" i="20"/>
  <c r="Y253" i="20"/>
  <c r="X253" i="20"/>
  <c r="W253" i="20"/>
  <c r="V253" i="20"/>
  <c r="U253" i="20"/>
  <c r="T253" i="20"/>
  <c r="S253" i="20"/>
  <c r="R253" i="20"/>
  <c r="Q253" i="20"/>
  <c r="O253" i="20"/>
  <c r="N253" i="20"/>
  <c r="M253" i="20"/>
  <c r="L253" i="20"/>
  <c r="K253" i="20"/>
  <c r="J253" i="20"/>
  <c r="I253" i="20"/>
  <c r="H253" i="20"/>
  <c r="G253" i="20"/>
  <c r="Y252" i="20"/>
  <c r="X252" i="20"/>
  <c r="W252" i="20"/>
  <c r="V252" i="20"/>
  <c r="U252" i="20"/>
  <c r="T252" i="20"/>
  <c r="S252" i="20"/>
  <c r="R252" i="20"/>
  <c r="Q252" i="20"/>
  <c r="O252" i="20"/>
  <c r="N252" i="20"/>
  <c r="M252" i="20"/>
  <c r="L252" i="20"/>
  <c r="K252" i="20"/>
  <c r="J252" i="20"/>
  <c r="I252" i="20"/>
  <c r="H252" i="20"/>
  <c r="G252" i="20"/>
  <c r="O249" i="20"/>
  <c r="L249" i="20"/>
  <c r="G249" i="20"/>
  <c r="AA248" i="20"/>
  <c r="G248" i="20"/>
  <c r="H243" i="20"/>
  <c r="H242" i="20"/>
  <c r="H241" i="20"/>
  <c r="H240" i="20"/>
  <c r="V235" i="20"/>
  <c r="M235" i="20"/>
  <c r="Y232" i="20"/>
  <c r="Y235" i="20" s="1"/>
  <c r="X232" i="20"/>
  <c r="W232" i="20"/>
  <c r="V232" i="20"/>
  <c r="U232" i="20"/>
  <c r="T232" i="20"/>
  <c r="S232" i="20"/>
  <c r="R232" i="20"/>
  <c r="R235" i="20" s="1"/>
  <c r="Q232" i="20"/>
  <c r="Q235" i="20" s="1"/>
  <c r="O232" i="20"/>
  <c r="N232" i="20"/>
  <c r="M232" i="20"/>
  <c r="L232" i="20"/>
  <c r="K232" i="20"/>
  <c r="J232" i="20"/>
  <c r="J235" i="20" s="1"/>
  <c r="I232" i="20"/>
  <c r="I235" i="20" s="1"/>
  <c r="H232" i="20"/>
  <c r="G232" i="20"/>
  <c r="Y230" i="20"/>
  <c r="X230" i="20"/>
  <c r="W230" i="20"/>
  <c r="V230" i="20"/>
  <c r="U230" i="20"/>
  <c r="T230" i="20"/>
  <c r="S230" i="20"/>
  <c r="R230" i="20"/>
  <c r="Q230" i="20"/>
  <c r="O230" i="20"/>
  <c r="N230" i="20"/>
  <c r="M230" i="20"/>
  <c r="L230" i="20"/>
  <c r="K230" i="20"/>
  <c r="J230" i="20"/>
  <c r="I230" i="20"/>
  <c r="H230" i="20"/>
  <c r="G230" i="20"/>
  <c r="Y229" i="20"/>
  <c r="X229" i="20"/>
  <c r="W229" i="20"/>
  <c r="V229" i="20"/>
  <c r="V234" i="20" s="1"/>
  <c r="U229" i="20"/>
  <c r="T229" i="20"/>
  <c r="S229" i="20"/>
  <c r="R229" i="20"/>
  <c r="Q229" i="20"/>
  <c r="O229" i="20"/>
  <c r="N229" i="20"/>
  <c r="M229" i="20"/>
  <c r="L229" i="20"/>
  <c r="K229" i="20"/>
  <c r="J229" i="20"/>
  <c r="I229" i="20"/>
  <c r="H229" i="20"/>
  <c r="G229" i="20"/>
  <c r="O226" i="20"/>
  <c r="L226" i="20"/>
  <c r="G226" i="20"/>
  <c r="AA225" i="20"/>
  <c r="G225" i="20"/>
  <c r="H220" i="20"/>
  <c r="H219" i="20"/>
  <c r="H218" i="20"/>
  <c r="H217" i="20"/>
  <c r="Y209" i="20"/>
  <c r="X209" i="20"/>
  <c r="W209" i="20"/>
  <c r="V209" i="20"/>
  <c r="U209" i="20"/>
  <c r="T209" i="20"/>
  <c r="S209" i="20"/>
  <c r="S211" i="20" s="1"/>
  <c r="R209" i="20"/>
  <c r="R212" i="20" s="1"/>
  <c r="Q209" i="20"/>
  <c r="O209" i="20"/>
  <c r="O212" i="20" s="1"/>
  <c r="N209" i="20"/>
  <c r="M209" i="20"/>
  <c r="L209" i="20"/>
  <c r="K209" i="20"/>
  <c r="J209" i="20"/>
  <c r="J212" i="20" s="1"/>
  <c r="I209" i="20"/>
  <c r="I212" i="20" s="1"/>
  <c r="H209" i="20"/>
  <c r="G209" i="20"/>
  <c r="G212" i="20" s="1"/>
  <c r="Y207" i="20"/>
  <c r="X207" i="20"/>
  <c r="W207" i="20"/>
  <c r="V207" i="20"/>
  <c r="U207" i="20"/>
  <c r="T207" i="20"/>
  <c r="S207" i="20"/>
  <c r="R207" i="20"/>
  <c r="Q207" i="20"/>
  <c r="O207" i="20"/>
  <c r="N207" i="20"/>
  <c r="M207" i="20"/>
  <c r="L207" i="20"/>
  <c r="K207" i="20"/>
  <c r="J207" i="20"/>
  <c r="I207" i="20"/>
  <c r="H207" i="20"/>
  <c r="G207" i="20"/>
  <c r="Y206" i="20"/>
  <c r="X206" i="20"/>
  <c r="W206" i="20"/>
  <c r="V206" i="20"/>
  <c r="U206" i="20"/>
  <c r="T206" i="20"/>
  <c r="S206" i="20"/>
  <c r="R206" i="20"/>
  <c r="Q206" i="20"/>
  <c r="O206" i="20"/>
  <c r="N206" i="20"/>
  <c r="M206" i="20"/>
  <c r="L206" i="20"/>
  <c r="K206" i="20"/>
  <c r="J206" i="20"/>
  <c r="I206" i="20"/>
  <c r="H206" i="20"/>
  <c r="G206" i="20"/>
  <c r="O203" i="20"/>
  <c r="L203" i="20"/>
  <c r="G203" i="20"/>
  <c r="AA202" i="20"/>
  <c r="G202" i="20"/>
  <c r="H197" i="20"/>
  <c r="H196" i="20"/>
  <c r="H195" i="20"/>
  <c r="H194" i="20"/>
  <c r="G189" i="20"/>
  <c r="Y186" i="20"/>
  <c r="X186" i="20"/>
  <c r="W186" i="20"/>
  <c r="V186" i="20"/>
  <c r="U186" i="20"/>
  <c r="T186" i="20"/>
  <c r="T189" i="20" s="1"/>
  <c r="S186" i="20"/>
  <c r="S189" i="20" s="1"/>
  <c r="R186" i="20"/>
  <c r="Q186" i="20"/>
  <c r="O186" i="20"/>
  <c r="N186" i="20"/>
  <c r="M186" i="20"/>
  <c r="L186" i="20"/>
  <c r="K186" i="20"/>
  <c r="K189" i="20" s="1"/>
  <c r="J186" i="20"/>
  <c r="J189" i="20" s="1"/>
  <c r="I186" i="20"/>
  <c r="H186" i="20"/>
  <c r="H188" i="20" s="1"/>
  <c r="G186" i="20"/>
  <c r="Y184" i="20"/>
  <c r="X184" i="20"/>
  <c r="W184" i="20"/>
  <c r="V184" i="20"/>
  <c r="U184" i="20"/>
  <c r="T184" i="20"/>
  <c r="S184" i="20"/>
  <c r="R184" i="20"/>
  <c r="Q184" i="20"/>
  <c r="O184" i="20"/>
  <c r="N184" i="20"/>
  <c r="M184" i="20"/>
  <c r="L184" i="20"/>
  <c r="K184" i="20"/>
  <c r="J184" i="20"/>
  <c r="I184" i="20"/>
  <c r="H184" i="20"/>
  <c r="G184" i="20"/>
  <c r="Y183" i="20"/>
  <c r="X183" i="20"/>
  <c r="W183" i="20"/>
  <c r="V183" i="20"/>
  <c r="U183" i="20"/>
  <c r="T183" i="20"/>
  <c r="S183" i="20"/>
  <c r="R183" i="20"/>
  <c r="Q183" i="20"/>
  <c r="O183" i="20"/>
  <c r="N183" i="20"/>
  <c r="M183" i="20"/>
  <c r="L183" i="20"/>
  <c r="K183" i="20"/>
  <c r="J183" i="20"/>
  <c r="I183" i="20"/>
  <c r="H183" i="20"/>
  <c r="G183" i="20"/>
  <c r="O180" i="20"/>
  <c r="L180" i="20"/>
  <c r="G180" i="20"/>
  <c r="AA179" i="20"/>
  <c r="G179" i="20"/>
  <c r="H174" i="20"/>
  <c r="H173" i="20"/>
  <c r="H172" i="20"/>
  <c r="H171" i="20"/>
  <c r="Y163" i="20"/>
  <c r="X163" i="20"/>
  <c r="W163" i="20"/>
  <c r="V163" i="20"/>
  <c r="U163" i="20"/>
  <c r="U165" i="20" s="1"/>
  <c r="T163" i="20"/>
  <c r="T166" i="20" s="1"/>
  <c r="S163" i="20"/>
  <c r="R163" i="20"/>
  <c r="Q163" i="20"/>
  <c r="O163" i="20"/>
  <c r="N163" i="20"/>
  <c r="M163" i="20"/>
  <c r="L163" i="20"/>
  <c r="L166" i="20" s="1"/>
  <c r="K163" i="20"/>
  <c r="K166" i="20" s="1"/>
  <c r="J163" i="20"/>
  <c r="I163" i="20"/>
  <c r="I166" i="20" s="1"/>
  <c r="H163" i="20"/>
  <c r="G163" i="20"/>
  <c r="Y161" i="20"/>
  <c r="X161" i="20"/>
  <c r="W161" i="20"/>
  <c r="V161" i="20"/>
  <c r="U161" i="20"/>
  <c r="T161" i="20"/>
  <c r="S161" i="20"/>
  <c r="R161" i="20"/>
  <c r="Q161" i="20"/>
  <c r="O161" i="20"/>
  <c r="N161" i="20"/>
  <c r="M161" i="20"/>
  <c r="L161" i="20"/>
  <c r="K161" i="20"/>
  <c r="J161" i="20"/>
  <c r="I161" i="20"/>
  <c r="H161" i="20"/>
  <c r="G161" i="20"/>
  <c r="Y160" i="20"/>
  <c r="X160" i="20"/>
  <c r="W160" i="20"/>
  <c r="V160" i="20"/>
  <c r="U160" i="20"/>
  <c r="T160" i="20"/>
  <c r="S160" i="20"/>
  <c r="R160" i="20"/>
  <c r="Q160" i="20"/>
  <c r="O160" i="20"/>
  <c r="N160" i="20"/>
  <c r="M160" i="20"/>
  <c r="L160" i="20"/>
  <c r="K160" i="20"/>
  <c r="J160" i="20"/>
  <c r="I160" i="20"/>
  <c r="H160" i="20"/>
  <c r="G160" i="20"/>
  <c r="O157" i="20"/>
  <c r="L157" i="20"/>
  <c r="G157" i="20"/>
  <c r="AA156" i="20"/>
  <c r="G156" i="20"/>
  <c r="H151" i="20"/>
  <c r="H150" i="20"/>
  <c r="H149" i="20"/>
  <c r="H148" i="20"/>
  <c r="Y140" i="20"/>
  <c r="X140" i="20"/>
  <c r="W140" i="20"/>
  <c r="V140" i="20"/>
  <c r="U140" i="20"/>
  <c r="U143" i="20" s="1"/>
  <c r="T140" i="20"/>
  <c r="S140" i="20"/>
  <c r="R140" i="20"/>
  <c r="R143" i="20" s="1"/>
  <c r="Q140" i="20"/>
  <c r="O140" i="20"/>
  <c r="N140" i="20"/>
  <c r="M140" i="20"/>
  <c r="L140" i="20"/>
  <c r="L143" i="20" s="1"/>
  <c r="K140" i="20"/>
  <c r="J140" i="20"/>
  <c r="J143" i="20" s="1"/>
  <c r="I140" i="20"/>
  <c r="I141" i="20" s="1"/>
  <c r="H140" i="20"/>
  <c r="G140" i="20"/>
  <c r="Y138" i="20"/>
  <c r="X138" i="20"/>
  <c r="W138" i="20"/>
  <c r="V138" i="20"/>
  <c r="U138" i="20"/>
  <c r="T138" i="20"/>
  <c r="S138" i="20"/>
  <c r="R138" i="20"/>
  <c r="Q138" i="20"/>
  <c r="O138" i="20"/>
  <c r="N138" i="20"/>
  <c r="M138" i="20"/>
  <c r="L138" i="20"/>
  <c r="K138" i="20"/>
  <c r="J138" i="20"/>
  <c r="I138" i="20"/>
  <c r="H138" i="20"/>
  <c r="G138" i="20"/>
  <c r="Y137" i="20"/>
  <c r="X137" i="20"/>
  <c r="W137" i="20"/>
  <c r="V137" i="20"/>
  <c r="U137" i="20"/>
  <c r="T137" i="20"/>
  <c r="S137" i="20"/>
  <c r="R137" i="20"/>
  <c r="Q137" i="20"/>
  <c r="O137" i="20"/>
  <c r="N137" i="20"/>
  <c r="M137" i="20"/>
  <c r="L137" i="20"/>
  <c r="K137" i="20"/>
  <c r="J137" i="20"/>
  <c r="I137" i="20"/>
  <c r="H137" i="20"/>
  <c r="G137" i="20"/>
  <c r="P137" i="20" s="1"/>
  <c r="O134" i="20"/>
  <c r="L134" i="20"/>
  <c r="G134" i="20"/>
  <c r="AA133" i="20"/>
  <c r="G133" i="20"/>
  <c r="H128" i="20"/>
  <c r="H127" i="20"/>
  <c r="H126" i="20"/>
  <c r="H125" i="20"/>
  <c r="Y117" i="20"/>
  <c r="X117" i="20"/>
  <c r="W117" i="20"/>
  <c r="W120" i="20" s="1"/>
  <c r="V117" i="20"/>
  <c r="V120" i="20" s="1"/>
  <c r="U117" i="20"/>
  <c r="T117" i="20"/>
  <c r="S117" i="20"/>
  <c r="S119" i="20" s="1"/>
  <c r="R117" i="20"/>
  <c r="Q117" i="20"/>
  <c r="O117" i="20"/>
  <c r="N117" i="20"/>
  <c r="N120" i="20" s="1"/>
  <c r="M117" i="20"/>
  <c r="L117" i="20"/>
  <c r="K117" i="20"/>
  <c r="K120" i="20" s="1"/>
  <c r="J117" i="20"/>
  <c r="I117" i="20"/>
  <c r="H117" i="20"/>
  <c r="G117" i="20"/>
  <c r="Y115" i="20"/>
  <c r="X115" i="20"/>
  <c r="W115" i="20"/>
  <c r="V115" i="20"/>
  <c r="U115" i="20"/>
  <c r="T115" i="20"/>
  <c r="S115" i="20"/>
  <c r="R115" i="20"/>
  <c r="Q115" i="20"/>
  <c r="O115" i="20"/>
  <c r="N115" i="20"/>
  <c r="M115" i="20"/>
  <c r="L115" i="20"/>
  <c r="K115" i="20"/>
  <c r="J115" i="20"/>
  <c r="I115" i="20"/>
  <c r="H115" i="20"/>
  <c r="G115" i="20"/>
  <c r="Y114" i="20"/>
  <c r="X114" i="20"/>
  <c r="W114" i="20"/>
  <c r="V114" i="20"/>
  <c r="U114" i="20"/>
  <c r="T114" i="20"/>
  <c r="S114" i="20"/>
  <c r="S120" i="20" s="1"/>
  <c r="R114" i="20"/>
  <c r="Q114" i="20"/>
  <c r="O114" i="20"/>
  <c r="N114" i="20"/>
  <c r="M114" i="20"/>
  <c r="L114" i="20"/>
  <c r="K114" i="20"/>
  <c r="J114" i="20"/>
  <c r="I114" i="20"/>
  <c r="H114" i="20"/>
  <c r="G114" i="20"/>
  <c r="O111" i="20"/>
  <c r="L111" i="20"/>
  <c r="G111" i="20"/>
  <c r="AA110" i="20"/>
  <c r="G110" i="20"/>
  <c r="H105" i="20"/>
  <c r="H104" i="20"/>
  <c r="H103" i="20"/>
  <c r="H102" i="20"/>
  <c r="Y94" i="20"/>
  <c r="X94" i="20"/>
  <c r="W94" i="20"/>
  <c r="W96" i="20" s="1"/>
  <c r="V94" i="20"/>
  <c r="U94" i="20"/>
  <c r="U96" i="20" s="1"/>
  <c r="T94" i="20"/>
  <c r="T96" i="20" s="1"/>
  <c r="S94" i="20"/>
  <c r="S97" i="20" s="1"/>
  <c r="R94" i="20"/>
  <c r="Q94" i="20"/>
  <c r="O94" i="20"/>
  <c r="N94" i="20"/>
  <c r="M94" i="20"/>
  <c r="L94" i="20"/>
  <c r="K94" i="20"/>
  <c r="K97" i="20" s="1"/>
  <c r="J94" i="20"/>
  <c r="I94" i="20"/>
  <c r="H94" i="20"/>
  <c r="G94" i="20"/>
  <c r="Y92" i="20"/>
  <c r="X92" i="20"/>
  <c r="W92" i="20"/>
  <c r="V92" i="20"/>
  <c r="U92" i="20"/>
  <c r="T92" i="20"/>
  <c r="S92" i="20"/>
  <c r="R92" i="20"/>
  <c r="Q92" i="20"/>
  <c r="O92" i="20"/>
  <c r="N92" i="20"/>
  <c r="M92" i="20"/>
  <c r="L92" i="20"/>
  <c r="K92" i="20"/>
  <c r="J92" i="20"/>
  <c r="I92" i="20"/>
  <c r="H92" i="20"/>
  <c r="G92" i="20"/>
  <c r="Y91" i="20"/>
  <c r="X91" i="20"/>
  <c r="W91" i="20"/>
  <c r="V91" i="20"/>
  <c r="U91" i="20"/>
  <c r="T91" i="20"/>
  <c r="S91" i="20"/>
  <c r="R91" i="20"/>
  <c r="Z91" i="20" s="1"/>
  <c r="Q91" i="20"/>
  <c r="O91" i="20"/>
  <c r="N91" i="20"/>
  <c r="M91" i="20"/>
  <c r="L91" i="20"/>
  <c r="K91" i="20"/>
  <c r="J91" i="20"/>
  <c r="I91" i="20"/>
  <c r="H91" i="20"/>
  <c r="G91" i="20"/>
  <c r="O88" i="20"/>
  <c r="L88" i="20"/>
  <c r="G88" i="20"/>
  <c r="AA87" i="20"/>
  <c r="G87" i="20"/>
  <c r="Z38" i="20"/>
  <c r="AA38" i="20" s="1"/>
  <c r="Z37" i="20"/>
  <c r="AA37" i="20" s="1"/>
  <c r="Z36" i="20"/>
  <c r="AA36" i="20" s="1"/>
  <c r="Z35" i="20"/>
  <c r="AA35" i="20" s="1"/>
  <c r="Z34" i="20"/>
  <c r="AA34" i="20" s="1"/>
  <c r="Z33" i="20"/>
  <c r="AA33" i="20"/>
  <c r="Z32" i="20"/>
  <c r="AA32" i="20" s="1"/>
  <c r="Z31" i="20"/>
  <c r="AA31" i="20" s="1"/>
  <c r="Z30" i="20"/>
  <c r="AA30" i="20" s="1"/>
  <c r="Z29" i="20"/>
  <c r="AA29" i="20" s="1"/>
  <c r="Z28" i="20"/>
  <c r="AA28" i="20" s="1"/>
  <c r="Z27" i="20"/>
  <c r="AA27" i="20"/>
  <c r="Z26" i="20"/>
  <c r="AA26" i="20" s="1"/>
  <c r="Z25" i="20"/>
  <c r="AA25" i="20" s="1"/>
  <c r="Z24" i="20"/>
  <c r="AA24" i="20" s="1"/>
  <c r="Z23" i="20"/>
  <c r="AA23" i="20" s="1"/>
  <c r="Z22" i="20"/>
  <c r="AA22" i="20" s="1"/>
  <c r="Z21" i="20"/>
  <c r="AA21" i="20" s="1"/>
  <c r="Z20" i="20"/>
  <c r="AA20" i="20" s="1"/>
  <c r="Z19" i="20"/>
  <c r="AA19" i="20"/>
  <c r="Z18" i="20"/>
  <c r="AA18" i="20" s="1"/>
  <c r="Z17" i="20"/>
  <c r="AA17" i="20" s="1"/>
  <c r="Z16" i="20"/>
  <c r="AA16" i="20" s="1"/>
  <c r="Z15" i="20"/>
  <c r="AA15" i="20" s="1"/>
  <c r="Z14" i="20"/>
  <c r="AA14" i="20" s="1"/>
  <c r="Z13" i="20"/>
  <c r="AA13" i="20" s="1"/>
  <c r="Z12" i="20"/>
  <c r="AA12" i="20" s="1"/>
  <c r="Z11" i="20"/>
  <c r="AA11" i="20"/>
  <c r="Z10" i="20"/>
  <c r="AA10" i="20" s="1"/>
  <c r="Z9" i="20"/>
  <c r="AA9" i="20"/>
  <c r="Z7" i="20"/>
  <c r="P7" i="20"/>
  <c r="AA7" i="20" s="1"/>
  <c r="H772" i="19"/>
  <c r="H771" i="19"/>
  <c r="H770" i="19"/>
  <c r="H769" i="19"/>
  <c r="Y761" i="19"/>
  <c r="X761" i="19"/>
  <c r="W761" i="19"/>
  <c r="V761" i="19"/>
  <c r="U761" i="19"/>
  <c r="U762" i="19" s="1"/>
  <c r="T761" i="19"/>
  <c r="T762" i="19" s="1"/>
  <c r="S761" i="19"/>
  <c r="S764" i="19" s="1"/>
  <c r="R761" i="19"/>
  <c r="Q761" i="19"/>
  <c r="O761" i="19"/>
  <c r="N761" i="19"/>
  <c r="M761" i="19"/>
  <c r="M764" i="19" s="1"/>
  <c r="L761" i="19"/>
  <c r="L762" i="19" s="1"/>
  <c r="K761" i="19"/>
  <c r="K763" i="19" s="1"/>
  <c r="J761" i="19"/>
  <c r="I761" i="19"/>
  <c r="H761" i="19"/>
  <c r="G761" i="19"/>
  <c r="Y759" i="19"/>
  <c r="X759" i="19"/>
  <c r="W759" i="19"/>
  <c r="V759" i="19"/>
  <c r="U759" i="19"/>
  <c r="T759" i="19"/>
  <c r="S759" i="19"/>
  <c r="R759" i="19"/>
  <c r="Q759" i="19"/>
  <c r="O759" i="19"/>
  <c r="N759" i="19"/>
  <c r="M759" i="19"/>
  <c r="L759" i="19"/>
  <c r="K759" i="19"/>
  <c r="J759" i="19"/>
  <c r="I759" i="19"/>
  <c r="H759" i="19"/>
  <c r="G759" i="19"/>
  <c r="Y758" i="19"/>
  <c r="Y764" i="19" s="1"/>
  <c r="X758" i="19"/>
  <c r="W758" i="19"/>
  <c r="V758" i="19"/>
  <c r="U758" i="19"/>
  <c r="T758" i="19"/>
  <c r="S758" i="19"/>
  <c r="R758" i="19"/>
  <c r="Q758" i="19"/>
  <c r="Q764" i="19" s="1"/>
  <c r="O758" i="19"/>
  <c r="N758" i="19"/>
  <c r="M758" i="19"/>
  <c r="L758" i="19"/>
  <c r="K758" i="19"/>
  <c r="J758" i="19"/>
  <c r="I758" i="19"/>
  <c r="I763" i="19" s="1"/>
  <c r="H758" i="19"/>
  <c r="G758" i="19"/>
  <c r="O755" i="19"/>
  <c r="L755" i="19"/>
  <c r="G755" i="19"/>
  <c r="AA754" i="19"/>
  <c r="G754" i="19"/>
  <c r="H749" i="19"/>
  <c r="H748" i="19"/>
  <c r="H747" i="19"/>
  <c r="H746" i="19"/>
  <c r="Y738" i="19"/>
  <c r="X738" i="19"/>
  <c r="W738" i="19"/>
  <c r="V738" i="19"/>
  <c r="V741" i="19" s="1"/>
  <c r="U738" i="19"/>
  <c r="U739" i="19" s="1"/>
  <c r="T738" i="19"/>
  <c r="S738" i="19"/>
  <c r="R738" i="19"/>
  <c r="Q738" i="19"/>
  <c r="O738" i="19"/>
  <c r="N738" i="19"/>
  <c r="M738" i="19"/>
  <c r="M739" i="19" s="1"/>
  <c r="L738" i="19"/>
  <c r="L740" i="19" s="1"/>
  <c r="K738" i="19"/>
  <c r="J738" i="19"/>
  <c r="J741" i="19" s="1"/>
  <c r="I738" i="19"/>
  <c r="H738" i="19"/>
  <c r="G738" i="19"/>
  <c r="Y736" i="19"/>
  <c r="X736" i="19"/>
  <c r="W736" i="19"/>
  <c r="V736" i="19"/>
  <c r="U736" i="19"/>
  <c r="T736" i="19"/>
  <c r="S736" i="19"/>
  <c r="R736" i="19"/>
  <c r="Q736" i="19"/>
  <c r="O736" i="19"/>
  <c r="N736" i="19"/>
  <c r="M736" i="19"/>
  <c r="L736" i="19"/>
  <c r="K736" i="19"/>
  <c r="J736" i="19"/>
  <c r="I736" i="19"/>
  <c r="H736" i="19"/>
  <c r="G736" i="19"/>
  <c r="Y735" i="19"/>
  <c r="X735" i="19"/>
  <c r="W735" i="19"/>
  <c r="V735" i="19"/>
  <c r="U735" i="19"/>
  <c r="T735" i="19"/>
  <c r="S735" i="19"/>
  <c r="R735" i="19"/>
  <c r="Q735" i="19"/>
  <c r="O735" i="19"/>
  <c r="N735" i="19"/>
  <c r="M735" i="19"/>
  <c r="L735" i="19"/>
  <c r="K735" i="19"/>
  <c r="J735" i="19"/>
  <c r="I735" i="19"/>
  <c r="H735" i="19"/>
  <c r="G735" i="19"/>
  <c r="O732" i="19"/>
  <c r="L732" i="19"/>
  <c r="G732" i="19"/>
  <c r="AA731" i="19"/>
  <c r="G731" i="19"/>
  <c r="H726" i="19"/>
  <c r="H725" i="19"/>
  <c r="H724" i="19"/>
  <c r="H723" i="19"/>
  <c r="Y715" i="19"/>
  <c r="X715" i="19"/>
  <c r="X716" i="19" s="1"/>
  <c r="W715" i="19"/>
  <c r="W718" i="19" s="1"/>
  <c r="V715" i="19"/>
  <c r="V716" i="19" s="1"/>
  <c r="U715" i="19"/>
  <c r="T715" i="19"/>
  <c r="S715" i="19"/>
  <c r="R715" i="19"/>
  <c r="Q715" i="19"/>
  <c r="O715" i="19"/>
  <c r="O718" i="19" s="1"/>
  <c r="N715" i="19"/>
  <c r="N716" i="19" s="1"/>
  <c r="M715" i="19"/>
  <c r="L715" i="19"/>
  <c r="K715" i="19"/>
  <c r="J715" i="19"/>
  <c r="I715" i="19"/>
  <c r="H715" i="19"/>
  <c r="G715" i="19"/>
  <c r="G718" i="19" s="1"/>
  <c r="Y713" i="19"/>
  <c r="X713" i="19"/>
  <c r="W713" i="19"/>
  <c r="V713" i="19"/>
  <c r="U713" i="19"/>
  <c r="T713" i="19"/>
  <c r="S713" i="19"/>
  <c r="R713" i="19"/>
  <c r="Q713" i="19"/>
  <c r="O713" i="19"/>
  <c r="N713" i="19"/>
  <c r="M713" i="19"/>
  <c r="L713" i="19"/>
  <c r="K713" i="19"/>
  <c r="J713" i="19"/>
  <c r="I713" i="19"/>
  <c r="H713" i="19"/>
  <c r="G713" i="19"/>
  <c r="Y712" i="19"/>
  <c r="X712" i="19"/>
  <c r="W712" i="19"/>
  <c r="V712" i="19"/>
  <c r="U712" i="19"/>
  <c r="T712" i="19"/>
  <c r="S712" i="19"/>
  <c r="R712" i="19"/>
  <c r="Q712" i="19"/>
  <c r="O712" i="19"/>
  <c r="N712" i="19"/>
  <c r="M712" i="19"/>
  <c r="L712" i="19"/>
  <c r="K712" i="19"/>
  <c r="J712" i="19"/>
  <c r="I712" i="19"/>
  <c r="I718" i="19" s="1"/>
  <c r="H712" i="19"/>
  <c r="G712" i="19"/>
  <c r="O709" i="19"/>
  <c r="L709" i="19"/>
  <c r="G709" i="19"/>
  <c r="AA708" i="19"/>
  <c r="G708" i="19"/>
  <c r="H703" i="19"/>
  <c r="H702" i="19"/>
  <c r="H701" i="19"/>
  <c r="H700" i="19"/>
  <c r="Y692" i="19"/>
  <c r="X692" i="19"/>
  <c r="W692" i="19"/>
  <c r="W694" i="19" s="1"/>
  <c r="V692" i="19"/>
  <c r="V694" i="19" s="1"/>
  <c r="U692" i="19"/>
  <c r="T692" i="19"/>
  <c r="T694" i="19" s="1"/>
  <c r="S692" i="19"/>
  <c r="R692" i="19"/>
  <c r="Q692" i="19"/>
  <c r="O692" i="19"/>
  <c r="N692" i="19"/>
  <c r="N693" i="19" s="1"/>
  <c r="M692" i="19"/>
  <c r="L692" i="19"/>
  <c r="K692" i="19"/>
  <c r="K694" i="19" s="1"/>
  <c r="J692" i="19"/>
  <c r="I692" i="19"/>
  <c r="H692" i="19"/>
  <c r="G692" i="19"/>
  <c r="Y690" i="19"/>
  <c r="X690" i="19"/>
  <c r="W690" i="19"/>
  <c r="V690" i="19"/>
  <c r="U690" i="19"/>
  <c r="T690" i="19"/>
  <c r="S690" i="19"/>
  <c r="R690" i="19"/>
  <c r="Q690" i="19"/>
  <c r="O690" i="19"/>
  <c r="N690" i="19"/>
  <c r="M690" i="19"/>
  <c r="L690" i="19"/>
  <c r="K690" i="19"/>
  <c r="J690" i="19"/>
  <c r="I690" i="19"/>
  <c r="H690" i="19"/>
  <c r="G690" i="19"/>
  <c r="Y689" i="19"/>
  <c r="X689" i="19"/>
  <c r="W689" i="19"/>
  <c r="V689" i="19"/>
  <c r="U689" i="19"/>
  <c r="T689" i="19"/>
  <c r="S689" i="19"/>
  <c r="R689" i="19"/>
  <c r="Q689" i="19"/>
  <c r="O689" i="19"/>
  <c r="N689" i="19"/>
  <c r="M689" i="19"/>
  <c r="L689" i="19"/>
  <c r="K689" i="19"/>
  <c r="J689" i="19"/>
  <c r="J695" i="19" s="1"/>
  <c r="I689" i="19"/>
  <c r="H689" i="19"/>
  <c r="G689" i="19"/>
  <c r="O686" i="19"/>
  <c r="L686" i="19"/>
  <c r="G686" i="19"/>
  <c r="AA685" i="19"/>
  <c r="G685" i="19"/>
  <c r="H680" i="19"/>
  <c r="H679" i="19"/>
  <c r="H678" i="19"/>
  <c r="H677" i="19"/>
  <c r="Y669" i="19"/>
  <c r="X669" i="19"/>
  <c r="W669" i="19"/>
  <c r="W670" i="19" s="1"/>
  <c r="V669" i="19"/>
  <c r="V672" i="19" s="1"/>
  <c r="U669" i="19"/>
  <c r="T669" i="19"/>
  <c r="T672" i="19" s="1"/>
  <c r="S669" i="19"/>
  <c r="R669" i="19"/>
  <c r="Q669" i="19"/>
  <c r="O669" i="19"/>
  <c r="N669" i="19"/>
  <c r="N671" i="19" s="1"/>
  <c r="M669" i="19"/>
  <c r="L669" i="19"/>
  <c r="K669" i="19"/>
  <c r="K671" i="19" s="1"/>
  <c r="J669" i="19"/>
  <c r="I669" i="19"/>
  <c r="H669" i="19"/>
  <c r="H670" i="19" s="1"/>
  <c r="G669" i="19"/>
  <c r="Y667" i="19"/>
  <c r="X667" i="19"/>
  <c r="W667" i="19"/>
  <c r="V667" i="19"/>
  <c r="U667" i="19"/>
  <c r="T667" i="19"/>
  <c r="S667" i="19"/>
  <c r="R667" i="19"/>
  <c r="Q667" i="19"/>
  <c r="O667" i="19"/>
  <c r="N667" i="19"/>
  <c r="M667" i="19"/>
  <c r="L667" i="19"/>
  <c r="K667" i="19"/>
  <c r="J667" i="19"/>
  <c r="I667" i="19"/>
  <c r="H667" i="19"/>
  <c r="G667" i="19"/>
  <c r="Y666" i="19"/>
  <c r="X666" i="19"/>
  <c r="W666" i="19"/>
  <c r="V666" i="19"/>
  <c r="U666" i="19"/>
  <c r="T666" i="19"/>
  <c r="S666" i="19"/>
  <c r="R666" i="19"/>
  <c r="Q666" i="19"/>
  <c r="O666" i="19"/>
  <c r="N666" i="19"/>
  <c r="M666" i="19"/>
  <c r="L666" i="19"/>
  <c r="K666" i="19"/>
  <c r="J666" i="19"/>
  <c r="I666" i="19"/>
  <c r="H666" i="19"/>
  <c r="G666" i="19"/>
  <c r="O663" i="19"/>
  <c r="L663" i="19"/>
  <c r="G663" i="19"/>
  <c r="AA662" i="19"/>
  <c r="G662" i="19"/>
  <c r="H657" i="19"/>
  <c r="H656" i="19"/>
  <c r="H655" i="19"/>
  <c r="H654" i="19"/>
  <c r="Y646" i="19"/>
  <c r="X646" i="19"/>
  <c r="W646" i="19"/>
  <c r="V646" i="19"/>
  <c r="U646" i="19"/>
  <c r="T646" i="19"/>
  <c r="T649" i="19" s="1"/>
  <c r="S646" i="19"/>
  <c r="R646" i="19"/>
  <c r="Q646" i="19"/>
  <c r="O646" i="19"/>
  <c r="N646" i="19"/>
  <c r="M646" i="19"/>
  <c r="M647" i="19" s="1"/>
  <c r="L646" i="19"/>
  <c r="K646" i="19"/>
  <c r="K647" i="19" s="1"/>
  <c r="J646" i="19"/>
  <c r="I646" i="19"/>
  <c r="H646" i="19"/>
  <c r="G646" i="19"/>
  <c r="Y644" i="19"/>
  <c r="X644" i="19"/>
  <c r="W644" i="19"/>
  <c r="V644" i="19"/>
  <c r="U644" i="19"/>
  <c r="T644" i="19"/>
  <c r="S644" i="19"/>
  <c r="R644" i="19"/>
  <c r="Q644" i="19"/>
  <c r="O644" i="19"/>
  <c r="N644" i="19"/>
  <c r="M644" i="19"/>
  <c r="L644" i="19"/>
  <c r="K644" i="19"/>
  <c r="J644" i="19"/>
  <c r="I644" i="19"/>
  <c r="H644" i="19"/>
  <c r="G644" i="19"/>
  <c r="Y643" i="19"/>
  <c r="X643" i="19"/>
  <c r="W643" i="19"/>
  <c r="V643" i="19"/>
  <c r="U643" i="19"/>
  <c r="T643" i="19"/>
  <c r="S643" i="19"/>
  <c r="R643" i="19"/>
  <c r="Q643" i="19"/>
  <c r="O643" i="19"/>
  <c r="N643" i="19"/>
  <c r="M643" i="19"/>
  <c r="L643" i="19"/>
  <c r="K643" i="19"/>
  <c r="J643" i="19"/>
  <c r="I643" i="19"/>
  <c r="H643" i="19"/>
  <c r="G643" i="19"/>
  <c r="O640" i="19"/>
  <c r="L640" i="19"/>
  <c r="G640" i="19"/>
  <c r="AA639" i="19"/>
  <c r="G639" i="19"/>
  <c r="H634" i="19"/>
  <c r="H633" i="19"/>
  <c r="H632" i="19"/>
  <c r="H631" i="19"/>
  <c r="Y623" i="19"/>
  <c r="X623" i="19"/>
  <c r="W623" i="19"/>
  <c r="V623" i="19"/>
  <c r="V624" i="19" s="1"/>
  <c r="U623" i="19"/>
  <c r="U625" i="19" s="1"/>
  <c r="T623" i="19"/>
  <c r="S623" i="19"/>
  <c r="R623" i="19"/>
  <c r="Q623" i="19"/>
  <c r="O623" i="19"/>
  <c r="N623" i="19"/>
  <c r="M623" i="19"/>
  <c r="M624" i="19" s="1"/>
  <c r="L623" i="19"/>
  <c r="L624" i="19" s="1"/>
  <c r="K623" i="19"/>
  <c r="J623" i="19"/>
  <c r="I623" i="19"/>
  <c r="H623" i="19"/>
  <c r="G623" i="19"/>
  <c r="Y621" i="19"/>
  <c r="X621" i="19"/>
  <c r="W621" i="19"/>
  <c r="V621" i="19"/>
  <c r="U621" i="19"/>
  <c r="T621" i="19"/>
  <c r="S621" i="19"/>
  <c r="R621" i="19"/>
  <c r="Q621" i="19"/>
  <c r="O621" i="19"/>
  <c r="N621" i="19"/>
  <c r="M621" i="19"/>
  <c r="L621" i="19"/>
  <c r="K621" i="19"/>
  <c r="J621" i="19"/>
  <c r="I621" i="19"/>
  <c r="H621" i="19"/>
  <c r="G621" i="19"/>
  <c r="Y620" i="19"/>
  <c r="X620" i="19"/>
  <c r="W620" i="19"/>
  <c r="V620" i="19"/>
  <c r="U620" i="19"/>
  <c r="T620" i="19"/>
  <c r="S620" i="19"/>
  <c r="R620" i="19"/>
  <c r="Z620" i="19" s="1"/>
  <c r="Q620" i="19"/>
  <c r="O620" i="19"/>
  <c r="O624" i="19" s="1"/>
  <c r="N620" i="19"/>
  <c r="M620" i="19"/>
  <c r="L620" i="19"/>
  <c r="K620" i="19"/>
  <c r="J620" i="19"/>
  <c r="I620" i="19"/>
  <c r="H620" i="19"/>
  <c r="G620" i="19"/>
  <c r="O617" i="19"/>
  <c r="L617" i="19"/>
  <c r="G617" i="19"/>
  <c r="AA616" i="19"/>
  <c r="G616" i="19"/>
  <c r="H611" i="19"/>
  <c r="H610" i="19"/>
  <c r="H609" i="19"/>
  <c r="H608" i="19"/>
  <c r="Y600" i="19"/>
  <c r="X600" i="19"/>
  <c r="W600" i="19"/>
  <c r="V600" i="19"/>
  <c r="U600" i="19"/>
  <c r="U602" i="19" s="1"/>
  <c r="T600" i="19"/>
  <c r="T601" i="19" s="1"/>
  <c r="S600" i="19"/>
  <c r="R600" i="19"/>
  <c r="Q600" i="19"/>
  <c r="O600" i="19"/>
  <c r="N600" i="19"/>
  <c r="M600" i="19"/>
  <c r="L600" i="19"/>
  <c r="L603" i="19" s="1"/>
  <c r="K600" i="19"/>
  <c r="K602" i="19" s="1"/>
  <c r="J600" i="19"/>
  <c r="J602" i="19" s="1"/>
  <c r="I600" i="19"/>
  <c r="H600" i="19"/>
  <c r="G600" i="19"/>
  <c r="Y598" i="19"/>
  <c r="X598" i="19"/>
  <c r="W598" i="19"/>
  <c r="V598" i="19"/>
  <c r="U598" i="19"/>
  <c r="T598" i="19"/>
  <c r="S598" i="19"/>
  <c r="R598" i="19"/>
  <c r="Q598" i="19"/>
  <c r="O598" i="19"/>
  <c r="N598" i="19"/>
  <c r="M598" i="19"/>
  <c r="L598" i="19"/>
  <c r="K598" i="19"/>
  <c r="J598" i="19"/>
  <c r="I598" i="19"/>
  <c r="H598" i="19"/>
  <c r="G598" i="19"/>
  <c r="Y597" i="19"/>
  <c r="X597" i="19"/>
  <c r="W597" i="19"/>
  <c r="V597" i="19"/>
  <c r="U597" i="19"/>
  <c r="T597" i="19"/>
  <c r="S597" i="19"/>
  <c r="R597" i="19"/>
  <c r="Q597" i="19"/>
  <c r="O597" i="19"/>
  <c r="N597" i="19"/>
  <c r="M597" i="19"/>
  <c r="L597" i="19"/>
  <c r="K597" i="19"/>
  <c r="J597" i="19"/>
  <c r="I597" i="19"/>
  <c r="H597" i="19"/>
  <c r="G597" i="19"/>
  <c r="O594" i="19"/>
  <c r="L594" i="19"/>
  <c r="G594" i="19"/>
  <c r="AA593" i="19"/>
  <c r="G593" i="19"/>
  <c r="H588" i="19"/>
  <c r="H587" i="19"/>
  <c r="H586" i="19"/>
  <c r="H585" i="19"/>
  <c r="Y577" i="19"/>
  <c r="X577" i="19"/>
  <c r="W577" i="19"/>
  <c r="V577" i="19"/>
  <c r="U577" i="19"/>
  <c r="U579" i="19" s="1"/>
  <c r="T577" i="19"/>
  <c r="S577" i="19"/>
  <c r="R577" i="19"/>
  <c r="Q577" i="19"/>
  <c r="O577" i="19"/>
  <c r="N577" i="19"/>
  <c r="M577" i="19"/>
  <c r="L577" i="19"/>
  <c r="K577" i="19"/>
  <c r="J577" i="19"/>
  <c r="I577" i="19"/>
  <c r="I579" i="19" s="1"/>
  <c r="H577" i="19"/>
  <c r="G577" i="19"/>
  <c r="Y575" i="19"/>
  <c r="X575" i="19"/>
  <c r="W575" i="19"/>
  <c r="V575" i="19"/>
  <c r="U575" i="19"/>
  <c r="T575" i="19"/>
  <c r="S575" i="19"/>
  <c r="R575" i="19"/>
  <c r="Q575" i="19"/>
  <c r="O575" i="19"/>
  <c r="N575" i="19"/>
  <c r="M575" i="19"/>
  <c r="L575" i="19"/>
  <c r="K575" i="19"/>
  <c r="J575" i="19"/>
  <c r="I575" i="19"/>
  <c r="H575" i="19"/>
  <c r="G575" i="19"/>
  <c r="Y574" i="19"/>
  <c r="X574" i="19"/>
  <c r="X580" i="19" s="1"/>
  <c r="W574" i="19"/>
  <c r="V574" i="19"/>
  <c r="V578" i="19" s="1"/>
  <c r="U574" i="19"/>
  <c r="T574" i="19"/>
  <c r="S574" i="19"/>
  <c r="R574" i="19"/>
  <c r="Q574" i="19"/>
  <c r="O574" i="19"/>
  <c r="N574" i="19"/>
  <c r="M574" i="19"/>
  <c r="L574" i="19"/>
  <c r="K574" i="19"/>
  <c r="J574" i="19"/>
  <c r="I574" i="19"/>
  <c r="H574" i="19"/>
  <c r="G574" i="19"/>
  <c r="O571" i="19"/>
  <c r="L571" i="19"/>
  <c r="G571" i="19"/>
  <c r="AA570" i="19"/>
  <c r="G570" i="19"/>
  <c r="H565" i="19"/>
  <c r="H564" i="19"/>
  <c r="H563" i="19"/>
  <c r="H562" i="19"/>
  <c r="Y554" i="19"/>
  <c r="X554" i="19"/>
  <c r="W554" i="19"/>
  <c r="V554" i="19"/>
  <c r="U554" i="19"/>
  <c r="T554" i="19"/>
  <c r="T555" i="19" s="1"/>
  <c r="S554" i="19"/>
  <c r="S557" i="19" s="1"/>
  <c r="R554" i="19"/>
  <c r="R557" i="19" s="1"/>
  <c r="Q554" i="19"/>
  <c r="O554" i="19"/>
  <c r="N554" i="19"/>
  <c r="M554" i="19"/>
  <c r="L554" i="19"/>
  <c r="L557" i="19" s="1"/>
  <c r="K554" i="19"/>
  <c r="J554" i="19"/>
  <c r="I554" i="19"/>
  <c r="H554" i="19"/>
  <c r="G554" i="19"/>
  <c r="Y552" i="19"/>
  <c r="X552" i="19"/>
  <c r="W552" i="19"/>
  <c r="V552" i="19"/>
  <c r="U552" i="19"/>
  <c r="T552" i="19"/>
  <c r="S552" i="19"/>
  <c r="R552" i="19"/>
  <c r="Q552" i="19"/>
  <c r="O552" i="19"/>
  <c r="N552" i="19"/>
  <c r="M552" i="19"/>
  <c r="L552" i="19"/>
  <c r="K552" i="19"/>
  <c r="J552" i="19"/>
  <c r="I552" i="19"/>
  <c r="H552" i="19"/>
  <c r="G552" i="19"/>
  <c r="Y551" i="19"/>
  <c r="X551" i="19"/>
  <c r="W551" i="19"/>
  <c r="W557" i="19" s="1"/>
  <c r="V551" i="19"/>
  <c r="U551" i="19"/>
  <c r="T551" i="19"/>
  <c r="S551" i="19"/>
  <c r="S555" i="19" s="1"/>
  <c r="R551" i="19"/>
  <c r="Q551" i="19"/>
  <c r="O551" i="19"/>
  <c r="O555" i="19" s="1"/>
  <c r="N551" i="19"/>
  <c r="M551" i="19"/>
  <c r="L551" i="19"/>
  <c r="K551" i="19"/>
  <c r="J551" i="19"/>
  <c r="I551" i="19"/>
  <c r="H551" i="19"/>
  <c r="G551" i="19"/>
  <c r="O548" i="19"/>
  <c r="L548" i="19"/>
  <c r="G548" i="19"/>
  <c r="AA547" i="19"/>
  <c r="G547" i="19"/>
  <c r="H542" i="19"/>
  <c r="H541" i="19"/>
  <c r="H540" i="19"/>
  <c r="H539" i="19"/>
  <c r="Y531" i="19"/>
  <c r="X531" i="19"/>
  <c r="W531" i="19"/>
  <c r="W534" i="19" s="1"/>
  <c r="V531" i="19"/>
  <c r="U531" i="19"/>
  <c r="T531" i="19"/>
  <c r="S531" i="19"/>
  <c r="R531" i="19"/>
  <c r="Q531" i="19"/>
  <c r="O531" i="19"/>
  <c r="N531" i="19"/>
  <c r="M531" i="19"/>
  <c r="M534" i="19" s="1"/>
  <c r="L531" i="19"/>
  <c r="K531" i="19"/>
  <c r="K534" i="19" s="1"/>
  <c r="J531" i="19"/>
  <c r="I531" i="19"/>
  <c r="H531" i="19"/>
  <c r="G531" i="19"/>
  <c r="Y529" i="19"/>
  <c r="X529" i="19"/>
  <c r="W529" i="19"/>
  <c r="V529" i="19"/>
  <c r="U529" i="19"/>
  <c r="T529" i="19"/>
  <c r="S529" i="19"/>
  <c r="R529" i="19"/>
  <c r="Q529" i="19"/>
  <c r="O529" i="19"/>
  <c r="N529" i="19"/>
  <c r="M529" i="19"/>
  <c r="L529" i="19"/>
  <c r="K529" i="19"/>
  <c r="J529" i="19"/>
  <c r="I529" i="19"/>
  <c r="H529" i="19"/>
  <c r="G529" i="19"/>
  <c r="Y528" i="19"/>
  <c r="X528" i="19"/>
  <c r="W528" i="19"/>
  <c r="V528" i="19"/>
  <c r="U528" i="19"/>
  <c r="T528" i="19"/>
  <c r="S528" i="19"/>
  <c r="R528" i="19"/>
  <c r="Z528" i="19" s="1"/>
  <c r="Q528" i="19"/>
  <c r="Q532" i="19" s="1"/>
  <c r="O528" i="19"/>
  <c r="N528" i="19"/>
  <c r="M528" i="19"/>
  <c r="L528" i="19"/>
  <c r="K528" i="19"/>
  <c r="J528" i="19"/>
  <c r="I528" i="19"/>
  <c r="I534" i="19" s="1"/>
  <c r="H528" i="19"/>
  <c r="G528" i="19"/>
  <c r="O525" i="19"/>
  <c r="L525" i="19"/>
  <c r="G525" i="19"/>
  <c r="AA524" i="19"/>
  <c r="G524" i="19"/>
  <c r="H519" i="19"/>
  <c r="H518" i="19"/>
  <c r="H517" i="19"/>
  <c r="H516" i="19"/>
  <c r="Y508" i="19"/>
  <c r="Y510" i="19" s="1"/>
  <c r="X508" i="19"/>
  <c r="W508" i="19"/>
  <c r="W509" i="19" s="1"/>
  <c r="V508" i="19"/>
  <c r="U508" i="19"/>
  <c r="T508" i="19"/>
  <c r="S508" i="19"/>
  <c r="R508" i="19"/>
  <c r="Q508" i="19"/>
  <c r="Q511" i="19" s="1"/>
  <c r="O508" i="19"/>
  <c r="N508" i="19"/>
  <c r="N510" i="19" s="1"/>
  <c r="M508" i="19"/>
  <c r="L508" i="19"/>
  <c r="K508" i="19"/>
  <c r="J508" i="19"/>
  <c r="I508" i="19"/>
  <c r="H508" i="19"/>
  <c r="H510" i="19" s="1"/>
  <c r="G508" i="19"/>
  <c r="Y506" i="19"/>
  <c r="X506" i="19"/>
  <c r="W506" i="19"/>
  <c r="V506" i="19"/>
  <c r="U506" i="19"/>
  <c r="T506" i="19"/>
  <c r="S506" i="19"/>
  <c r="R506" i="19"/>
  <c r="Q506" i="19"/>
  <c r="O506" i="19"/>
  <c r="N506" i="19"/>
  <c r="M506" i="19"/>
  <c r="L506" i="19"/>
  <c r="K506" i="19"/>
  <c r="J506" i="19"/>
  <c r="I506" i="19"/>
  <c r="H506" i="19"/>
  <c r="G506" i="19"/>
  <c r="Y505" i="19"/>
  <c r="X505" i="19"/>
  <c r="W505" i="19"/>
  <c r="V505" i="19"/>
  <c r="U505" i="19"/>
  <c r="T505" i="19"/>
  <c r="S505" i="19"/>
  <c r="R505" i="19"/>
  <c r="Q505" i="19"/>
  <c r="O505" i="19"/>
  <c r="N505" i="19"/>
  <c r="M505" i="19"/>
  <c r="L505" i="19"/>
  <c r="K505" i="19"/>
  <c r="K511" i="19" s="1"/>
  <c r="J505" i="19"/>
  <c r="I505" i="19"/>
  <c r="H505" i="19"/>
  <c r="G505" i="19"/>
  <c r="O502" i="19"/>
  <c r="L502" i="19"/>
  <c r="G502" i="19"/>
  <c r="AA501" i="19"/>
  <c r="G501" i="19"/>
  <c r="H496" i="19"/>
  <c r="H495" i="19"/>
  <c r="H494" i="19"/>
  <c r="H493" i="19"/>
  <c r="N487" i="19"/>
  <c r="Y485" i="19"/>
  <c r="X485" i="19"/>
  <c r="W485" i="19"/>
  <c r="V485" i="19"/>
  <c r="U485" i="19"/>
  <c r="T485" i="19"/>
  <c r="S485" i="19"/>
  <c r="R485" i="19"/>
  <c r="R487" i="19" s="1"/>
  <c r="Q485" i="19"/>
  <c r="O485" i="19"/>
  <c r="O488" i="19" s="1"/>
  <c r="N485" i="19"/>
  <c r="M485" i="19"/>
  <c r="L485" i="19"/>
  <c r="K485" i="19"/>
  <c r="J485" i="19"/>
  <c r="I485" i="19"/>
  <c r="I488" i="19" s="1"/>
  <c r="H485" i="19"/>
  <c r="G485" i="19"/>
  <c r="Y483" i="19"/>
  <c r="X483" i="19"/>
  <c r="W483" i="19"/>
  <c r="V483" i="19"/>
  <c r="U483" i="19"/>
  <c r="T483" i="19"/>
  <c r="S483" i="19"/>
  <c r="R483" i="19"/>
  <c r="Q483" i="19"/>
  <c r="O483" i="19"/>
  <c r="N483" i="19"/>
  <c r="M483" i="19"/>
  <c r="L483" i="19"/>
  <c r="K483" i="19"/>
  <c r="J483" i="19"/>
  <c r="I483" i="19"/>
  <c r="H483" i="19"/>
  <c r="G483" i="19"/>
  <c r="Y482" i="19"/>
  <c r="X482" i="19"/>
  <c r="W482" i="19"/>
  <c r="V482" i="19"/>
  <c r="U482" i="19"/>
  <c r="T482" i="19"/>
  <c r="S482" i="19"/>
  <c r="R482" i="19"/>
  <c r="Q482" i="19"/>
  <c r="O482" i="19"/>
  <c r="N482" i="19"/>
  <c r="M482" i="19"/>
  <c r="L482" i="19"/>
  <c r="L487" i="19" s="1"/>
  <c r="K482" i="19"/>
  <c r="J482" i="19"/>
  <c r="I482" i="19"/>
  <c r="H482" i="19"/>
  <c r="G482" i="19"/>
  <c r="O479" i="19"/>
  <c r="L479" i="19"/>
  <c r="G479" i="19"/>
  <c r="AA478" i="19"/>
  <c r="G478" i="19"/>
  <c r="H473" i="19"/>
  <c r="H472" i="19"/>
  <c r="H471" i="19"/>
  <c r="H470" i="19"/>
  <c r="T465" i="19"/>
  <c r="Y462" i="19"/>
  <c r="X462" i="19"/>
  <c r="X463" i="19" s="1"/>
  <c r="W462" i="19"/>
  <c r="V462" i="19"/>
  <c r="U462" i="19"/>
  <c r="T462" i="19"/>
  <c r="S462" i="19"/>
  <c r="R462" i="19"/>
  <c r="Q462" i="19"/>
  <c r="O462" i="19"/>
  <c r="O464" i="19" s="1"/>
  <c r="N462" i="19"/>
  <c r="M462" i="19"/>
  <c r="M465" i="19" s="1"/>
  <c r="L462" i="19"/>
  <c r="K462" i="19"/>
  <c r="J462" i="19"/>
  <c r="I462" i="19"/>
  <c r="H462" i="19"/>
  <c r="G462" i="19"/>
  <c r="G464" i="19" s="1"/>
  <c r="Y460" i="19"/>
  <c r="X460" i="19"/>
  <c r="W460" i="19"/>
  <c r="V460" i="19"/>
  <c r="U460" i="19"/>
  <c r="T460" i="19"/>
  <c r="S460" i="19"/>
  <c r="R460" i="19"/>
  <c r="Q460" i="19"/>
  <c r="O460" i="19"/>
  <c r="N460" i="19"/>
  <c r="M460" i="19"/>
  <c r="L460" i="19"/>
  <c r="K460" i="19"/>
  <c r="J460" i="19"/>
  <c r="I460" i="19"/>
  <c r="H460" i="19"/>
  <c r="G460" i="19"/>
  <c r="Y459" i="19"/>
  <c r="X459" i="19"/>
  <c r="W459" i="19"/>
  <c r="V459" i="19"/>
  <c r="U459" i="19"/>
  <c r="T459" i="19"/>
  <c r="S459" i="19"/>
  <c r="R459" i="19"/>
  <c r="Q459" i="19"/>
  <c r="O459" i="19"/>
  <c r="N459" i="19"/>
  <c r="M459" i="19"/>
  <c r="L459" i="19"/>
  <c r="K459" i="19"/>
  <c r="J459" i="19"/>
  <c r="I459" i="19"/>
  <c r="H459" i="19"/>
  <c r="G459" i="19"/>
  <c r="O456" i="19"/>
  <c r="L456" i="19"/>
  <c r="G456" i="19"/>
  <c r="AA455" i="19"/>
  <c r="G455" i="19"/>
  <c r="H450" i="19"/>
  <c r="H449" i="19"/>
  <c r="H448" i="19"/>
  <c r="H447" i="19"/>
  <c r="Y439" i="19"/>
  <c r="Y442" i="19" s="1"/>
  <c r="X439" i="19"/>
  <c r="W439" i="19"/>
  <c r="V439" i="19"/>
  <c r="U439" i="19"/>
  <c r="T439" i="19"/>
  <c r="S439" i="19"/>
  <c r="R439" i="19"/>
  <c r="Q439" i="19"/>
  <c r="Q442" i="19" s="1"/>
  <c r="O439" i="19"/>
  <c r="N439" i="19"/>
  <c r="N441" i="19" s="1"/>
  <c r="M439" i="19"/>
  <c r="M442" i="19" s="1"/>
  <c r="L439" i="19"/>
  <c r="K439" i="19"/>
  <c r="J439" i="19"/>
  <c r="I439" i="19"/>
  <c r="H439" i="19"/>
  <c r="G439" i="19"/>
  <c r="Y437" i="19"/>
  <c r="X437" i="19"/>
  <c r="W437" i="19"/>
  <c r="V437" i="19"/>
  <c r="U437" i="19"/>
  <c r="T437" i="19"/>
  <c r="S437" i="19"/>
  <c r="R437" i="19"/>
  <c r="Q437" i="19"/>
  <c r="O437" i="19"/>
  <c r="N437" i="19"/>
  <c r="M437" i="19"/>
  <c r="L437" i="19"/>
  <c r="K437" i="19"/>
  <c r="J437" i="19"/>
  <c r="I437" i="19"/>
  <c r="H437" i="19"/>
  <c r="G437" i="19"/>
  <c r="Y436" i="19"/>
  <c r="X436" i="19"/>
  <c r="W436" i="19"/>
  <c r="V436" i="19"/>
  <c r="U436" i="19"/>
  <c r="T436" i="19"/>
  <c r="S436" i="19"/>
  <c r="R436" i="19"/>
  <c r="Q436" i="19"/>
  <c r="O436" i="19"/>
  <c r="N436" i="19"/>
  <c r="M436" i="19"/>
  <c r="L436" i="19"/>
  <c r="K436" i="19"/>
  <c r="J436" i="19"/>
  <c r="I436" i="19"/>
  <c r="H436" i="19"/>
  <c r="G436" i="19"/>
  <c r="O433" i="19"/>
  <c r="L433" i="19"/>
  <c r="G433" i="19"/>
  <c r="AA432" i="19"/>
  <c r="G432" i="19"/>
  <c r="H427" i="19"/>
  <c r="H426" i="19"/>
  <c r="H425" i="19"/>
  <c r="H424" i="19"/>
  <c r="Y416" i="19"/>
  <c r="X416" i="19"/>
  <c r="W416" i="19"/>
  <c r="V416" i="19"/>
  <c r="V418" i="19" s="1"/>
  <c r="U416" i="19"/>
  <c r="T416" i="19"/>
  <c r="S416" i="19"/>
  <c r="R416" i="19"/>
  <c r="Q416" i="19"/>
  <c r="O416" i="19"/>
  <c r="O419" i="19" s="1"/>
  <c r="N416" i="19"/>
  <c r="M416" i="19"/>
  <c r="M419" i="19" s="1"/>
  <c r="L416" i="19"/>
  <c r="K416" i="19"/>
  <c r="J416" i="19"/>
  <c r="I416" i="19"/>
  <c r="H416" i="19"/>
  <c r="G416" i="19"/>
  <c r="G419" i="19" s="1"/>
  <c r="Y414" i="19"/>
  <c r="X414" i="19"/>
  <c r="W414" i="19"/>
  <c r="V414" i="19"/>
  <c r="U414" i="19"/>
  <c r="T414" i="19"/>
  <c r="S414" i="19"/>
  <c r="R414" i="19"/>
  <c r="Q414" i="19"/>
  <c r="O414" i="19"/>
  <c r="N414" i="19"/>
  <c r="M414" i="19"/>
  <c r="L414" i="19"/>
  <c r="K414" i="19"/>
  <c r="J414" i="19"/>
  <c r="I414" i="19"/>
  <c r="H414" i="19"/>
  <c r="G414" i="19"/>
  <c r="Y413" i="19"/>
  <c r="X413" i="19"/>
  <c r="W413" i="19"/>
  <c r="V413" i="19"/>
  <c r="U413" i="19"/>
  <c r="T413" i="19"/>
  <c r="S413" i="19"/>
  <c r="R413" i="19"/>
  <c r="Q413" i="19"/>
  <c r="O413" i="19"/>
  <c r="N413" i="19"/>
  <c r="M413" i="19"/>
  <c r="L413" i="19"/>
  <c r="K413" i="19"/>
  <c r="J413" i="19"/>
  <c r="I413" i="19"/>
  <c r="H413" i="19"/>
  <c r="G413" i="19"/>
  <c r="O410" i="19"/>
  <c r="L410" i="19"/>
  <c r="G410" i="19"/>
  <c r="AA409" i="19"/>
  <c r="G409" i="19"/>
  <c r="H404" i="19"/>
  <c r="H403" i="19"/>
  <c r="H402" i="19"/>
  <c r="H401" i="19"/>
  <c r="Y393" i="19"/>
  <c r="X393" i="19"/>
  <c r="W393" i="19"/>
  <c r="W396" i="19" s="1"/>
  <c r="V393" i="19"/>
  <c r="U393" i="19"/>
  <c r="T393" i="19"/>
  <c r="S393" i="19"/>
  <c r="R393" i="19"/>
  <c r="Q393" i="19"/>
  <c r="O393" i="19"/>
  <c r="O396" i="19" s="1"/>
  <c r="N393" i="19"/>
  <c r="N396" i="19" s="1"/>
  <c r="M393" i="19"/>
  <c r="L393" i="19"/>
  <c r="K393" i="19"/>
  <c r="J393" i="19"/>
  <c r="I393" i="19"/>
  <c r="H393" i="19"/>
  <c r="G393" i="19"/>
  <c r="G396" i="19" s="1"/>
  <c r="Y391" i="19"/>
  <c r="X391" i="19"/>
  <c r="W391" i="19"/>
  <c r="V391" i="19"/>
  <c r="U391" i="19"/>
  <c r="T391" i="19"/>
  <c r="S391" i="19"/>
  <c r="R391" i="19"/>
  <c r="Q391" i="19"/>
  <c r="O391" i="19"/>
  <c r="N391" i="19"/>
  <c r="M391" i="19"/>
  <c r="L391" i="19"/>
  <c r="K391" i="19"/>
  <c r="J391" i="19"/>
  <c r="I391" i="19"/>
  <c r="H391" i="19"/>
  <c r="G391" i="19"/>
  <c r="Y390" i="19"/>
  <c r="X390" i="19"/>
  <c r="W390" i="19"/>
  <c r="V390" i="19"/>
  <c r="U390" i="19"/>
  <c r="T390" i="19"/>
  <c r="S390" i="19"/>
  <c r="R390" i="19"/>
  <c r="Q390" i="19"/>
  <c r="O390" i="19"/>
  <c r="N390" i="19"/>
  <c r="M390" i="19"/>
  <c r="L390" i="19"/>
  <c r="K390" i="19"/>
  <c r="J390" i="19"/>
  <c r="I390" i="19"/>
  <c r="I396" i="19" s="1"/>
  <c r="H390" i="19"/>
  <c r="G390" i="19"/>
  <c r="O387" i="19"/>
  <c r="L387" i="19"/>
  <c r="G387" i="19"/>
  <c r="AA386" i="19"/>
  <c r="G386" i="19"/>
  <c r="H381" i="19"/>
  <c r="H380" i="19"/>
  <c r="H379" i="19"/>
  <c r="H378" i="19"/>
  <c r="Y370" i="19"/>
  <c r="X370" i="19"/>
  <c r="X373" i="19" s="1"/>
  <c r="W370" i="19"/>
  <c r="W373" i="19" s="1"/>
  <c r="V370" i="19"/>
  <c r="U370" i="19"/>
  <c r="T370" i="19"/>
  <c r="S370" i="19"/>
  <c r="R370" i="19"/>
  <c r="Q370" i="19"/>
  <c r="O370" i="19"/>
  <c r="O373" i="19" s="1"/>
  <c r="N370" i="19"/>
  <c r="M370" i="19"/>
  <c r="L370" i="19"/>
  <c r="L373" i="19" s="1"/>
  <c r="K370" i="19"/>
  <c r="J370" i="19"/>
  <c r="I370" i="19"/>
  <c r="H370" i="19"/>
  <c r="H372" i="19" s="1"/>
  <c r="G370" i="19"/>
  <c r="G373" i="19" s="1"/>
  <c r="Y368" i="19"/>
  <c r="X368" i="19"/>
  <c r="W368" i="19"/>
  <c r="V368" i="19"/>
  <c r="U368" i="19"/>
  <c r="T368" i="19"/>
  <c r="S368" i="19"/>
  <c r="R368" i="19"/>
  <c r="Q368" i="19"/>
  <c r="O368" i="19"/>
  <c r="N368" i="19"/>
  <c r="M368" i="19"/>
  <c r="L368" i="19"/>
  <c r="K368" i="19"/>
  <c r="J368" i="19"/>
  <c r="I368" i="19"/>
  <c r="H368" i="19"/>
  <c r="G368" i="19"/>
  <c r="Y367" i="19"/>
  <c r="X367" i="19"/>
  <c r="W367" i="19"/>
  <c r="V367" i="19"/>
  <c r="U367" i="19"/>
  <c r="T367" i="19"/>
  <c r="S367" i="19"/>
  <c r="R367" i="19"/>
  <c r="Q367" i="19"/>
  <c r="O367" i="19"/>
  <c r="N367" i="19"/>
  <c r="M367" i="19"/>
  <c r="L367" i="19"/>
  <c r="K367" i="19"/>
  <c r="J367" i="19"/>
  <c r="I367" i="19"/>
  <c r="H367" i="19"/>
  <c r="G367" i="19"/>
  <c r="O364" i="19"/>
  <c r="L364" i="19"/>
  <c r="G364" i="19"/>
  <c r="AA363" i="19"/>
  <c r="G363" i="19"/>
  <c r="H358" i="19"/>
  <c r="H357" i="19"/>
  <c r="H356" i="19"/>
  <c r="H355" i="19"/>
  <c r="Y347" i="19"/>
  <c r="X347" i="19"/>
  <c r="W347" i="19"/>
  <c r="V347" i="19"/>
  <c r="U347" i="19"/>
  <c r="T347" i="19"/>
  <c r="T350" i="19" s="1"/>
  <c r="S347" i="19"/>
  <c r="R347" i="19"/>
  <c r="Q347" i="19"/>
  <c r="O347" i="19"/>
  <c r="N347" i="19"/>
  <c r="M347" i="19"/>
  <c r="M350" i="19" s="1"/>
  <c r="L347" i="19"/>
  <c r="K347" i="19"/>
  <c r="J347" i="19"/>
  <c r="I347" i="19"/>
  <c r="H347" i="19"/>
  <c r="G347" i="19"/>
  <c r="Y345" i="19"/>
  <c r="X345" i="19"/>
  <c r="W345" i="19"/>
  <c r="V345" i="19"/>
  <c r="U345" i="19"/>
  <c r="T345" i="19"/>
  <c r="S345" i="19"/>
  <c r="R345" i="19"/>
  <c r="Q345" i="19"/>
  <c r="O345" i="19"/>
  <c r="N345" i="19"/>
  <c r="M345" i="19"/>
  <c r="L345" i="19"/>
  <c r="K345" i="19"/>
  <c r="J345" i="19"/>
  <c r="I345" i="19"/>
  <c r="H345" i="19"/>
  <c r="G345" i="19"/>
  <c r="Y344" i="19"/>
  <c r="X344" i="19"/>
  <c r="W344" i="19"/>
  <c r="V344" i="19"/>
  <c r="U344" i="19"/>
  <c r="T344" i="19"/>
  <c r="S344" i="19"/>
  <c r="R344" i="19"/>
  <c r="Z344" i="19" s="1"/>
  <c r="Q344" i="19"/>
  <c r="O344" i="19"/>
  <c r="N344" i="19"/>
  <c r="M344" i="19"/>
  <c r="L344" i="19"/>
  <c r="K344" i="19"/>
  <c r="J344" i="19"/>
  <c r="I344" i="19"/>
  <c r="H344" i="19"/>
  <c r="G344" i="19"/>
  <c r="O341" i="19"/>
  <c r="L341" i="19"/>
  <c r="G341" i="19"/>
  <c r="AA340" i="19"/>
  <c r="G340" i="19"/>
  <c r="H335" i="19"/>
  <c r="H334" i="19"/>
  <c r="H333" i="19"/>
  <c r="H332" i="19"/>
  <c r="Y324" i="19"/>
  <c r="X324" i="19"/>
  <c r="W324" i="19"/>
  <c r="V324" i="19"/>
  <c r="U324" i="19"/>
  <c r="T324" i="19"/>
  <c r="S324" i="19"/>
  <c r="R324" i="19"/>
  <c r="Q324" i="19"/>
  <c r="O324" i="19"/>
  <c r="N324" i="19"/>
  <c r="M324" i="19"/>
  <c r="M327" i="19" s="1"/>
  <c r="L324" i="19"/>
  <c r="K324" i="19"/>
  <c r="J324" i="19"/>
  <c r="I324" i="19"/>
  <c r="H324" i="19"/>
  <c r="G324" i="19"/>
  <c r="Y322" i="19"/>
  <c r="X322" i="19"/>
  <c r="W322" i="19"/>
  <c r="V322" i="19"/>
  <c r="U322" i="19"/>
  <c r="T322" i="19"/>
  <c r="S322" i="19"/>
  <c r="R322" i="19"/>
  <c r="Q322" i="19"/>
  <c r="O322" i="19"/>
  <c r="N322" i="19"/>
  <c r="M322" i="19"/>
  <c r="L322" i="19"/>
  <c r="K322" i="19"/>
  <c r="J322" i="19"/>
  <c r="I322" i="19"/>
  <c r="H322" i="19"/>
  <c r="G322" i="19"/>
  <c r="Y321" i="19"/>
  <c r="X321" i="19"/>
  <c r="W321" i="19"/>
  <c r="V321" i="19"/>
  <c r="U321" i="19"/>
  <c r="T321" i="19"/>
  <c r="S321" i="19"/>
  <c r="R321" i="19"/>
  <c r="Q321" i="19"/>
  <c r="O321" i="19"/>
  <c r="N321" i="19"/>
  <c r="M321" i="19"/>
  <c r="L321" i="19"/>
  <c r="K321" i="19"/>
  <c r="J321" i="19"/>
  <c r="I321" i="19"/>
  <c r="H321" i="19"/>
  <c r="G321" i="19"/>
  <c r="O318" i="19"/>
  <c r="L318" i="19"/>
  <c r="G318" i="19"/>
  <c r="AA317" i="19"/>
  <c r="G317" i="19"/>
  <c r="H312" i="19"/>
  <c r="H311" i="19"/>
  <c r="H310" i="19"/>
  <c r="H309" i="19"/>
  <c r="Y301" i="19"/>
  <c r="X301" i="19"/>
  <c r="W301" i="19"/>
  <c r="W304" i="19" s="1"/>
  <c r="V301" i="19"/>
  <c r="V303" i="19" s="1"/>
  <c r="U301" i="19"/>
  <c r="T301" i="19"/>
  <c r="S301" i="19"/>
  <c r="R301" i="19"/>
  <c r="Q301" i="19"/>
  <c r="Q303" i="19" s="1"/>
  <c r="O301" i="19"/>
  <c r="N301" i="19"/>
  <c r="N303" i="19" s="1"/>
  <c r="M301" i="19"/>
  <c r="L301" i="19"/>
  <c r="K301" i="19"/>
  <c r="J301" i="19"/>
  <c r="I301" i="19"/>
  <c r="H301" i="19"/>
  <c r="H303" i="19" s="1"/>
  <c r="G301" i="19"/>
  <c r="Y299" i="19"/>
  <c r="X299" i="19"/>
  <c r="W299" i="19"/>
  <c r="V299" i="19"/>
  <c r="U299" i="19"/>
  <c r="T299" i="19"/>
  <c r="S299" i="19"/>
  <c r="R299" i="19"/>
  <c r="Q299" i="19"/>
  <c r="O299" i="19"/>
  <c r="N299" i="19"/>
  <c r="M299" i="19"/>
  <c r="L299" i="19"/>
  <c r="K299" i="19"/>
  <c r="J299" i="19"/>
  <c r="I299" i="19"/>
  <c r="H299" i="19"/>
  <c r="G299" i="19"/>
  <c r="Y298" i="19"/>
  <c r="X298" i="19"/>
  <c r="W298" i="19"/>
  <c r="V298" i="19"/>
  <c r="U298" i="19"/>
  <c r="U304" i="19" s="1"/>
  <c r="T298" i="19"/>
  <c r="S298" i="19"/>
  <c r="R298" i="19"/>
  <c r="Q298" i="19"/>
  <c r="O298" i="19"/>
  <c r="N298" i="19"/>
  <c r="M298" i="19"/>
  <c r="L298" i="19"/>
  <c r="K298" i="19"/>
  <c r="J298" i="19"/>
  <c r="I298" i="19"/>
  <c r="I304" i="19" s="1"/>
  <c r="H298" i="19"/>
  <c r="G298" i="19"/>
  <c r="O295" i="19"/>
  <c r="L295" i="19"/>
  <c r="G295" i="19"/>
  <c r="AA294" i="19"/>
  <c r="G294" i="19"/>
  <c r="H289" i="19"/>
  <c r="H288" i="19"/>
  <c r="H287" i="19"/>
  <c r="H286" i="19"/>
  <c r="O280" i="19"/>
  <c r="Y278" i="19"/>
  <c r="X278" i="19"/>
  <c r="W278" i="19"/>
  <c r="W281" i="19" s="1"/>
  <c r="V278" i="19"/>
  <c r="U278" i="19"/>
  <c r="T278" i="19"/>
  <c r="S278" i="19"/>
  <c r="R278" i="19"/>
  <c r="Q278" i="19"/>
  <c r="O278" i="19"/>
  <c r="N278" i="19"/>
  <c r="M278" i="19"/>
  <c r="L278" i="19"/>
  <c r="K278" i="19"/>
  <c r="J278" i="19"/>
  <c r="I278" i="19"/>
  <c r="I280" i="19" s="1"/>
  <c r="H278" i="19"/>
  <c r="H281" i="19" s="1"/>
  <c r="G278" i="19"/>
  <c r="G281" i="19" s="1"/>
  <c r="Y276" i="19"/>
  <c r="X276" i="19"/>
  <c r="W276" i="19"/>
  <c r="V276" i="19"/>
  <c r="U276" i="19"/>
  <c r="T276" i="19"/>
  <c r="S276" i="19"/>
  <c r="R276" i="19"/>
  <c r="Q276" i="19"/>
  <c r="O276" i="19"/>
  <c r="N276" i="19"/>
  <c r="M276" i="19"/>
  <c r="L276" i="19"/>
  <c r="K276" i="19"/>
  <c r="J276" i="19"/>
  <c r="I276" i="19"/>
  <c r="H276" i="19"/>
  <c r="G276" i="19"/>
  <c r="Y275" i="19"/>
  <c r="X275" i="19"/>
  <c r="W275" i="19"/>
  <c r="V275" i="19"/>
  <c r="U275" i="19"/>
  <c r="T275" i="19"/>
  <c r="S275" i="19"/>
  <c r="R275" i="19"/>
  <c r="Q275" i="19"/>
  <c r="O275" i="19"/>
  <c r="N275" i="19"/>
  <c r="M275" i="19"/>
  <c r="L275" i="19"/>
  <c r="K275" i="19"/>
  <c r="J275" i="19"/>
  <c r="I275" i="19"/>
  <c r="H275" i="19"/>
  <c r="G275" i="19"/>
  <c r="O272" i="19"/>
  <c r="L272" i="19"/>
  <c r="G272" i="19"/>
  <c r="AA271" i="19"/>
  <c r="G271" i="19"/>
  <c r="H266" i="19"/>
  <c r="H265" i="19"/>
  <c r="H264" i="19"/>
  <c r="H263" i="19"/>
  <c r="U257" i="19"/>
  <c r="Y255" i="19"/>
  <c r="X255" i="19"/>
  <c r="W255" i="19"/>
  <c r="V255" i="19"/>
  <c r="U255" i="19"/>
  <c r="U258" i="19" s="1"/>
  <c r="T255" i="19"/>
  <c r="T258" i="19" s="1"/>
  <c r="S255" i="19"/>
  <c r="S257" i="19" s="1"/>
  <c r="R255" i="19"/>
  <c r="Q255" i="19"/>
  <c r="O255" i="19"/>
  <c r="N255" i="19"/>
  <c r="M255" i="19"/>
  <c r="L255" i="19"/>
  <c r="L258" i="19" s="1"/>
  <c r="K255" i="19"/>
  <c r="K258" i="19" s="1"/>
  <c r="J255" i="19"/>
  <c r="J257" i="19" s="1"/>
  <c r="I255" i="19"/>
  <c r="H255" i="19"/>
  <c r="G255" i="19"/>
  <c r="Y253" i="19"/>
  <c r="X253" i="19"/>
  <c r="W253" i="19"/>
  <c r="V253" i="19"/>
  <c r="U253" i="19"/>
  <c r="T253" i="19"/>
  <c r="S253" i="19"/>
  <c r="R253" i="19"/>
  <c r="Q253" i="19"/>
  <c r="O253" i="19"/>
  <c r="N253" i="19"/>
  <c r="M253" i="19"/>
  <c r="L253" i="19"/>
  <c r="K253" i="19"/>
  <c r="J253" i="19"/>
  <c r="I253" i="19"/>
  <c r="H253" i="19"/>
  <c r="G253" i="19"/>
  <c r="Y252" i="19"/>
  <c r="X252" i="19"/>
  <c r="W252" i="19"/>
  <c r="V252" i="19"/>
  <c r="U252" i="19"/>
  <c r="T252" i="19"/>
  <c r="S252" i="19"/>
  <c r="R252" i="19"/>
  <c r="Q252" i="19"/>
  <c r="Q257" i="19" s="1"/>
  <c r="O252" i="19"/>
  <c r="N252" i="19"/>
  <c r="M252" i="19"/>
  <c r="L252" i="19"/>
  <c r="K252" i="19"/>
  <c r="J252" i="19"/>
  <c r="I252" i="19"/>
  <c r="H252" i="19"/>
  <c r="G252" i="19"/>
  <c r="O249" i="19"/>
  <c r="L249" i="19"/>
  <c r="G249" i="19"/>
  <c r="AA248" i="19"/>
  <c r="G248" i="19"/>
  <c r="H243" i="19"/>
  <c r="H242" i="19"/>
  <c r="H241" i="19"/>
  <c r="H240" i="19"/>
  <c r="Y232" i="19"/>
  <c r="Y235" i="19" s="1"/>
  <c r="X232" i="19"/>
  <c r="W232" i="19"/>
  <c r="V232" i="19"/>
  <c r="U232" i="19"/>
  <c r="T232" i="19"/>
  <c r="S232" i="19"/>
  <c r="R232" i="19"/>
  <c r="Q232" i="19"/>
  <c r="Q235" i="19" s="1"/>
  <c r="O232" i="19"/>
  <c r="N232" i="19"/>
  <c r="M232" i="19"/>
  <c r="L232" i="19"/>
  <c r="K232" i="19"/>
  <c r="J232" i="19"/>
  <c r="I232" i="19"/>
  <c r="I234" i="19" s="1"/>
  <c r="H232" i="19"/>
  <c r="G232" i="19"/>
  <c r="Y230" i="19"/>
  <c r="X230" i="19"/>
  <c r="W230" i="19"/>
  <c r="V230" i="19"/>
  <c r="U230" i="19"/>
  <c r="T230" i="19"/>
  <c r="S230" i="19"/>
  <c r="R230" i="19"/>
  <c r="Q230" i="19"/>
  <c r="O230" i="19"/>
  <c r="N230" i="19"/>
  <c r="M230" i="19"/>
  <c r="L230" i="19"/>
  <c r="K230" i="19"/>
  <c r="J230" i="19"/>
  <c r="I230" i="19"/>
  <c r="H230" i="19"/>
  <c r="G230" i="19"/>
  <c r="Y229" i="19"/>
  <c r="X229" i="19"/>
  <c r="X235" i="19" s="1"/>
  <c r="W229" i="19"/>
  <c r="V229" i="19"/>
  <c r="U229" i="19"/>
  <c r="T229" i="19"/>
  <c r="S229" i="19"/>
  <c r="R229" i="19"/>
  <c r="Q229" i="19"/>
  <c r="O229" i="19"/>
  <c r="N229" i="19"/>
  <c r="N234" i="19" s="1"/>
  <c r="M229" i="19"/>
  <c r="L229" i="19"/>
  <c r="L234" i="19" s="1"/>
  <c r="K229" i="19"/>
  <c r="J229" i="19"/>
  <c r="I229" i="19"/>
  <c r="H229" i="19"/>
  <c r="G229" i="19"/>
  <c r="O226" i="19"/>
  <c r="L226" i="19"/>
  <c r="G226" i="19"/>
  <c r="AA225" i="19"/>
  <c r="G225" i="19"/>
  <c r="H220" i="19"/>
  <c r="H219" i="19"/>
  <c r="H218" i="19"/>
  <c r="H217" i="19"/>
  <c r="V212" i="19"/>
  <c r="Y209" i="19"/>
  <c r="X209" i="19"/>
  <c r="W209" i="19"/>
  <c r="V209" i="19"/>
  <c r="V211" i="19" s="1"/>
  <c r="U209" i="19"/>
  <c r="U212" i="19" s="1"/>
  <c r="T209" i="19"/>
  <c r="S209" i="19"/>
  <c r="R209" i="19"/>
  <c r="Q209" i="19"/>
  <c r="O209" i="19"/>
  <c r="N209" i="19"/>
  <c r="N211" i="19" s="1"/>
  <c r="M209" i="19"/>
  <c r="L209" i="19"/>
  <c r="L212" i="19" s="1"/>
  <c r="K209" i="19"/>
  <c r="K211" i="19" s="1"/>
  <c r="J209" i="19"/>
  <c r="J211" i="19" s="1"/>
  <c r="I209" i="19"/>
  <c r="H209" i="19"/>
  <c r="G209" i="19"/>
  <c r="Y207" i="19"/>
  <c r="X207" i="19"/>
  <c r="W207" i="19"/>
  <c r="V207" i="19"/>
  <c r="U207" i="19"/>
  <c r="T207" i="19"/>
  <c r="S207" i="19"/>
  <c r="R207" i="19"/>
  <c r="Q207" i="19"/>
  <c r="O207" i="19"/>
  <c r="N207" i="19"/>
  <c r="M207" i="19"/>
  <c r="L207" i="19"/>
  <c r="K207" i="19"/>
  <c r="J207" i="19"/>
  <c r="I207" i="19"/>
  <c r="H207" i="19"/>
  <c r="G207" i="19"/>
  <c r="Y206" i="19"/>
  <c r="X206" i="19"/>
  <c r="W206" i="19"/>
  <c r="W212" i="19" s="1"/>
  <c r="V206" i="19"/>
  <c r="U206" i="19"/>
  <c r="T206" i="19"/>
  <c r="S206" i="19"/>
  <c r="R206" i="19"/>
  <c r="Q206" i="19"/>
  <c r="O206" i="19"/>
  <c r="N206" i="19"/>
  <c r="N212" i="19" s="1"/>
  <c r="M206" i="19"/>
  <c r="L206" i="19"/>
  <c r="K206" i="19"/>
  <c r="J206" i="19"/>
  <c r="I206" i="19"/>
  <c r="H206" i="19"/>
  <c r="G206" i="19"/>
  <c r="O203" i="19"/>
  <c r="L203" i="19"/>
  <c r="G203" i="19"/>
  <c r="AA202" i="19"/>
  <c r="G202" i="19"/>
  <c r="H197" i="19"/>
  <c r="H196" i="19"/>
  <c r="H195" i="19"/>
  <c r="H194" i="19"/>
  <c r="Y186" i="19"/>
  <c r="X186" i="19"/>
  <c r="W186" i="19"/>
  <c r="V186" i="19"/>
  <c r="U186" i="19"/>
  <c r="T186" i="19"/>
  <c r="S186" i="19"/>
  <c r="S188" i="19" s="1"/>
  <c r="R186" i="19"/>
  <c r="Q186" i="19"/>
  <c r="O186" i="19"/>
  <c r="N186" i="19"/>
  <c r="N188" i="19" s="1"/>
  <c r="M186" i="19"/>
  <c r="L186" i="19"/>
  <c r="L189" i="19" s="1"/>
  <c r="K186" i="19"/>
  <c r="K188" i="19" s="1"/>
  <c r="J186" i="19"/>
  <c r="I186" i="19"/>
  <c r="H186" i="19"/>
  <c r="G186" i="19"/>
  <c r="Y184" i="19"/>
  <c r="X184" i="19"/>
  <c r="W184" i="19"/>
  <c r="V184" i="19"/>
  <c r="U184" i="19"/>
  <c r="T184" i="19"/>
  <c r="S184" i="19"/>
  <c r="R184" i="19"/>
  <c r="Q184" i="19"/>
  <c r="O184" i="19"/>
  <c r="N184" i="19"/>
  <c r="M184" i="19"/>
  <c r="L184" i="19"/>
  <c r="K184" i="19"/>
  <c r="J184" i="19"/>
  <c r="I184" i="19"/>
  <c r="H184" i="19"/>
  <c r="G184" i="19"/>
  <c r="Y183" i="19"/>
  <c r="X183" i="19"/>
  <c r="W183" i="19"/>
  <c r="V183" i="19"/>
  <c r="U183" i="19"/>
  <c r="T183" i="19"/>
  <c r="S183" i="19"/>
  <c r="R183" i="19"/>
  <c r="Q183" i="19"/>
  <c r="O183" i="19"/>
  <c r="N183" i="19"/>
  <c r="N189" i="19" s="1"/>
  <c r="M183" i="19"/>
  <c r="L183" i="19"/>
  <c r="K183" i="19"/>
  <c r="J183" i="19"/>
  <c r="I183" i="19"/>
  <c r="H183" i="19"/>
  <c r="G183" i="19"/>
  <c r="O180" i="19"/>
  <c r="L180" i="19"/>
  <c r="G180" i="19"/>
  <c r="AA179" i="19"/>
  <c r="G179" i="19"/>
  <c r="H174" i="19"/>
  <c r="H173" i="19"/>
  <c r="H172" i="19"/>
  <c r="H171" i="19"/>
  <c r="Y163" i="19"/>
  <c r="X163" i="19"/>
  <c r="W163" i="19"/>
  <c r="V163" i="19"/>
  <c r="U163" i="19"/>
  <c r="T163" i="19"/>
  <c r="T166" i="19" s="1"/>
  <c r="S163" i="19"/>
  <c r="R163" i="19"/>
  <c r="Q163" i="19"/>
  <c r="O163" i="19"/>
  <c r="N163" i="19"/>
  <c r="M163" i="19"/>
  <c r="M166" i="19" s="1"/>
  <c r="L163" i="19"/>
  <c r="L166" i="19" s="1"/>
  <c r="K163" i="19"/>
  <c r="J163" i="19"/>
  <c r="I163" i="19"/>
  <c r="H163" i="19"/>
  <c r="G163" i="19"/>
  <c r="Y161" i="19"/>
  <c r="X161" i="19"/>
  <c r="W161" i="19"/>
  <c r="V161" i="19"/>
  <c r="U161" i="19"/>
  <c r="T161" i="19"/>
  <c r="S161" i="19"/>
  <c r="R161" i="19"/>
  <c r="Q161" i="19"/>
  <c r="O161" i="19"/>
  <c r="N161" i="19"/>
  <c r="M161" i="19"/>
  <c r="L161" i="19"/>
  <c r="K161" i="19"/>
  <c r="J161" i="19"/>
  <c r="I161" i="19"/>
  <c r="H161" i="19"/>
  <c r="G161" i="19"/>
  <c r="Y160" i="19"/>
  <c r="X160" i="19"/>
  <c r="W160" i="19"/>
  <c r="V160" i="19"/>
  <c r="U160" i="19"/>
  <c r="T160" i="19"/>
  <c r="S160" i="19"/>
  <c r="R160" i="19"/>
  <c r="Q160" i="19"/>
  <c r="Z160" i="19" s="1"/>
  <c r="O160" i="19"/>
  <c r="O166" i="19" s="1"/>
  <c r="N160" i="19"/>
  <c r="M160" i="19"/>
  <c r="L160" i="19"/>
  <c r="K160" i="19"/>
  <c r="J160" i="19"/>
  <c r="I160" i="19"/>
  <c r="H160" i="19"/>
  <c r="G160" i="19"/>
  <c r="O157" i="19"/>
  <c r="L157" i="19"/>
  <c r="G157" i="19"/>
  <c r="AA156" i="19"/>
  <c r="G156" i="19"/>
  <c r="H151" i="19"/>
  <c r="H150" i="19"/>
  <c r="H149" i="19"/>
  <c r="H148" i="19"/>
  <c r="Y140" i="19"/>
  <c r="X140" i="19"/>
  <c r="W140" i="19"/>
  <c r="V140" i="19"/>
  <c r="V143" i="19" s="1"/>
  <c r="U140" i="19"/>
  <c r="U142" i="19" s="1"/>
  <c r="T140" i="19"/>
  <c r="S140" i="19"/>
  <c r="R140" i="19"/>
  <c r="Q140" i="19"/>
  <c r="O140" i="19"/>
  <c r="N140" i="19"/>
  <c r="M140" i="19"/>
  <c r="M143" i="19" s="1"/>
  <c r="L140" i="19"/>
  <c r="L143" i="19" s="1"/>
  <c r="K140" i="19"/>
  <c r="K143" i="19" s="1"/>
  <c r="J140" i="19"/>
  <c r="J143" i="19" s="1"/>
  <c r="I140" i="19"/>
  <c r="H140" i="19"/>
  <c r="G140" i="19"/>
  <c r="Y138" i="19"/>
  <c r="X138" i="19"/>
  <c r="W138" i="19"/>
  <c r="V138" i="19"/>
  <c r="U138" i="19"/>
  <c r="T138" i="19"/>
  <c r="S138" i="19"/>
  <c r="R138" i="19"/>
  <c r="Q138" i="19"/>
  <c r="O138" i="19"/>
  <c r="N138" i="19"/>
  <c r="M138" i="19"/>
  <c r="L138" i="19"/>
  <c r="K138" i="19"/>
  <c r="J138" i="19"/>
  <c r="I138" i="19"/>
  <c r="H138" i="19"/>
  <c r="G138" i="19"/>
  <c r="Y137" i="19"/>
  <c r="X137" i="19"/>
  <c r="W137" i="19"/>
  <c r="V137" i="19"/>
  <c r="U137" i="19"/>
  <c r="T137" i="19"/>
  <c r="S137" i="19"/>
  <c r="R137" i="19"/>
  <c r="Q137" i="19"/>
  <c r="O137" i="19"/>
  <c r="N137" i="19"/>
  <c r="M137" i="19"/>
  <c r="L137" i="19"/>
  <c r="K137" i="19"/>
  <c r="J137" i="19"/>
  <c r="I137" i="19"/>
  <c r="H137" i="19"/>
  <c r="G137" i="19"/>
  <c r="P137" i="19" s="1"/>
  <c r="O134" i="19"/>
  <c r="L134" i="19"/>
  <c r="G134" i="19"/>
  <c r="AA133" i="19"/>
  <c r="G133" i="19"/>
  <c r="H128" i="19"/>
  <c r="H127" i="19"/>
  <c r="H126" i="19"/>
  <c r="H125" i="19"/>
  <c r="Y117" i="19"/>
  <c r="X117" i="19"/>
  <c r="W117" i="19"/>
  <c r="V117" i="19"/>
  <c r="U117" i="19"/>
  <c r="U120" i="19" s="1"/>
  <c r="T117" i="19"/>
  <c r="T119" i="19" s="1"/>
  <c r="S117" i="19"/>
  <c r="S120" i="19" s="1"/>
  <c r="R117" i="19"/>
  <c r="Q117" i="19"/>
  <c r="O117" i="19"/>
  <c r="N117" i="19"/>
  <c r="M117" i="19"/>
  <c r="L117" i="19"/>
  <c r="L119" i="19" s="1"/>
  <c r="K117" i="19"/>
  <c r="K120" i="19" s="1"/>
  <c r="J117" i="19"/>
  <c r="I117" i="19"/>
  <c r="I119" i="19" s="1"/>
  <c r="H117" i="19"/>
  <c r="G117" i="19"/>
  <c r="Y115" i="19"/>
  <c r="X115" i="19"/>
  <c r="W115" i="19"/>
  <c r="V115" i="19"/>
  <c r="U115" i="19"/>
  <c r="T115" i="19"/>
  <c r="S115" i="19"/>
  <c r="R115" i="19"/>
  <c r="Q115" i="19"/>
  <c r="O115" i="19"/>
  <c r="N115" i="19"/>
  <c r="M115" i="19"/>
  <c r="L115" i="19"/>
  <c r="K115" i="19"/>
  <c r="J115" i="19"/>
  <c r="I115" i="19"/>
  <c r="H115" i="19"/>
  <c r="G115" i="19"/>
  <c r="Y114" i="19"/>
  <c r="X114" i="19"/>
  <c r="W114" i="19"/>
  <c r="W119" i="19" s="1"/>
  <c r="V114" i="19"/>
  <c r="U114" i="19"/>
  <c r="T114" i="19"/>
  <c r="S114" i="19"/>
  <c r="R114" i="19"/>
  <c r="Q114" i="19"/>
  <c r="O114" i="19"/>
  <c r="O119" i="19" s="1"/>
  <c r="N114" i="19"/>
  <c r="M114" i="19"/>
  <c r="L114" i="19"/>
  <c r="K114" i="19"/>
  <c r="J114" i="19"/>
  <c r="I114" i="19"/>
  <c r="H114" i="19"/>
  <c r="G114" i="19"/>
  <c r="G119" i="19" s="1"/>
  <c r="O111" i="19"/>
  <c r="L111" i="19"/>
  <c r="G111" i="19"/>
  <c r="AA110" i="19"/>
  <c r="G110" i="19"/>
  <c r="H105" i="19"/>
  <c r="H104" i="19"/>
  <c r="H103" i="19"/>
  <c r="H102" i="19"/>
  <c r="Y94" i="19"/>
  <c r="X94" i="19"/>
  <c r="W94" i="19"/>
  <c r="V94" i="19"/>
  <c r="U94" i="19"/>
  <c r="U96" i="19" s="1"/>
  <c r="T94" i="19"/>
  <c r="T97" i="19" s="1"/>
  <c r="S94" i="19"/>
  <c r="R94" i="19"/>
  <c r="R97" i="19" s="1"/>
  <c r="Q94" i="19"/>
  <c r="O94" i="19"/>
  <c r="N94" i="19"/>
  <c r="M94" i="19"/>
  <c r="L94" i="19"/>
  <c r="L96" i="19" s="1"/>
  <c r="K94" i="19"/>
  <c r="J94" i="19"/>
  <c r="I94" i="19"/>
  <c r="I96" i="19" s="1"/>
  <c r="H94" i="19"/>
  <c r="G94" i="19"/>
  <c r="Y92" i="19"/>
  <c r="X92" i="19"/>
  <c r="W92" i="19"/>
  <c r="V92" i="19"/>
  <c r="U92" i="19"/>
  <c r="T92" i="19"/>
  <c r="S92" i="19"/>
  <c r="R92" i="19"/>
  <c r="Q92" i="19"/>
  <c r="O92" i="19"/>
  <c r="N92" i="19"/>
  <c r="M92" i="19"/>
  <c r="L92" i="19"/>
  <c r="K92" i="19"/>
  <c r="J92" i="19"/>
  <c r="I92" i="19"/>
  <c r="H92" i="19"/>
  <c r="G92" i="19"/>
  <c r="Y91" i="19"/>
  <c r="X91" i="19"/>
  <c r="W91" i="19"/>
  <c r="V91" i="19"/>
  <c r="U91" i="19"/>
  <c r="T91" i="19"/>
  <c r="S91" i="19"/>
  <c r="R91" i="19"/>
  <c r="Q91" i="19"/>
  <c r="O91" i="19"/>
  <c r="N91" i="19"/>
  <c r="M91" i="19"/>
  <c r="L91" i="19"/>
  <c r="K91" i="19"/>
  <c r="J91" i="19"/>
  <c r="I91" i="19"/>
  <c r="H91" i="19"/>
  <c r="G91" i="19"/>
  <c r="P91" i="19" s="1"/>
  <c r="O88" i="19"/>
  <c r="L88" i="19"/>
  <c r="G88" i="19"/>
  <c r="AA87" i="19"/>
  <c r="G87" i="19"/>
  <c r="Z38" i="19"/>
  <c r="AA38" i="19"/>
  <c r="Z37" i="19"/>
  <c r="AA37" i="19" s="1"/>
  <c r="Z36" i="19"/>
  <c r="AA36" i="19" s="1"/>
  <c r="Z35" i="19"/>
  <c r="AA35" i="19" s="1"/>
  <c r="Z34" i="19"/>
  <c r="AA34" i="19" s="1"/>
  <c r="Z33" i="19"/>
  <c r="AA33" i="19" s="1"/>
  <c r="Z32" i="19"/>
  <c r="AA32" i="19" s="1"/>
  <c r="Z31" i="19"/>
  <c r="AA31" i="19" s="1"/>
  <c r="Z30" i="19"/>
  <c r="AA30" i="19"/>
  <c r="Z29" i="19"/>
  <c r="AA29" i="19" s="1"/>
  <c r="Z28" i="19"/>
  <c r="AA28" i="19" s="1"/>
  <c r="Z27" i="19"/>
  <c r="AA27" i="19" s="1"/>
  <c r="Z26" i="19"/>
  <c r="AA26" i="19" s="1"/>
  <c r="Z25" i="19"/>
  <c r="AA25" i="19" s="1"/>
  <c r="Z24" i="19"/>
  <c r="AA24" i="19" s="1"/>
  <c r="Z23" i="19"/>
  <c r="AA23" i="19" s="1"/>
  <c r="Z22" i="19"/>
  <c r="AA22" i="19" s="1"/>
  <c r="Z21" i="19"/>
  <c r="AA21" i="19" s="1"/>
  <c r="Z20" i="19"/>
  <c r="AA20" i="19"/>
  <c r="Z19" i="19"/>
  <c r="AA19" i="19" s="1"/>
  <c r="Z18" i="19"/>
  <c r="AA18" i="19" s="1"/>
  <c r="Z17" i="19"/>
  <c r="AA17" i="19" s="1"/>
  <c r="Z16" i="19"/>
  <c r="AA16" i="19" s="1"/>
  <c r="Z15" i="19"/>
  <c r="AA15" i="19" s="1"/>
  <c r="Z14" i="19"/>
  <c r="AA14" i="19" s="1"/>
  <c r="Z13" i="19"/>
  <c r="AA13" i="19" s="1"/>
  <c r="Z12" i="19"/>
  <c r="AA12" i="19"/>
  <c r="Z11" i="19"/>
  <c r="AA11" i="19" s="1"/>
  <c r="Z10" i="19"/>
  <c r="AA10" i="19" s="1"/>
  <c r="Z9" i="19"/>
  <c r="AA9" i="19" s="1"/>
  <c r="Z7" i="19"/>
  <c r="P7" i="19"/>
  <c r="AA7" i="19" s="1"/>
  <c r="H772" i="18"/>
  <c r="H771" i="18"/>
  <c r="H770" i="18"/>
  <c r="H769" i="18"/>
  <c r="Y761" i="18"/>
  <c r="X761" i="18"/>
  <c r="W761" i="18"/>
  <c r="V761" i="18"/>
  <c r="V762" i="18" s="1"/>
  <c r="U761" i="18"/>
  <c r="U763" i="18" s="1"/>
  <c r="T761" i="18"/>
  <c r="T762" i="18" s="1"/>
  <c r="S761" i="18"/>
  <c r="R761" i="18"/>
  <c r="Q761" i="18"/>
  <c r="O761" i="18"/>
  <c r="N761" i="18"/>
  <c r="M761" i="18"/>
  <c r="M764" i="18" s="1"/>
  <c r="L761" i="18"/>
  <c r="L762" i="18" s="1"/>
  <c r="K761" i="18"/>
  <c r="J761" i="18"/>
  <c r="I761" i="18"/>
  <c r="H761" i="18"/>
  <c r="G761" i="18"/>
  <c r="Y759" i="18"/>
  <c r="X759" i="18"/>
  <c r="W759" i="18"/>
  <c r="V759" i="18"/>
  <c r="U759" i="18"/>
  <c r="T759" i="18"/>
  <c r="S759" i="18"/>
  <c r="R759" i="18"/>
  <c r="Q759" i="18"/>
  <c r="O759" i="18"/>
  <c r="N759" i="18"/>
  <c r="M759" i="18"/>
  <c r="L759" i="18"/>
  <c r="K759" i="18"/>
  <c r="J759" i="18"/>
  <c r="I759" i="18"/>
  <c r="H759" i="18"/>
  <c r="G759" i="18"/>
  <c r="Y758" i="18"/>
  <c r="X758" i="18"/>
  <c r="X763" i="18" s="1"/>
  <c r="W758" i="18"/>
  <c r="V758" i="18"/>
  <c r="U758" i="18"/>
  <c r="T758" i="18"/>
  <c r="S758" i="18"/>
  <c r="R758" i="18"/>
  <c r="Q758" i="18"/>
  <c r="O758" i="18"/>
  <c r="N758" i="18"/>
  <c r="M758" i="18"/>
  <c r="L758" i="18"/>
  <c r="K758" i="18"/>
  <c r="J758" i="18"/>
  <c r="I758" i="18"/>
  <c r="H758" i="18"/>
  <c r="G758" i="18"/>
  <c r="O755" i="18"/>
  <c r="L755" i="18"/>
  <c r="G755" i="18"/>
  <c r="AA754" i="18"/>
  <c r="G754" i="18"/>
  <c r="H749" i="18"/>
  <c r="H748" i="18"/>
  <c r="H747" i="18"/>
  <c r="H746" i="18"/>
  <c r="Y738" i="18"/>
  <c r="X738" i="18"/>
  <c r="W738" i="18"/>
  <c r="W739" i="18" s="1"/>
  <c r="V738" i="18"/>
  <c r="U738" i="18"/>
  <c r="T738" i="18"/>
  <c r="S738" i="18"/>
  <c r="R738" i="18"/>
  <c r="R739" i="18" s="1"/>
  <c r="Q738" i="18"/>
  <c r="O738" i="18"/>
  <c r="N738" i="18"/>
  <c r="N739" i="18" s="1"/>
  <c r="M738" i="18"/>
  <c r="L738" i="18"/>
  <c r="K738" i="18"/>
  <c r="J738" i="18"/>
  <c r="I738" i="18"/>
  <c r="I741" i="18" s="1"/>
  <c r="H738" i="18"/>
  <c r="G738" i="18"/>
  <c r="Y736" i="18"/>
  <c r="X736" i="18"/>
  <c r="W736" i="18"/>
  <c r="V736" i="18"/>
  <c r="U736" i="18"/>
  <c r="T736" i="18"/>
  <c r="S736" i="18"/>
  <c r="R736" i="18"/>
  <c r="Q736" i="18"/>
  <c r="O736" i="18"/>
  <c r="N736" i="18"/>
  <c r="M736" i="18"/>
  <c r="L736" i="18"/>
  <c r="K736" i="18"/>
  <c r="J736" i="18"/>
  <c r="I736" i="18"/>
  <c r="H736" i="18"/>
  <c r="G736" i="18"/>
  <c r="Y735" i="18"/>
  <c r="X735" i="18"/>
  <c r="W735" i="18"/>
  <c r="V735" i="18"/>
  <c r="V739" i="18" s="1"/>
  <c r="U735" i="18"/>
  <c r="U739" i="18" s="1"/>
  <c r="T735" i="18"/>
  <c r="S735" i="18"/>
  <c r="R735" i="18"/>
  <c r="Q735" i="18"/>
  <c r="O735" i="18"/>
  <c r="N735" i="18"/>
  <c r="M735" i="18"/>
  <c r="M739" i="18" s="1"/>
  <c r="L735" i="18"/>
  <c r="K735" i="18"/>
  <c r="J735" i="18"/>
  <c r="I735" i="18"/>
  <c r="H735" i="18"/>
  <c r="G735" i="18"/>
  <c r="O732" i="18"/>
  <c r="L732" i="18"/>
  <c r="G732" i="18"/>
  <c r="AA731" i="18"/>
  <c r="G731" i="18"/>
  <c r="H726" i="18"/>
  <c r="H725" i="18"/>
  <c r="H724" i="18"/>
  <c r="H723" i="18"/>
  <c r="Y715" i="18"/>
  <c r="X715" i="18"/>
  <c r="X716" i="18" s="1"/>
  <c r="W715" i="18"/>
  <c r="W718" i="18" s="1"/>
  <c r="V715" i="18"/>
  <c r="U715" i="18"/>
  <c r="T715" i="18"/>
  <c r="S715" i="18"/>
  <c r="R715" i="18"/>
  <c r="R716" i="18" s="1"/>
  <c r="Q715" i="18"/>
  <c r="O715" i="18"/>
  <c r="N715" i="18"/>
  <c r="N716" i="18" s="1"/>
  <c r="M715" i="18"/>
  <c r="L715" i="18"/>
  <c r="K715" i="18"/>
  <c r="J715" i="18"/>
  <c r="I715" i="18"/>
  <c r="H715" i="18"/>
  <c r="H716" i="18" s="1"/>
  <c r="G715" i="18"/>
  <c r="Y713" i="18"/>
  <c r="X713" i="18"/>
  <c r="W713" i="18"/>
  <c r="V713" i="18"/>
  <c r="U713" i="18"/>
  <c r="T713" i="18"/>
  <c r="S713" i="18"/>
  <c r="R713" i="18"/>
  <c r="Q713" i="18"/>
  <c r="O713" i="18"/>
  <c r="N713" i="18"/>
  <c r="M713" i="18"/>
  <c r="L713" i="18"/>
  <c r="K713" i="18"/>
  <c r="J713" i="18"/>
  <c r="I713" i="18"/>
  <c r="H713" i="18"/>
  <c r="G713" i="18"/>
  <c r="Y712" i="18"/>
  <c r="X712" i="18"/>
  <c r="W712" i="18"/>
  <c r="V712" i="18"/>
  <c r="U712" i="18"/>
  <c r="T712" i="18"/>
  <c r="S712" i="18"/>
  <c r="R712" i="18"/>
  <c r="Q712" i="18"/>
  <c r="O712" i="18"/>
  <c r="N712" i="18"/>
  <c r="M712" i="18"/>
  <c r="M718" i="18" s="1"/>
  <c r="L712" i="18"/>
  <c r="K712" i="18"/>
  <c r="K716" i="18" s="1"/>
  <c r="J712" i="18"/>
  <c r="I712" i="18"/>
  <c r="H712" i="18"/>
  <c r="G712" i="18"/>
  <c r="O709" i="18"/>
  <c r="L709" i="18"/>
  <c r="G709" i="18"/>
  <c r="AA708" i="18"/>
  <c r="G708" i="18"/>
  <c r="H703" i="18"/>
  <c r="H702" i="18"/>
  <c r="H701" i="18"/>
  <c r="H700" i="18"/>
  <c r="W695" i="18"/>
  <c r="Y692" i="18"/>
  <c r="Y693" i="18" s="1"/>
  <c r="X692" i="18"/>
  <c r="X694" i="18" s="1"/>
  <c r="W692" i="18"/>
  <c r="W693" i="18" s="1"/>
  <c r="V692" i="18"/>
  <c r="U692" i="18"/>
  <c r="T692" i="18"/>
  <c r="S692" i="18"/>
  <c r="R692" i="18"/>
  <c r="R694" i="18" s="1"/>
  <c r="Q692" i="18"/>
  <c r="Q693" i="18" s="1"/>
  <c r="O692" i="18"/>
  <c r="O695" i="18" s="1"/>
  <c r="N692" i="18"/>
  <c r="N693" i="18" s="1"/>
  <c r="M692" i="18"/>
  <c r="L692" i="18"/>
  <c r="K692" i="18"/>
  <c r="J692" i="18"/>
  <c r="I692" i="18"/>
  <c r="I693" i="18" s="1"/>
  <c r="H692" i="18"/>
  <c r="G692" i="18"/>
  <c r="Y690" i="18"/>
  <c r="X690" i="18"/>
  <c r="W690" i="18"/>
  <c r="V690" i="18"/>
  <c r="U690" i="18"/>
  <c r="T690" i="18"/>
  <c r="S690" i="18"/>
  <c r="R690" i="18"/>
  <c r="Q690" i="18"/>
  <c r="O690" i="18"/>
  <c r="N690" i="18"/>
  <c r="M690" i="18"/>
  <c r="L690" i="18"/>
  <c r="K690" i="18"/>
  <c r="J690" i="18"/>
  <c r="I690" i="18"/>
  <c r="H690" i="18"/>
  <c r="G690" i="18"/>
  <c r="Y689" i="18"/>
  <c r="X689" i="18"/>
  <c r="W689" i="18"/>
  <c r="V689" i="18"/>
  <c r="U689" i="18"/>
  <c r="T689" i="18"/>
  <c r="S689" i="18"/>
  <c r="R689" i="18"/>
  <c r="Q689" i="18"/>
  <c r="O689" i="18"/>
  <c r="N689" i="18"/>
  <c r="M689" i="18"/>
  <c r="L689" i="18"/>
  <c r="L694" i="18" s="1"/>
  <c r="K689" i="18"/>
  <c r="J689" i="18"/>
  <c r="J694" i="18" s="1"/>
  <c r="I689" i="18"/>
  <c r="H689" i="18"/>
  <c r="G689" i="18"/>
  <c r="O686" i="18"/>
  <c r="L686" i="18"/>
  <c r="G686" i="18"/>
  <c r="AA685" i="18"/>
  <c r="G685" i="18"/>
  <c r="H680" i="18"/>
  <c r="H679" i="18"/>
  <c r="H678" i="18"/>
  <c r="H677" i="18"/>
  <c r="J672" i="18"/>
  <c r="S671" i="18"/>
  <c r="Y669" i="18"/>
  <c r="X669" i="18"/>
  <c r="W669" i="18"/>
  <c r="W671" i="18" s="1"/>
  <c r="V669" i="18"/>
  <c r="U669" i="18"/>
  <c r="U672" i="18" s="1"/>
  <c r="T669" i="18"/>
  <c r="T670" i="18" s="1"/>
  <c r="S669" i="18"/>
  <c r="S670" i="18" s="1"/>
  <c r="R669" i="18"/>
  <c r="Q669" i="18"/>
  <c r="O669" i="18"/>
  <c r="N669" i="18"/>
  <c r="N671" i="18" s="1"/>
  <c r="M669" i="18"/>
  <c r="L669" i="18"/>
  <c r="L672" i="18" s="1"/>
  <c r="K669" i="18"/>
  <c r="J669" i="18"/>
  <c r="I669" i="18"/>
  <c r="H669" i="18"/>
  <c r="G669" i="18"/>
  <c r="Y667" i="18"/>
  <c r="X667" i="18"/>
  <c r="W667" i="18"/>
  <c r="V667" i="18"/>
  <c r="U667" i="18"/>
  <c r="T667" i="18"/>
  <c r="S667" i="18"/>
  <c r="R667" i="18"/>
  <c r="Q667" i="18"/>
  <c r="O667" i="18"/>
  <c r="N667" i="18"/>
  <c r="M667" i="18"/>
  <c r="L667" i="18"/>
  <c r="K667" i="18"/>
  <c r="J667" i="18"/>
  <c r="I667" i="18"/>
  <c r="H667" i="18"/>
  <c r="G667" i="18"/>
  <c r="Y666" i="18"/>
  <c r="Y671" i="18" s="1"/>
  <c r="X666" i="18"/>
  <c r="W666" i="18"/>
  <c r="V666" i="18"/>
  <c r="U666" i="18"/>
  <c r="T666" i="18"/>
  <c r="S666" i="18"/>
  <c r="R666" i="18"/>
  <c r="Q666" i="18"/>
  <c r="O666" i="18"/>
  <c r="N666" i="18"/>
  <c r="M666" i="18"/>
  <c r="L666" i="18"/>
  <c r="K666" i="18"/>
  <c r="J666" i="18"/>
  <c r="J671" i="18" s="1"/>
  <c r="I666" i="18"/>
  <c r="I671" i="18" s="1"/>
  <c r="H666" i="18"/>
  <c r="G666" i="18"/>
  <c r="O663" i="18"/>
  <c r="L663" i="18"/>
  <c r="G663" i="18"/>
  <c r="AA662" i="18"/>
  <c r="G662" i="18"/>
  <c r="H657" i="18"/>
  <c r="H656" i="18"/>
  <c r="H655" i="18"/>
  <c r="H654" i="18"/>
  <c r="Y646" i="18"/>
  <c r="X646" i="18"/>
  <c r="W646" i="18"/>
  <c r="V646" i="18"/>
  <c r="U646" i="18"/>
  <c r="T646" i="18"/>
  <c r="S646" i="18"/>
  <c r="R646" i="18"/>
  <c r="R648" i="18" s="1"/>
  <c r="Q646" i="18"/>
  <c r="O646" i="18"/>
  <c r="N646" i="18"/>
  <c r="M646" i="18"/>
  <c r="M649" i="18" s="1"/>
  <c r="L646" i="18"/>
  <c r="K646" i="18"/>
  <c r="J646" i="18"/>
  <c r="I646" i="18"/>
  <c r="H646" i="18"/>
  <c r="H647" i="18" s="1"/>
  <c r="G646" i="18"/>
  <c r="Y644" i="18"/>
  <c r="X644" i="18"/>
  <c r="W644" i="18"/>
  <c r="V644" i="18"/>
  <c r="U644" i="18"/>
  <c r="T644" i="18"/>
  <c r="S644" i="18"/>
  <c r="R644" i="18"/>
  <c r="Q644" i="18"/>
  <c r="O644" i="18"/>
  <c r="N644" i="18"/>
  <c r="M644" i="18"/>
  <c r="L644" i="18"/>
  <c r="K644" i="18"/>
  <c r="J644" i="18"/>
  <c r="I644" i="18"/>
  <c r="H644" i="18"/>
  <c r="G644" i="18"/>
  <c r="Y643" i="18"/>
  <c r="X643" i="18"/>
  <c r="W643" i="18"/>
  <c r="V643" i="18"/>
  <c r="U643" i="18"/>
  <c r="T643" i="18"/>
  <c r="S643" i="18"/>
  <c r="R643" i="18"/>
  <c r="Q643" i="18"/>
  <c r="O643" i="18"/>
  <c r="N643" i="18"/>
  <c r="M643" i="18"/>
  <c r="L643" i="18"/>
  <c r="K643" i="18"/>
  <c r="J643" i="18"/>
  <c r="I643" i="18"/>
  <c r="I649" i="18" s="1"/>
  <c r="H643" i="18"/>
  <c r="G643" i="18"/>
  <c r="O640" i="18"/>
  <c r="L640" i="18"/>
  <c r="G640" i="18"/>
  <c r="AA639" i="18"/>
  <c r="G639" i="18"/>
  <c r="H634" i="18"/>
  <c r="H633" i="18"/>
  <c r="H632" i="18"/>
  <c r="H631" i="18"/>
  <c r="Y623" i="18"/>
  <c r="Y626" i="18" s="1"/>
  <c r="X623" i="18"/>
  <c r="W623" i="18"/>
  <c r="V623" i="18"/>
  <c r="U623" i="18"/>
  <c r="T623" i="18"/>
  <c r="S623" i="18"/>
  <c r="R623" i="18"/>
  <c r="Q623" i="18"/>
  <c r="O623" i="18"/>
  <c r="N623" i="18"/>
  <c r="M623" i="18"/>
  <c r="L623" i="18"/>
  <c r="K623" i="18"/>
  <c r="J623" i="18"/>
  <c r="I623" i="18"/>
  <c r="H623" i="18"/>
  <c r="H624" i="18" s="1"/>
  <c r="G623" i="18"/>
  <c r="Y621" i="18"/>
  <c r="X621" i="18"/>
  <c r="W621" i="18"/>
  <c r="V621" i="18"/>
  <c r="U621" i="18"/>
  <c r="T621" i="18"/>
  <c r="S621" i="18"/>
  <c r="R621" i="18"/>
  <c r="Q621" i="18"/>
  <c r="O621" i="18"/>
  <c r="N621" i="18"/>
  <c r="M621" i="18"/>
  <c r="L621" i="18"/>
  <c r="K621" i="18"/>
  <c r="J621" i="18"/>
  <c r="I621" i="18"/>
  <c r="H621" i="18"/>
  <c r="G621" i="18"/>
  <c r="Y620" i="18"/>
  <c r="X620" i="18"/>
  <c r="W620" i="18"/>
  <c r="V620" i="18"/>
  <c r="U620" i="18"/>
  <c r="T620" i="18"/>
  <c r="S620" i="18"/>
  <c r="S625" i="18" s="1"/>
  <c r="R620" i="18"/>
  <c r="Q620" i="18"/>
  <c r="O620" i="18"/>
  <c r="N620" i="18"/>
  <c r="M620" i="18"/>
  <c r="L620" i="18"/>
  <c r="K620" i="18"/>
  <c r="J620" i="18"/>
  <c r="J626" i="18" s="1"/>
  <c r="I620" i="18"/>
  <c r="I625" i="18" s="1"/>
  <c r="H620" i="18"/>
  <c r="G620" i="18"/>
  <c r="O617" i="18"/>
  <c r="L617" i="18"/>
  <c r="G617" i="18"/>
  <c r="AA616" i="18"/>
  <c r="G616" i="18"/>
  <c r="H611" i="18"/>
  <c r="H610" i="18"/>
  <c r="H609" i="18"/>
  <c r="H608" i="18"/>
  <c r="U601" i="18"/>
  <c r="Y600" i="18"/>
  <c r="Y602" i="18" s="1"/>
  <c r="X600" i="18"/>
  <c r="W600" i="18"/>
  <c r="V600" i="18"/>
  <c r="U600" i="18"/>
  <c r="T600" i="18"/>
  <c r="T601" i="18" s="1"/>
  <c r="S600" i="18"/>
  <c r="R600" i="18"/>
  <c r="Q600" i="18"/>
  <c r="Q602" i="18" s="1"/>
  <c r="O600" i="18"/>
  <c r="N600" i="18"/>
  <c r="M600" i="18"/>
  <c r="M603" i="18" s="1"/>
  <c r="L600" i="18"/>
  <c r="K600" i="18"/>
  <c r="J600" i="18"/>
  <c r="I600" i="18"/>
  <c r="H600" i="18"/>
  <c r="H602" i="18" s="1"/>
  <c r="G600" i="18"/>
  <c r="Y598" i="18"/>
  <c r="X598" i="18"/>
  <c r="W598" i="18"/>
  <c r="V598" i="18"/>
  <c r="U598" i="18"/>
  <c r="T598" i="18"/>
  <c r="S598" i="18"/>
  <c r="R598" i="18"/>
  <c r="Q598" i="18"/>
  <c r="O598" i="18"/>
  <c r="N598" i="18"/>
  <c r="M598" i="18"/>
  <c r="L598" i="18"/>
  <c r="K598" i="18"/>
  <c r="J598" i="18"/>
  <c r="I598" i="18"/>
  <c r="H598" i="18"/>
  <c r="G598" i="18"/>
  <c r="Y597" i="18"/>
  <c r="X597" i="18"/>
  <c r="W597" i="18"/>
  <c r="V597" i="18"/>
  <c r="U597" i="18"/>
  <c r="T597" i="18"/>
  <c r="S597" i="18"/>
  <c r="R597" i="18"/>
  <c r="Q597" i="18"/>
  <c r="O597" i="18"/>
  <c r="N597" i="18"/>
  <c r="N602" i="18" s="1"/>
  <c r="M597" i="18"/>
  <c r="M601" i="18" s="1"/>
  <c r="L597" i="18"/>
  <c r="K597" i="18"/>
  <c r="J597" i="18"/>
  <c r="I597" i="18"/>
  <c r="H597" i="18"/>
  <c r="G597" i="18"/>
  <c r="O594" i="18"/>
  <c r="L594" i="18"/>
  <c r="G594" i="18"/>
  <c r="AA593" i="18"/>
  <c r="G593" i="18"/>
  <c r="H588" i="18"/>
  <c r="H587" i="18"/>
  <c r="H586" i="18"/>
  <c r="H585" i="18"/>
  <c r="V579" i="18"/>
  <c r="Y577" i="18"/>
  <c r="X577" i="18"/>
  <c r="W577" i="18"/>
  <c r="V577" i="18"/>
  <c r="U577" i="18"/>
  <c r="T577" i="18"/>
  <c r="S577" i="18"/>
  <c r="S578" i="18" s="1"/>
  <c r="R577" i="18"/>
  <c r="R579" i="18" s="1"/>
  <c r="Q577" i="18"/>
  <c r="O577" i="18"/>
  <c r="N577" i="18"/>
  <c r="M577" i="18"/>
  <c r="L577" i="18"/>
  <c r="L578" i="18" s="1"/>
  <c r="K577" i="18"/>
  <c r="J577" i="18"/>
  <c r="J578" i="18" s="1"/>
  <c r="I577" i="18"/>
  <c r="I580" i="18" s="1"/>
  <c r="H577" i="18"/>
  <c r="G577" i="18"/>
  <c r="Y575" i="18"/>
  <c r="X575" i="18"/>
  <c r="W575" i="18"/>
  <c r="V575" i="18"/>
  <c r="U575" i="18"/>
  <c r="T575" i="18"/>
  <c r="S575" i="18"/>
  <c r="R575" i="18"/>
  <c r="Q575" i="18"/>
  <c r="O575" i="18"/>
  <c r="N575" i="18"/>
  <c r="M575" i="18"/>
  <c r="L575" i="18"/>
  <c r="K575" i="18"/>
  <c r="J575" i="18"/>
  <c r="I575" i="18"/>
  <c r="H575" i="18"/>
  <c r="G575" i="18"/>
  <c r="Y574" i="18"/>
  <c r="Y580" i="18" s="1"/>
  <c r="X574" i="18"/>
  <c r="W574" i="18"/>
  <c r="V574" i="18"/>
  <c r="U574" i="18"/>
  <c r="T574" i="18"/>
  <c r="S574" i="18"/>
  <c r="R574" i="18"/>
  <c r="Q574" i="18"/>
  <c r="O574" i="18"/>
  <c r="N574" i="18"/>
  <c r="M574" i="18"/>
  <c r="M580" i="18" s="1"/>
  <c r="L574" i="18"/>
  <c r="K574" i="18"/>
  <c r="J574" i="18"/>
  <c r="I574" i="18"/>
  <c r="H574" i="18"/>
  <c r="G574" i="18"/>
  <c r="O571" i="18"/>
  <c r="L571" i="18"/>
  <c r="G571" i="18"/>
  <c r="AA570" i="18"/>
  <c r="G570" i="18"/>
  <c r="H565" i="18"/>
  <c r="H564" i="18"/>
  <c r="H563" i="18"/>
  <c r="H562" i="18"/>
  <c r="Y554" i="18"/>
  <c r="X554" i="18"/>
  <c r="W554" i="18"/>
  <c r="V554" i="18"/>
  <c r="U554" i="18"/>
  <c r="U555" i="18" s="1"/>
  <c r="T554" i="18"/>
  <c r="T555" i="18" s="1"/>
  <c r="S554" i="18"/>
  <c r="S557" i="18" s="1"/>
  <c r="R554" i="18"/>
  <c r="Q554" i="18"/>
  <c r="O554" i="18"/>
  <c r="N554" i="18"/>
  <c r="M554" i="18"/>
  <c r="L554" i="18"/>
  <c r="L557" i="18" s="1"/>
  <c r="K554" i="18"/>
  <c r="K557" i="18" s="1"/>
  <c r="J554" i="18"/>
  <c r="I554" i="18"/>
  <c r="H554" i="18"/>
  <c r="G554" i="18"/>
  <c r="Y552" i="18"/>
  <c r="X552" i="18"/>
  <c r="W552" i="18"/>
  <c r="V552" i="18"/>
  <c r="U552" i="18"/>
  <c r="T552" i="18"/>
  <c r="S552" i="18"/>
  <c r="R552" i="18"/>
  <c r="Q552" i="18"/>
  <c r="O552" i="18"/>
  <c r="N552" i="18"/>
  <c r="M552" i="18"/>
  <c r="L552" i="18"/>
  <c r="K552" i="18"/>
  <c r="J552" i="18"/>
  <c r="I552" i="18"/>
  <c r="H552" i="18"/>
  <c r="G552" i="18"/>
  <c r="Y551" i="18"/>
  <c r="X551" i="18"/>
  <c r="W551" i="18"/>
  <c r="V551" i="18"/>
  <c r="U551" i="18"/>
  <c r="T551" i="18"/>
  <c r="S551" i="18"/>
  <c r="R551" i="18"/>
  <c r="Q551" i="18"/>
  <c r="O551" i="18"/>
  <c r="N551" i="18"/>
  <c r="M551" i="18"/>
  <c r="L551" i="18"/>
  <c r="K551" i="18"/>
  <c r="J551" i="18"/>
  <c r="I551" i="18"/>
  <c r="H551" i="18"/>
  <c r="H556" i="18" s="1"/>
  <c r="G551" i="18"/>
  <c r="P551" i="18" s="1"/>
  <c r="O548" i="18"/>
  <c r="L548" i="18"/>
  <c r="G548" i="18"/>
  <c r="AA547" i="18"/>
  <c r="G547" i="18"/>
  <c r="H542" i="18"/>
  <c r="H541" i="18"/>
  <c r="H540" i="18"/>
  <c r="H539" i="18"/>
  <c r="Y531" i="18"/>
  <c r="X531" i="18"/>
  <c r="W531" i="18"/>
  <c r="V531" i="18"/>
  <c r="U531" i="18"/>
  <c r="U532" i="18" s="1"/>
  <c r="T531" i="18"/>
  <c r="T533" i="18" s="1"/>
  <c r="S531" i="18"/>
  <c r="R531" i="18"/>
  <c r="Q531" i="18"/>
  <c r="O531" i="18"/>
  <c r="O532" i="18" s="1"/>
  <c r="N531" i="18"/>
  <c r="N534" i="18" s="1"/>
  <c r="M531" i="18"/>
  <c r="M534" i="18" s="1"/>
  <c r="L531" i="18"/>
  <c r="L534" i="18" s="1"/>
  <c r="K531" i="18"/>
  <c r="K534" i="18" s="1"/>
  <c r="J531" i="18"/>
  <c r="I531" i="18"/>
  <c r="H531" i="18"/>
  <c r="G531" i="18"/>
  <c r="Y529" i="18"/>
  <c r="X529" i="18"/>
  <c r="W529" i="18"/>
  <c r="V529" i="18"/>
  <c r="U529" i="18"/>
  <c r="T529" i="18"/>
  <c r="S529" i="18"/>
  <c r="R529" i="18"/>
  <c r="Q529" i="18"/>
  <c r="O529" i="18"/>
  <c r="N529" i="18"/>
  <c r="M529" i="18"/>
  <c r="L529" i="18"/>
  <c r="K529" i="18"/>
  <c r="J529" i="18"/>
  <c r="I529" i="18"/>
  <c r="H529" i="18"/>
  <c r="G529" i="18"/>
  <c r="Y528" i="18"/>
  <c r="X528" i="18"/>
  <c r="W528" i="18"/>
  <c r="V528" i="18"/>
  <c r="U528" i="18"/>
  <c r="T528" i="18"/>
  <c r="S528" i="18"/>
  <c r="R528" i="18"/>
  <c r="Z528" i="18" s="1"/>
  <c r="Q528" i="18"/>
  <c r="O528" i="18"/>
  <c r="O534" i="18" s="1"/>
  <c r="N528" i="18"/>
  <c r="M528" i="18"/>
  <c r="L528" i="18"/>
  <c r="K528" i="18"/>
  <c r="J528" i="18"/>
  <c r="I528" i="18"/>
  <c r="H528" i="18"/>
  <c r="G528" i="18"/>
  <c r="G532" i="18" s="1"/>
  <c r="O525" i="18"/>
  <c r="L525" i="18"/>
  <c r="G525" i="18"/>
  <c r="AA524" i="18"/>
  <c r="G524" i="18"/>
  <c r="H519" i="18"/>
  <c r="H518" i="18"/>
  <c r="H517" i="18"/>
  <c r="H516" i="18"/>
  <c r="Y508" i="18"/>
  <c r="X508" i="18"/>
  <c r="W508" i="18"/>
  <c r="V508" i="18"/>
  <c r="V511" i="18" s="1"/>
  <c r="U508" i="18"/>
  <c r="T508" i="18"/>
  <c r="T509" i="18" s="1"/>
  <c r="S508" i="18"/>
  <c r="R508" i="18"/>
  <c r="Q508" i="18"/>
  <c r="O508" i="18"/>
  <c r="N508" i="18"/>
  <c r="M508" i="18"/>
  <c r="L508" i="18"/>
  <c r="K508" i="18"/>
  <c r="K510" i="18" s="1"/>
  <c r="J508" i="18"/>
  <c r="J510" i="18" s="1"/>
  <c r="I508" i="18"/>
  <c r="H508" i="18"/>
  <c r="G508" i="18"/>
  <c r="Y506" i="18"/>
  <c r="X506" i="18"/>
  <c r="W506" i="18"/>
  <c r="V506" i="18"/>
  <c r="U506" i="18"/>
  <c r="T506" i="18"/>
  <c r="S506" i="18"/>
  <c r="R506" i="18"/>
  <c r="Q506" i="18"/>
  <c r="O506" i="18"/>
  <c r="N506" i="18"/>
  <c r="M506" i="18"/>
  <c r="L506" i="18"/>
  <c r="K506" i="18"/>
  <c r="J506" i="18"/>
  <c r="I506" i="18"/>
  <c r="H506" i="18"/>
  <c r="G506" i="18"/>
  <c r="Y505" i="18"/>
  <c r="X505" i="18"/>
  <c r="W505" i="18"/>
  <c r="V505" i="18"/>
  <c r="U505" i="18"/>
  <c r="T505" i="18"/>
  <c r="S505" i="18"/>
  <c r="R505" i="18"/>
  <c r="R510" i="18" s="1"/>
  <c r="Q505" i="18"/>
  <c r="Z505" i="18" s="1"/>
  <c r="O505" i="18"/>
  <c r="N505" i="18"/>
  <c r="M505" i="18"/>
  <c r="L505" i="18"/>
  <c r="K505" i="18"/>
  <c r="J505" i="18"/>
  <c r="I505" i="18"/>
  <c r="H505" i="18"/>
  <c r="P505" i="18" s="1"/>
  <c r="AA505" i="18" s="1"/>
  <c r="G505" i="18"/>
  <c r="O502" i="18"/>
  <c r="L502" i="18"/>
  <c r="G502" i="18"/>
  <c r="AA501" i="18"/>
  <c r="G501" i="18"/>
  <c r="H496" i="18"/>
  <c r="H495" i="18"/>
  <c r="H494" i="18"/>
  <c r="H493" i="18"/>
  <c r="G487" i="18"/>
  <c r="Y485" i="18"/>
  <c r="X485" i="18"/>
  <c r="X488" i="18" s="1"/>
  <c r="W485" i="18"/>
  <c r="V485" i="18"/>
  <c r="U485" i="18"/>
  <c r="T485" i="18"/>
  <c r="T487" i="18" s="1"/>
  <c r="S485" i="18"/>
  <c r="S488" i="18" s="1"/>
  <c r="R485" i="18"/>
  <c r="Q485" i="18"/>
  <c r="O485" i="18"/>
  <c r="N485" i="18"/>
  <c r="M485" i="18"/>
  <c r="L485" i="18"/>
  <c r="K485" i="18"/>
  <c r="K488" i="18" s="1"/>
  <c r="J485" i="18"/>
  <c r="I485" i="18"/>
  <c r="H485" i="18"/>
  <c r="H487" i="18" s="1"/>
  <c r="G485" i="18"/>
  <c r="G488" i="18" s="1"/>
  <c r="Y483" i="18"/>
  <c r="X483" i="18"/>
  <c r="W483" i="18"/>
  <c r="V483" i="18"/>
  <c r="U483" i="18"/>
  <c r="T483" i="18"/>
  <c r="S483" i="18"/>
  <c r="R483" i="18"/>
  <c r="Q483" i="18"/>
  <c r="O483" i="18"/>
  <c r="N483" i="18"/>
  <c r="M483" i="18"/>
  <c r="L483" i="18"/>
  <c r="K483" i="18"/>
  <c r="J483" i="18"/>
  <c r="I483" i="18"/>
  <c r="H483" i="18"/>
  <c r="G483" i="18"/>
  <c r="Y482" i="18"/>
  <c r="X482" i="18"/>
  <c r="X487" i="18" s="1"/>
  <c r="W482" i="18"/>
  <c r="V482" i="18"/>
  <c r="U482" i="18"/>
  <c r="T482" i="18"/>
  <c r="S482" i="18"/>
  <c r="R482" i="18"/>
  <c r="Q482" i="18"/>
  <c r="O482" i="18"/>
  <c r="N482" i="18"/>
  <c r="M482" i="18"/>
  <c r="L482" i="18"/>
  <c r="K482" i="18"/>
  <c r="J482" i="18"/>
  <c r="I482" i="18"/>
  <c r="H482" i="18"/>
  <c r="G482" i="18"/>
  <c r="O479" i="18"/>
  <c r="L479" i="18"/>
  <c r="G479" i="18"/>
  <c r="AA478" i="18"/>
  <c r="G478" i="18"/>
  <c r="H473" i="18"/>
  <c r="H472" i="18"/>
  <c r="H471" i="18"/>
  <c r="H470" i="18"/>
  <c r="Y462" i="18"/>
  <c r="Y465" i="18" s="1"/>
  <c r="X462" i="18"/>
  <c r="X464" i="18" s="1"/>
  <c r="W462" i="18"/>
  <c r="V462" i="18"/>
  <c r="U462" i="18"/>
  <c r="T462" i="18"/>
  <c r="S462" i="18"/>
  <c r="R462" i="18"/>
  <c r="Q462" i="18"/>
  <c r="Q465" i="18" s="1"/>
  <c r="O462" i="18"/>
  <c r="N462" i="18"/>
  <c r="M462" i="18"/>
  <c r="L462" i="18"/>
  <c r="K462" i="18"/>
  <c r="J462" i="18"/>
  <c r="I462" i="18"/>
  <c r="I465" i="18" s="1"/>
  <c r="H462" i="18"/>
  <c r="H465" i="18" s="1"/>
  <c r="G462" i="18"/>
  <c r="Y460" i="18"/>
  <c r="X460" i="18"/>
  <c r="W460" i="18"/>
  <c r="V460" i="18"/>
  <c r="U460" i="18"/>
  <c r="T460" i="18"/>
  <c r="S460" i="18"/>
  <c r="R460" i="18"/>
  <c r="Q460" i="18"/>
  <c r="O460" i="18"/>
  <c r="N460" i="18"/>
  <c r="M460" i="18"/>
  <c r="L460" i="18"/>
  <c r="K460" i="18"/>
  <c r="J460" i="18"/>
  <c r="I460" i="18"/>
  <c r="H460" i="18"/>
  <c r="G460" i="18"/>
  <c r="Y459" i="18"/>
  <c r="X459" i="18"/>
  <c r="W459" i="18"/>
  <c r="V459" i="18"/>
  <c r="U459" i="18"/>
  <c r="T459" i="18"/>
  <c r="S459" i="18"/>
  <c r="R459" i="18"/>
  <c r="Q459" i="18"/>
  <c r="O459" i="18"/>
  <c r="N459" i="18"/>
  <c r="M459" i="18"/>
  <c r="L459" i="18"/>
  <c r="K459" i="18"/>
  <c r="J459" i="18"/>
  <c r="I459" i="18"/>
  <c r="H459" i="18"/>
  <c r="G459" i="18"/>
  <c r="O456" i="18"/>
  <c r="L456" i="18"/>
  <c r="G456" i="18"/>
  <c r="AA455" i="18"/>
  <c r="G455" i="18"/>
  <c r="H450" i="18"/>
  <c r="H449" i="18"/>
  <c r="H448" i="18"/>
  <c r="H447" i="18"/>
  <c r="M442" i="18"/>
  <c r="Y439" i="18"/>
  <c r="Y442" i="18" s="1"/>
  <c r="X439" i="18"/>
  <c r="W439" i="18"/>
  <c r="V439" i="18"/>
  <c r="U439" i="18"/>
  <c r="T439" i="18"/>
  <c r="S439" i="18"/>
  <c r="R439" i="18"/>
  <c r="R441" i="18" s="1"/>
  <c r="Q439" i="18"/>
  <c r="Q442" i="18" s="1"/>
  <c r="O439" i="18"/>
  <c r="N439" i="18"/>
  <c r="M439" i="18"/>
  <c r="L439" i="18"/>
  <c r="K439" i="18"/>
  <c r="J439" i="18"/>
  <c r="J442" i="18" s="1"/>
  <c r="I439" i="18"/>
  <c r="I442" i="18" s="1"/>
  <c r="H439" i="18"/>
  <c r="G439" i="18"/>
  <c r="Y437" i="18"/>
  <c r="X437" i="18"/>
  <c r="W437" i="18"/>
  <c r="V437" i="18"/>
  <c r="U437" i="18"/>
  <c r="T437" i="18"/>
  <c r="S437" i="18"/>
  <c r="R437" i="18"/>
  <c r="Q437" i="18"/>
  <c r="O437" i="18"/>
  <c r="N437" i="18"/>
  <c r="M437" i="18"/>
  <c r="L437" i="18"/>
  <c r="K437" i="18"/>
  <c r="J437" i="18"/>
  <c r="I437" i="18"/>
  <c r="H437" i="18"/>
  <c r="G437" i="18"/>
  <c r="Y436" i="18"/>
  <c r="X436" i="18"/>
  <c r="W436" i="18"/>
  <c r="V436" i="18"/>
  <c r="V441" i="18" s="1"/>
  <c r="U436" i="18"/>
  <c r="T436" i="18"/>
  <c r="S436" i="18"/>
  <c r="R436" i="18"/>
  <c r="Q436" i="18"/>
  <c r="O436" i="18"/>
  <c r="N436" i="18"/>
  <c r="M436" i="18"/>
  <c r="L436" i="18"/>
  <c r="K436" i="18"/>
  <c r="J436" i="18"/>
  <c r="I436" i="18"/>
  <c r="H436" i="18"/>
  <c r="G436" i="18"/>
  <c r="O433" i="18"/>
  <c r="L433" i="18"/>
  <c r="G433" i="18"/>
  <c r="AA432" i="18"/>
  <c r="G432" i="18"/>
  <c r="H427" i="18"/>
  <c r="H426" i="18"/>
  <c r="H425" i="18"/>
  <c r="H424" i="18"/>
  <c r="O418" i="18"/>
  <c r="Y416" i="18"/>
  <c r="X416" i="18"/>
  <c r="W416" i="18"/>
  <c r="V416" i="18"/>
  <c r="U416" i="18"/>
  <c r="T416" i="18"/>
  <c r="S416" i="18"/>
  <c r="S419" i="18" s="1"/>
  <c r="R416" i="18"/>
  <c r="R419" i="18" s="1"/>
  <c r="Q416" i="18"/>
  <c r="O416" i="18"/>
  <c r="N416" i="18"/>
  <c r="M416" i="18"/>
  <c r="L416" i="18"/>
  <c r="K416" i="18"/>
  <c r="K419" i="18" s="1"/>
  <c r="J416" i="18"/>
  <c r="J419" i="18" s="1"/>
  <c r="I416" i="18"/>
  <c r="H416" i="18"/>
  <c r="G416" i="18"/>
  <c r="Y414" i="18"/>
  <c r="X414" i="18"/>
  <c r="W414" i="18"/>
  <c r="V414" i="18"/>
  <c r="U414" i="18"/>
  <c r="T414" i="18"/>
  <c r="S414" i="18"/>
  <c r="R414" i="18"/>
  <c r="Q414" i="18"/>
  <c r="O414" i="18"/>
  <c r="N414" i="18"/>
  <c r="M414" i="18"/>
  <c r="L414" i="18"/>
  <c r="K414" i="18"/>
  <c r="J414" i="18"/>
  <c r="I414" i="18"/>
  <c r="H414" i="18"/>
  <c r="G414" i="18"/>
  <c r="Y413" i="18"/>
  <c r="X413" i="18"/>
  <c r="W413" i="18"/>
  <c r="V413" i="18"/>
  <c r="U413" i="18"/>
  <c r="T413" i="18"/>
  <c r="S413" i="18"/>
  <c r="R413" i="18"/>
  <c r="Q413" i="18"/>
  <c r="O413" i="18"/>
  <c r="N413" i="18"/>
  <c r="M413" i="18"/>
  <c r="M419" i="18" s="1"/>
  <c r="L413" i="18"/>
  <c r="K413" i="18"/>
  <c r="J413" i="18"/>
  <c r="I413" i="18"/>
  <c r="H413" i="18"/>
  <c r="G413" i="18"/>
  <c r="G418" i="18" s="1"/>
  <c r="O410" i="18"/>
  <c r="L410" i="18"/>
  <c r="G410" i="18"/>
  <c r="AA409" i="18"/>
  <c r="G409" i="18"/>
  <c r="H404" i="18"/>
  <c r="H403" i="18"/>
  <c r="H402" i="18"/>
  <c r="H401" i="18"/>
  <c r="Y393" i="18"/>
  <c r="X393" i="18"/>
  <c r="W393" i="18"/>
  <c r="V393" i="18"/>
  <c r="U393" i="18"/>
  <c r="T393" i="18"/>
  <c r="T395" i="18" s="1"/>
  <c r="S393" i="18"/>
  <c r="S395" i="18" s="1"/>
  <c r="R393" i="18"/>
  <c r="Q393" i="18"/>
  <c r="O393" i="18"/>
  <c r="N393" i="18"/>
  <c r="M393" i="18"/>
  <c r="L393" i="18"/>
  <c r="L396" i="18" s="1"/>
  <c r="K393" i="18"/>
  <c r="K396" i="18" s="1"/>
  <c r="J393" i="18"/>
  <c r="J396" i="18" s="1"/>
  <c r="I393" i="18"/>
  <c r="H393" i="18"/>
  <c r="G393" i="18"/>
  <c r="Y391" i="18"/>
  <c r="X391" i="18"/>
  <c r="W391" i="18"/>
  <c r="V391" i="18"/>
  <c r="U391" i="18"/>
  <c r="T391" i="18"/>
  <c r="S391" i="18"/>
  <c r="R391" i="18"/>
  <c r="Q391" i="18"/>
  <c r="O391" i="18"/>
  <c r="N391" i="18"/>
  <c r="M391" i="18"/>
  <c r="L391" i="18"/>
  <c r="K391" i="18"/>
  <c r="J391" i="18"/>
  <c r="I391" i="18"/>
  <c r="H391" i="18"/>
  <c r="G391" i="18"/>
  <c r="Y390" i="18"/>
  <c r="X390" i="18"/>
  <c r="X395" i="18" s="1"/>
  <c r="W390" i="18"/>
  <c r="V390" i="18"/>
  <c r="U390" i="18"/>
  <c r="T390" i="18"/>
  <c r="S390" i="18"/>
  <c r="R390" i="18"/>
  <c r="Q390" i="18"/>
  <c r="O390" i="18"/>
  <c r="N390" i="18"/>
  <c r="M390" i="18"/>
  <c r="L390" i="18"/>
  <c r="K390" i="18"/>
  <c r="J390" i="18"/>
  <c r="I390" i="18"/>
  <c r="H390" i="18"/>
  <c r="G390" i="18"/>
  <c r="O387" i="18"/>
  <c r="L387" i="18"/>
  <c r="G387" i="18"/>
  <c r="AA386" i="18"/>
  <c r="G386" i="18"/>
  <c r="H381" i="18"/>
  <c r="H380" i="18"/>
  <c r="H379" i="18"/>
  <c r="H378" i="18"/>
  <c r="Y370" i="18"/>
  <c r="X370" i="18"/>
  <c r="W370" i="18"/>
  <c r="V370" i="18"/>
  <c r="U370" i="18"/>
  <c r="T370" i="18"/>
  <c r="T372" i="18" s="1"/>
  <c r="S370" i="18"/>
  <c r="R370" i="18"/>
  <c r="Q370" i="18"/>
  <c r="O370" i="18"/>
  <c r="N370" i="18"/>
  <c r="M370" i="18"/>
  <c r="L370" i="18"/>
  <c r="L372" i="18" s="1"/>
  <c r="K370" i="18"/>
  <c r="J370" i="18"/>
  <c r="I370" i="18"/>
  <c r="H370" i="18"/>
  <c r="G370" i="18"/>
  <c r="Y368" i="18"/>
  <c r="X368" i="18"/>
  <c r="W368" i="18"/>
  <c r="V368" i="18"/>
  <c r="U368" i="18"/>
  <c r="T368" i="18"/>
  <c r="S368" i="18"/>
  <c r="R368" i="18"/>
  <c r="Q368" i="18"/>
  <c r="O368" i="18"/>
  <c r="N368" i="18"/>
  <c r="M368" i="18"/>
  <c r="L368" i="18"/>
  <c r="K368" i="18"/>
  <c r="J368" i="18"/>
  <c r="I368" i="18"/>
  <c r="H368" i="18"/>
  <c r="G368" i="18"/>
  <c r="Y367" i="18"/>
  <c r="X367" i="18"/>
  <c r="W367" i="18"/>
  <c r="V367" i="18"/>
  <c r="U367" i="18"/>
  <c r="T367" i="18"/>
  <c r="S367" i="18"/>
  <c r="R367" i="18"/>
  <c r="Q367" i="18"/>
  <c r="O367" i="18"/>
  <c r="N367" i="18"/>
  <c r="M367" i="18"/>
  <c r="L367" i="18"/>
  <c r="K367" i="18"/>
  <c r="J367" i="18"/>
  <c r="I367" i="18"/>
  <c r="H367" i="18"/>
  <c r="G367" i="18"/>
  <c r="O364" i="18"/>
  <c r="L364" i="18"/>
  <c r="G364" i="18"/>
  <c r="AA363" i="18"/>
  <c r="G363" i="18"/>
  <c r="H358" i="18"/>
  <c r="H357" i="18"/>
  <c r="H356" i="18"/>
  <c r="H355" i="18"/>
  <c r="Y347" i="18"/>
  <c r="X347" i="18"/>
  <c r="W347" i="18"/>
  <c r="V347" i="18"/>
  <c r="V349" i="18" s="1"/>
  <c r="U347" i="18"/>
  <c r="T347" i="18"/>
  <c r="S347" i="18"/>
  <c r="R347" i="18"/>
  <c r="Q347" i="18"/>
  <c r="O347" i="18"/>
  <c r="N347" i="18"/>
  <c r="N350" i="18" s="1"/>
  <c r="M347" i="18"/>
  <c r="L347" i="18"/>
  <c r="L350" i="18" s="1"/>
  <c r="K347" i="18"/>
  <c r="J347" i="18"/>
  <c r="J349" i="18" s="1"/>
  <c r="I347" i="18"/>
  <c r="H347" i="18"/>
  <c r="G347" i="18"/>
  <c r="Y345" i="18"/>
  <c r="X345" i="18"/>
  <c r="W345" i="18"/>
  <c r="V345" i="18"/>
  <c r="U345" i="18"/>
  <c r="T345" i="18"/>
  <c r="S345" i="18"/>
  <c r="R345" i="18"/>
  <c r="Q345" i="18"/>
  <c r="O345" i="18"/>
  <c r="N345" i="18"/>
  <c r="M345" i="18"/>
  <c r="L345" i="18"/>
  <c r="K345" i="18"/>
  <c r="J345" i="18"/>
  <c r="I345" i="18"/>
  <c r="H345" i="18"/>
  <c r="G345" i="18"/>
  <c r="Y344" i="18"/>
  <c r="X344" i="18"/>
  <c r="W344" i="18"/>
  <c r="V344" i="18"/>
  <c r="U344" i="18"/>
  <c r="T344" i="18"/>
  <c r="S344" i="18"/>
  <c r="R344" i="18"/>
  <c r="Q344" i="18"/>
  <c r="O344" i="18"/>
  <c r="N344" i="18"/>
  <c r="M344" i="18"/>
  <c r="L344" i="18"/>
  <c r="K344" i="18"/>
  <c r="J344" i="18"/>
  <c r="I344" i="18"/>
  <c r="H344" i="18"/>
  <c r="H350" i="18" s="1"/>
  <c r="G344" i="18"/>
  <c r="O341" i="18"/>
  <c r="L341" i="18"/>
  <c r="G341" i="18"/>
  <c r="AA340" i="18"/>
  <c r="G340" i="18"/>
  <c r="H335" i="18"/>
  <c r="H334" i="18"/>
  <c r="H333" i="18"/>
  <c r="H332" i="18"/>
  <c r="G326" i="18"/>
  <c r="Y324" i="18"/>
  <c r="X324" i="18"/>
  <c r="X327" i="18" s="1"/>
  <c r="W324" i="18"/>
  <c r="V324" i="18"/>
  <c r="U324" i="18"/>
  <c r="T324" i="18"/>
  <c r="S324" i="18"/>
  <c r="S327" i="18" s="1"/>
  <c r="R324" i="18"/>
  <c r="Q324" i="18"/>
  <c r="O324" i="18"/>
  <c r="O327" i="18" s="1"/>
  <c r="N324" i="18"/>
  <c r="M324" i="18"/>
  <c r="L324" i="18"/>
  <c r="K324" i="18"/>
  <c r="J324" i="18"/>
  <c r="I324" i="18"/>
  <c r="H324" i="18"/>
  <c r="G324" i="18"/>
  <c r="G327" i="18" s="1"/>
  <c r="Y322" i="18"/>
  <c r="X322" i="18"/>
  <c r="W322" i="18"/>
  <c r="V322" i="18"/>
  <c r="U322" i="18"/>
  <c r="T322" i="18"/>
  <c r="S322" i="18"/>
  <c r="R322" i="18"/>
  <c r="Q322" i="18"/>
  <c r="O322" i="18"/>
  <c r="N322" i="18"/>
  <c r="M322" i="18"/>
  <c r="L322" i="18"/>
  <c r="K322" i="18"/>
  <c r="J322" i="18"/>
  <c r="I322" i="18"/>
  <c r="H322" i="18"/>
  <c r="G322" i="18"/>
  <c r="Y321" i="18"/>
  <c r="X321" i="18"/>
  <c r="W321" i="18"/>
  <c r="V321" i="18"/>
  <c r="U321" i="18"/>
  <c r="T321" i="18"/>
  <c r="T326" i="18" s="1"/>
  <c r="S321" i="18"/>
  <c r="R321" i="18"/>
  <c r="Q321" i="18"/>
  <c r="O321" i="18"/>
  <c r="N321" i="18"/>
  <c r="M321" i="18"/>
  <c r="L321" i="18"/>
  <c r="K321" i="18"/>
  <c r="J321" i="18"/>
  <c r="I321" i="18"/>
  <c r="H321" i="18"/>
  <c r="G321" i="18"/>
  <c r="O318" i="18"/>
  <c r="L318" i="18"/>
  <c r="G318" i="18"/>
  <c r="AA317" i="18"/>
  <c r="G317" i="18"/>
  <c r="H312" i="18"/>
  <c r="H311" i="18"/>
  <c r="H310" i="18"/>
  <c r="H309" i="18"/>
  <c r="U304" i="18"/>
  <c r="Y301" i="18"/>
  <c r="X301" i="18"/>
  <c r="W301" i="18"/>
  <c r="V301" i="18"/>
  <c r="U301" i="18"/>
  <c r="T301" i="18"/>
  <c r="T303" i="18" s="1"/>
  <c r="S301" i="18"/>
  <c r="R301" i="18"/>
  <c r="Q301" i="18"/>
  <c r="O301" i="18"/>
  <c r="N301" i="18"/>
  <c r="M301" i="18"/>
  <c r="M303" i="18" s="1"/>
  <c r="L301" i="18"/>
  <c r="L303" i="18" s="1"/>
  <c r="K301" i="18"/>
  <c r="J301" i="18"/>
  <c r="I301" i="18"/>
  <c r="H301" i="18"/>
  <c r="G301" i="18"/>
  <c r="Y299" i="18"/>
  <c r="X299" i="18"/>
  <c r="W299" i="18"/>
  <c r="V299" i="18"/>
  <c r="U299" i="18"/>
  <c r="T299" i="18"/>
  <c r="S299" i="18"/>
  <c r="R299" i="18"/>
  <c r="Q299" i="18"/>
  <c r="O299" i="18"/>
  <c r="N299" i="18"/>
  <c r="M299" i="18"/>
  <c r="L299" i="18"/>
  <c r="K299" i="18"/>
  <c r="J299" i="18"/>
  <c r="I299" i="18"/>
  <c r="H299" i="18"/>
  <c r="G299" i="18"/>
  <c r="Y298" i="18"/>
  <c r="X298" i="18"/>
  <c r="W298" i="18"/>
  <c r="V298" i="18"/>
  <c r="U298" i="18"/>
  <c r="T298" i="18"/>
  <c r="S298" i="18"/>
  <c r="R298" i="18"/>
  <c r="Q298" i="18"/>
  <c r="O298" i="18"/>
  <c r="N298" i="18"/>
  <c r="N304" i="18" s="1"/>
  <c r="M298" i="18"/>
  <c r="L298" i="18"/>
  <c r="K298" i="18"/>
  <c r="J298" i="18"/>
  <c r="I298" i="18"/>
  <c r="I303" i="18" s="1"/>
  <c r="H298" i="18"/>
  <c r="H303" i="18" s="1"/>
  <c r="G298" i="18"/>
  <c r="O295" i="18"/>
  <c r="L295" i="18"/>
  <c r="G295" i="18"/>
  <c r="AA294" i="18"/>
  <c r="G294" i="18"/>
  <c r="H289" i="18"/>
  <c r="H288" i="18"/>
  <c r="H287" i="18"/>
  <c r="H286" i="18"/>
  <c r="Y278" i="18"/>
  <c r="X278" i="18"/>
  <c r="W278" i="18"/>
  <c r="V278" i="18"/>
  <c r="U278" i="18"/>
  <c r="U281" i="18" s="1"/>
  <c r="T278" i="18"/>
  <c r="S278" i="18"/>
  <c r="R278" i="18"/>
  <c r="Q278" i="18"/>
  <c r="O278" i="18"/>
  <c r="N278" i="18"/>
  <c r="M278" i="18"/>
  <c r="M280" i="18" s="1"/>
  <c r="L278" i="18"/>
  <c r="K278" i="18"/>
  <c r="J278" i="18"/>
  <c r="J280" i="18" s="1"/>
  <c r="I278" i="18"/>
  <c r="H278" i="18"/>
  <c r="G278" i="18"/>
  <c r="Y276" i="18"/>
  <c r="X276" i="18"/>
  <c r="W276" i="18"/>
  <c r="V276" i="18"/>
  <c r="U276" i="18"/>
  <c r="T276" i="18"/>
  <c r="S276" i="18"/>
  <c r="R276" i="18"/>
  <c r="Q276" i="18"/>
  <c r="O276" i="18"/>
  <c r="N276" i="18"/>
  <c r="M276" i="18"/>
  <c r="L276" i="18"/>
  <c r="K276" i="18"/>
  <c r="J276" i="18"/>
  <c r="I276" i="18"/>
  <c r="H276" i="18"/>
  <c r="G276" i="18"/>
  <c r="Y275" i="18"/>
  <c r="X275" i="18"/>
  <c r="X280" i="18" s="1"/>
  <c r="W275" i="18"/>
  <c r="V275" i="18"/>
  <c r="U275" i="18"/>
  <c r="T275" i="18"/>
  <c r="S275" i="18"/>
  <c r="R275" i="18"/>
  <c r="Q275" i="18"/>
  <c r="O275" i="18"/>
  <c r="N275" i="18"/>
  <c r="M275" i="18"/>
  <c r="L275" i="18"/>
  <c r="K275" i="18"/>
  <c r="J275" i="18"/>
  <c r="I275" i="18"/>
  <c r="H275" i="18"/>
  <c r="G275" i="18"/>
  <c r="O272" i="18"/>
  <c r="L272" i="18"/>
  <c r="G272" i="18"/>
  <c r="AA271" i="18"/>
  <c r="G271" i="18"/>
  <c r="H266" i="18"/>
  <c r="H265" i="18"/>
  <c r="H264" i="18"/>
  <c r="H263" i="18"/>
  <c r="Y255" i="18"/>
  <c r="X255" i="18"/>
  <c r="W255" i="18"/>
  <c r="V255" i="18"/>
  <c r="V257" i="18" s="1"/>
  <c r="U255" i="18"/>
  <c r="U258" i="18" s="1"/>
  <c r="T255" i="18"/>
  <c r="S255" i="18"/>
  <c r="R255" i="18"/>
  <c r="Q255" i="18"/>
  <c r="O255" i="18"/>
  <c r="N255" i="18"/>
  <c r="M255" i="18"/>
  <c r="M258" i="18" s="1"/>
  <c r="L255" i="18"/>
  <c r="L258" i="18" s="1"/>
  <c r="K255" i="18"/>
  <c r="J255" i="18"/>
  <c r="J258" i="18" s="1"/>
  <c r="I255" i="18"/>
  <c r="H255" i="18"/>
  <c r="G255" i="18"/>
  <c r="Y253" i="18"/>
  <c r="X253" i="18"/>
  <c r="W253" i="18"/>
  <c r="V253" i="18"/>
  <c r="U253" i="18"/>
  <c r="T253" i="18"/>
  <c r="S253" i="18"/>
  <c r="R253" i="18"/>
  <c r="Q253" i="18"/>
  <c r="O253" i="18"/>
  <c r="N253" i="18"/>
  <c r="M253" i="18"/>
  <c r="L253" i="18"/>
  <c r="K253" i="18"/>
  <c r="J253" i="18"/>
  <c r="I253" i="18"/>
  <c r="H253" i="18"/>
  <c r="G253" i="18"/>
  <c r="Y252" i="18"/>
  <c r="X252" i="18"/>
  <c r="W252" i="18"/>
  <c r="W258" i="18" s="1"/>
  <c r="V252" i="18"/>
  <c r="U252" i="18"/>
  <c r="T252" i="18"/>
  <c r="S252" i="18"/>
  <c r="R252" i="18"/>
  <c r="Q252" i="18"/>
  <c r="O252" i="18"/>
  <c r="N252" i="18"/>
  <c r="M252" i="18"/>
  <c r="L252" i="18"/>
  <c r="K252" i="18"/>
  <c r="J252" i="18"/>
  <c r="I252" i="18"/>
  <c r="H252" i="18"/>
  <c r="G252" i="18"/>
  <c r="O249" i="18"/>
  <c r="L249" i="18"/>
  <c r="G249" i="18"/>
  <c r="AA248" i="18"/>
  <c r="G248" i="18"/>
  <c r="H243" i="18"/>
  <c r="H242" i="18"/>
  <c r="H241" i="18"/>
  <c r="H240" i="18"/>
  <c r="Y232" i="18"/>
  <c r="X232" i="18"/>
  <c r="W232" i="18"/>
  <c r="V232" i="18"/>
  <c r="V235" i="18" s="1"/>
  <c r="U232" i="18"/>
  <c r="T232" i="18"/>
  <c r="S232" i="18"/>
  <c r="S235" i="18" s="1"/>
  <c r="R232" i="18"/>
  <c r="Q232" i="18"/>
  <c r="O232" i="18"/>
  <c r="N232" i="18"/>
  <c r="M232" i="18"/>
  <c r="L232" i="18"/>
  <c r="K232" i="18"/>
  <c r="K235" i="18" s="1"/>
  <c r="J232" i="18"/>
  <c r="J235" i="18" s="1"/>
  <c r="I232" i="18"/>
  <c r="I235" i="18" s="1"/>
  <c r="H232" i="18"/>
  <c r="G232" i="18"/>
  <c r="Y230" i="18"/>
  <c r="X230" i="18"/>
  <c r="W230" i="18"/>
  <c r="V230" i="18"/>
  <c r="U230" i="18"/>
  <c r="T230" i="18"/>
  <c r="S230" i="18"/>
  <c r="R230" i="18"/>
  <c r="Q230" i="18"/>
  <c r="O230" i="18"/>
  <c r="N230" i="18"/>
  <c r="M230" i="18"/>
  <c r="L230" i="18"/>
  <c r="K230" i="18"/>
  <c r="J230" i="18"/>
  <c r="I230" i="18"/>
  <c r="H230" i="18"/>
  <c r="G230" i="18"/>
  <c r="Y229" i="18"/>
  <c r="X229" i="18"/>
  <c r="W229" i="18"/>
  <c r="V229" i="18"/>
  <c r="U229" i="18"/>
  <c r="T229" i="18"/>
  <c r="S229" i="18"/>
  <c r="R229" i="18"/>
  <c r="R234" i="18" s="1"/>
  <c r="Q229" i="18"/>
  <c r="O229" i="18"/>
  <c r="N229" i="18"/>
  <c r="N235" i="18" s="1"/>
  <c r="M229" i="18"/>
  <c r="L229" i="18"/>
  <c r="K229" i="18"/>
  <c r="J229" i="18"/>
  <c r="I229" i="18"/>
  <c r="H229" i="18"/>
  <c r="G229" i="18"/>
  <c r="O226" i="18"/>
  <c r="L226" i="18"/>
  <c r="G226" i="18"/>
  <c r="AA225" i="18"/>
  <c r="G225" i="18"/>
  <c r="H220" i="18"/>
  <c r="H219" i="18"/>
  <c r="H218" i="18"/>
  <c r="H217" i="18"/>
  <c r="Y209" i="18"/>
  <c r="X209" i="18"/>
  <c r="W209" i="18"/>
  <c r="V209" i="18"/>
  <c r="U209" i="18"/>
  <c r="U212" i="18" s="1"/>
  <c r="T209" i="18"/>
  <c r="T211" i="18" s="1"/>
  <c r="S209" i="18"/>
  <c r="R209" i="18"/>
  <c r="Q209" i="18"/>
  <c r="O209" i="18"/>
  <c r="N209" i="18"/>
  <c r="M209" i="18"/>
  <c r="L209" i="18"/>
  <c r="L212" i="18" s="1"/>
  <c r="K209" i="18"/>
  <c r="J209" i="18"/>
  <c r="I209" i="18"/>
  <c r="H209" i="18"/>
  <c r="G209" i="18"/>
  <c r="Y207" i="18"/>
  <c r="X207" i="18"/>
  <c r="W207" i="18"/>
  <c r="V207" i="18"/>
  <c r="U207" i="18"/>
  <c r="T207" i="18"/>
  <c r="S207" i="18"/>
  <c r="R207" i="18"/>
  <c r="Q207" i="18"/>
  <c r="O207" i="18"/>
  <c r="N207" i="18"/>
  <c r="M207" i="18"/>
  <c r="L207" i="18"/>
  <c r="K207" i="18"/>
  <c r="J207" i="18"/>
  <c r="I207" i="18"/>
  <c r="H207" i="18"/>
  <c r="G207" i="18"/>
  <c r="Y206" i="18"/>
  <c r="X206" i="18"/>
  <c r="W206" i="18"/>
  <c r="V206" i="18"/>
  <c r="U206" i="18"/>
  <c r="T206" i="18"/>
  <c r="S206" i="18"/>
  <c r="R206" i="18"/>
  <c r="Q206" i="18"/>
  <c r="O206" i="18"/>
  <c r="N206" i="18"/>
  <c r="M206" i="18"/>
  <c r="L206" i="18"/>
  <c r="K206" i="18"/>
  <c r="J206" i="18"/>
  <c r="I206" i="18"/>
  <c r="H206" i="18"/>
  <c r="G206" i="18"/>
  <c r="O203" i="18"/>
  <c r="L203" i="18"/>
  <c r="G203" i="18"/>
  <c r="AA202" i="18"/>
  <c r="G202" i="18"/>
  <c r="H197" i="18"/>
  <c r="H196" i="18"/>
  <c r="H195" i="18"/>
  <c r="H194" i="18"/>
  <c r="Y186" i="18"/>
  <c r="Y189" i="18" s="1"/>
  <c r="X186" i="18"/>
  <c r="W186" i="18"/>
  <c r="V186" i="18"/>
  <c r="U186" i="18"/>
  <c r="T186" i="18"/>
  <c r="S186" i="18"/>
  <c r="R186" i="18"/>
  <c r="R189" i="18" s="1"/>
  <c r="Q186" i="18"/>
  <c r="Q188" i="18" s="1"/>
  <c r="O186" i="18"/>
  <c r="N186" i="18"/>
  <c r="M186" i="18"/>
  <c r="L186" i="18"/>
  <c r="K186" i="18"/>
  <c r="K189" i="18" s="1"/>
  <c r="J186" i="18"/>
  <c r="I186" i="18"/>
  <c r="I188" i="18" s="1"/>
  <c r="H186" i="18"/>
  <c r="G186" i="18"/>
  <c r="Y184" i="18"/>
  <c r="X184" i="18"/>
  <c r="W184" i="18"/>
  <c r="V184" i="18"/>
  <c r="U184" i="18"/>
  <c r="T184" i="18"/>
  <c r="S184" i="18"/>
  <c r="R184" i="18"/>
  <c r="Q184" i="18"/>
  <c r="O184" i="18"/>
  <c r="N184" i="18"/>
  <c r="M184" i="18"/>
  <c r="L184" i="18"/>
  <c r="K184" i="18"/>
  <c r="J184" i="18"/>
  <c r="I184" i="18"/>
  <c r="H184" i="18"/>
  <c r="G184" i="18"/>
  <c r="Y183" i="18"/>
  <c r="X183" i="18"/>
  <c r="W183" i="18"/>
  <c r="V183" i="18"/>
  <c r="U183" i="18"/>
  <c r="T183" i="18"/>
  <c r="S183" i="18"/>
  <c r="R183" i="18"/>
  <c r="Q183" i="18"/>
  <c r="O183" i="18"/>
  <c r="N183" i="18"/>
  <c r="M183" i="18"/>
  <c r="L183" i="18"/>
  <c r="K183" i="18"/>
  <c r="J183" i="18"/>
  <c r="I183" i="18"/>
  <c r="H183" i="18"/>
  <c r="G183" i="18"/>
  <c r="O180" i="18"/>
  <c r="L180" i="18"/>
  <c r="G180" i="18"/>
  <c r="AA179" i="18"/>
  <c r="G179" i="18"/>
  <c r="H174" i="18"/>
  <c r="H173" i="18"/>
  <c r="H172" i="18"/>
  <c r="H171" i="18"/>
  <c r="J165" i="18"/>
  <c r="Y163" i="18"/>
  <c r="X163" i="18"/>
  <c r="W163" i="18"/>
  <c r="V163" i="18"/>
  <c r="U163" i="18"/>
  <c r="T163" i="18"/>
  <c r="S163" i="18"/>
  <c r="S166" i="18" s="1"/>
  <c r="R163" i="18"/>
  <c r="R166" i="18" s="1"/>
  <c r="Q163" i="18"/>
  <c r="O163" i="18"/>
  <c r="N163" i="18"/>
  <c r="M163" i="18"/>
  <c r="L163" i="18"/>
  <c r="K163" i="18"/>
  <c r="K166" i="18" s="1"/>
  <c r="J163" i="18"/>
  <c r="J166" i="18" s="1"/>
  <c r="I163" i="18"/>
  <c r="H163" i="18"/>
  <c r="G163" i="18"/>
  <c r="Y161" i="18"/>
  <c r="X161" i="18"/>
  <c r="W161" i="18"/>
  <c r="V161" i="18"/>
  <c r="U161" i="18"/>
  <c r="T161" i="18"/>
  <c r="S161" i="18"/>
  <c r="R161" i="18"/>
  <c r="Q161" i="18"/>
  <c r="O161" i="18"/>
  <c r="N161" i="18"/>
  <c r="M161" i="18"/>
  <c r="L161" i="18"/>
  <c r="K161" i="18"/>
  <c r="J161" i="18"/>
  <c r="I161" i="18"/>
  <c r="H161" i="18"/>
  <c r="G161" i="18"/>
  <c r="Y160" i="18"/>
  <c r="X160" i="18"/>
  <c r="W160" i="18"/>
  <c r="V160" i="18"/>
  <c r="U160" i="18"/>
  <c r="T160" i="18"/>
  <c r="S160" i="18"/>
  <c r="R160" i="18"/>
  <c r="Q160" i="18"/>
  <c r="O160" i="18"/>
  <c r="N160" i="18"/>
  <c r="M160" i="18"/>
  <c r="L160" i="18"/>
  <c r="K160" i="18"/>
  <c r="J160" i="18"/>
  <c r="I160" i="18"/>
  <c r="H160" i="18"/>
  <c r="G160" i="18"/>
  <c r="O157" i="18"/>
  <c r="L157" i="18"/>
  <c r="G157" i="18"/>
  <c r="AA156" i="18"/>
  <c r="G156" i="18"/>
  <c r="H151" i="18"/>
  <c r="H150" i="18"/>
  <c r="H149" i="18"/>
  <c r="H148" i="18"/>
  <c r="G143" i="18"/>
  <c r="Y140" i="18"/>
  <c r="X140" i="18"/>
  <c r="W140" i="18"/>
  <c r="V140" i="18"/>
  <c r="U140" i="18"/>
  <c r="T140" i="18"/>
  <c r="T143" i="18" s="1"/>
  <c r="S140" i="18"/>
  <c r="S143" i="18" s="1"/>
  <c r="R140" i="18"/>
  <c r="Q140" i="18"/>
  <c r="O140" i="18"/>
  <c r="N140" i="18"/>
  <c r="M140" i="18"/>
  <c r="L140" i="18"/>
  <c r="K140" i="18"/>
  <c r="J140" i="18"/>
  <c r="I140" i="18"/>
  <c r="I143" i="18" s="1"/>
  <c r="H140" i="18"/>
  <c r="G140" i="18"/>
  <c r="Y138" i="18"/>
  <c r="X138" i="18"/>
  <c r="W138" i="18"/>
  <c r="V138" i="18"/>
  <c r="U138" i="18"/>
  <c r="T138" i="18"/>
  <c r="S138" i="18"/>
  <c r="R138" i="18"/>
  <c r="Q138" i="18"/>
  <c r="O138" i="18"/>
  <c r="N138" i="18"/>
  <c r="M138" i="18"/>
  <c r="L138" i="18"/>
  <c r="K138" i="18"/>
  <c r="J138" i="18"/>
  <c r="I138" i="18"/>
  <c r="H138" i="18"/>
  <c r="G138" i="18"/>
  <c r="Y137" i="18"/>
  <c r="X137" i="18"/>
  <c r="X143" i="18" s="1"/>
  <c r="W137" i="18"/>
  <c r="V137" i="18"/>
  <c r="U137" i="18"/>
  <c r="T137" i="18"/>
  <c r="S137" i="18"/>
  <c r="R137" i="18"/>
  <c r="Q137" i="18"/>
  <c r="O137" i="18"/>
  <c r="N137" i="18"/>
  <c r="M137" i="18"/>
  <c r="M143" i="18" s="1"/>
  <c r="L137" i="18"/>
  <c r="K137" i="18"/>
  <c r="J137" i="18"/>
  <c r="I137" i="18"/>
  <c r="H137" i="18"/>
  <c r="G137" i="18"/>
  <c r="O134" i="18"/>
  <c r="L134" i="18"/>
  <c r="G134" i="18"/>
  <c r="AA133" i="18"/>
  <c r="G133" i="18"/>
  <c r="H128" i="18"/>
  <c r="H127" i="18"/>
  <c r="H126" i="18"/>
  <c r="H125" i="18"/>
  <c r="Y117" i="18"/>
  <c r="X117" i="18"/>
  <c r="W117" i="18"/>
  <c r="W119" i="18" s="1"/>
  <c r="V117" i="18"/>
  <c r="U117" i="18"/>
  <c r="U119" i="18" s="1"/>
  <c r="T117" i="18"/>
  <c r="T120" i="18" s="1"/>
  <c r="S117" i="18"/>
  <c r="R117" i="18"/>
  <c r="Q117" i="18"/>
  <c r="O117" i="18"/>
  <c r="O119" i="18" s="1"/>
  <c r="N117" i="18"/>
  <c r="N119" i="18" s="1"/>
  <c r="M117" i="18"/>
  <c r="L117" i="18"/>
  <c r="K117" i="18"/>
  <c r="K120" i="18" s="1"/>
  <c r="J117" i="18"/>
  <c r="I117" i="18"/>
  <c r="H117" i="18"/>
  <c r="G117" i="18"/>
  <c r="Y115" i="18"/>
  <c r="X115" i="18"/>
  <c r="W115" i="18"/>
  <c r="V115" i="18"/>
  <c r="U115" i="18"/>
  <c r="T115" i="18"/>
  <c r="S115" i="18"/>
  <c r="R115" i="18"/>
  <c r="Q115" i="18"/>
  <c r="O115" i="18"/>
  <c r="N115" i="18"/>
  <c r="M115" i="18"/>
  <c r="L115" i="18"/>
  <c r="K115" i="18"/>
  <c r="J115" i="18"/>
  <c r="I115" i="18"/>
  <c r="H115" i="18"/>
  <c r="G115" i="18"/>
  <c r="Y114" i="18"/>
  <c r="X114" i="18"/>
  <c r="W114" i="18"/>
  <c r="V114" i="18"/>
  <c r="U114" i="18"/>
  <c r="T114" i="18"/>
  <c r="S114" i="18"/>
  <c r="R114" i="18"/>
  <c r="Q114" i="18"/>
  <c r="O114" i="18"/>
  <c r="O120" i="18" s="1"/>
  <c r="N114" i="18"/>
  <c r="M114" i="18"/>
  <c r="L114" i="18"/>
  <c r="K114" i="18"/>
  <c r="J114" i="18"/>
  <c r="I114" i="18"/>
  <c r="H114" i="18"/>
  <c r="G114" i="18"/>
  <c r="O111" i="18"/>
  <c r="L111" i="18"/>
  <c r="G111" i="18"/>
  <c r="AA110" i="18"/>
  <c r="G110" i="18"/>
  <c r="H105" i="18"/>
  <c r="H104" i="18"/>
  <c r="H103" i="18"/>
  <c r="H102" i="18"/>
  <c r="Y94" i="18"/>
  <c r="X94" i="18"/>
  <c r="W94" i="18"/>
  <c r="W97" i="18" s="1"/>
  <c r="V94" i="18"/>
  <c r="V97" i="18" s="1"/>
  <c r="U94" i="18"/>
  <c r="T94" i="18"/>
  <c r="T96" i="18" s="1"/>
  <c r="S94" i="18"/>
  <c r="R94" i="18"/>
  <c r="Q94" i="18"/>
  <c r="O94" i="18"/>
  <c r="N94" i="18"/>
  <c r="N96" i="18" s="1"/>
  <c r="M94" i="18"/>
  <c r="L94" i="18"/>
  <c r="L97" i="18" s="1"/>
  <c r="K94" i="18"/>
  <c r="K96" i="18" s="1"/>
  <c r="J94" i="18"/>
  <c r="I94" i="18"/>
  <c r="H94" i="18"/>
  <c r="G94" i="18"/>
  <c r="Y92" i="18"/>
  <c r="X92" i="18"/>
  <c r="W92" i="18"/>
  <c r="V92" i="18"/>
  <c r="U92" i="18"/>
  <c r="T92" i="18"/>
  <c r="S92" i="18"/>
  <c r="R92" i="18"/>
  <c r="Q92" i="18"/>
  <c r="O92" i="18"/>
  <c r="N92" i="18"/>
  <c r="M92" i="18"/>
  <c r="L92" i="18"/>
  <c r="K92" i="18"/>
  <c r="J92" i="18"/>
  <c r="I92" i="18"/>
  <c r="H92" i="18"/>
  <c r="G92" i="18"/>
  <c r="Y91" i="18"/>
  <c r="X91" i="18"/>
  <c r="W91" i="18"/>
  <c r="V91" i="18"/>
  <c r="U91" i="18"/>
  <c r="T91" i="18"/>
  <c r="S91" i="18"/>
  <c r="R91" i="18"/>
  <c r="Q91" i="18"/>
  <c r="O91" i="18"/>
  <c r="N91" i="18"/>
  <c r="M91" i="18"/>
  <c r="L91" i="18"/>
  <c r="K91" i="18"/>
  <c r="J91" i="18"/>
  <c r="I91" i="18"/>
  <c r="H91" i="18"/>
  <c r="G91" i="18"/>
  <c r="O88" i="18"/>
  <c r="L88" i="18"/>
  <c r="G88" i="18"/>
  <c r="AA87" i="18"/>
  <c r="G87" i="18"/>
  <c r="Z38" i="18"/>
  <c r="AA38" i="18" s="1"/>
  <c r="Z37" i="18"/>
  <c r="AA37" i="18" s="1"/>
  <c r="Z36" i="18"/>
  <c r="AA36" i="18" s="1"/>
  <c r="Z35" i="18"/>
  <c r="AA35" i="18" s="1"/>
  <c r="Z34" i="18"/>
  <c r="AA34" i="18" s="1"/>
  <c r="Z33" i="18"/>
  <c r="AA33" i="18" s="1"/>
  <c r="Z32" i="18"/>
  <c r="AA32" i="18" s="1"/>
  <c r="Z31" i="18"/>
  <c r="AA31" i="18" s="1"/>
  <c r="Z30" i="18"/>
  <c r="AA30" i="18" s="1"/>
  <c r="Z29" i="18"/>
  <c r="AA29" i="18" s="1"/>
  <c r="Z28" i="18"/>
  <c r="AA28" i="18" s="1"/>
  <c r="Z27" i="18"/>
  <c r="AA27" i="18" s="1"/>
  <c r="Z26" i="18"/>
  <c r="AA26" i="18" s="1"/>
  <c r="Z25" i="18"/>
  <c r="AA25" i="18" s="1"/>
  <c r="Z24" i="18"/>
  <c r="AA24" i="18" s="1"/>
  <c r="Z23" i="18"/>
  <c r="AA23" i="18" s="1"/>
  <c r="Z22" i="18"/>
  <c r="AA22" i="18" s="1"/>
  <c r="Z21" i="18"/>
  <c r="AA21" i="18" s="1"/>
  <c r="Z20" i="18"/>
  <c r="AA20" i="18" s="1"/>
  <c r="Z19" i="18"/>
  <c r="AA19" i="18" s="1"/>
  <c r="Z18" i="18"/>
  <c r="AA18" i="18" s="1"/>
  <c r="Z17" i="18"/>
  <c r="AA17" i="18" s="1"/>
  <c r="Z16" i="18"/>
  <c r="AA16" i="18" s="1"/>
  <c r="Z15" i="18"/>
  <c r="AA15" i="18" s="1"/>
  <c r="Z14" i="18"/>
  <c r="AA14" i="18" s="1"/>
  <c r="Z13" i="18"/>
  <c r="AA13" i="18" s="1"/>
  <c r="Z12" i="18"/>
  <c r="AA12" i="18" s="1"/>
  <c r="Z11" i="18"/>
  <c r="AA11" i="18" s="1"/>
  <c r="Z10" i="18"/>
  <c r="AA10" i="18" s="1"/>
  <c r="Z9" i="18"/>
  <c r="AA9" i="18" s="1"/>
  <c r="Z7" i="18"/>
  <c r="P7" i="18"/>
  <c r="H772" i="17"/>
  <c r="H771" i="17"/>
  <c r="H770" i="17"/>
  <c r="H769" i="17"/>
  <c r="Y761" i="17"/>
  <c r="X761" i="17"/>
  <c r="W761" i="17"/>
  <c r="W764" i="17" s="1"/>
  <c r="V761" i="17"/>
  <c r="U761" i="17"/>
  <c r="T761" i="17"/>
  <c r="S761" i="17"/>
  <c r="R761" i="17"/>
  <c r="Q761" i="17"/>
  <c r="O761" i="17"/>
  <c r="N761" i="17"/>
  <c r="M761" i="17"/>
  <c r="M762" i="17" s="1"/>
  <c r="L761" i="17"/>
  <c r="L762" i="17" s="1"/>
  <c r="K761" i="17"/>
  <c r="K763" i="17" s="1"/>
  <c r="J761" i="17"/>
  <c r="I761" i="17"/>
  <c r="H761" i="17"/>
  <c r="G761" i="17"/>
  <c r="Y759" i="17"/>
  <c r="X759" i="17"/>
  <c r="W759" i="17"/>
  <c r="V759" i="17"/>
  <c r="U759" i="17"/>
  <c r="T759" i="17"/>
  <c r="S759" i="17"/>
  <c r="R759" i="17"/>
  <c r="Q759" i="17"/>
  <c r="O759" i="17"/>
  <c r="N759" i="17"/>
  <c r="M759" i="17"/>
  <c r="L759" i="17"/>
  <c r="K759" i="17"/>
  <c r="J759" i="17"/>
  <c r="I759" i="17"/>
  <c r="H759" i="17"/>
  <c r="G759" i="17"/>
  <c r="Y758" i="17"/>
  <c r="X758" i="17"/>
  <c r="W758" i="17"/>
  <c r="V758" i="17"/>
  <c r="U758" i="17"/>
  <c r="T758" i="17"/>
  <c r="S758" i="17"/>
  <c r="R758" i="17"/>
  <c r="Q758" i="17"/>
  <c r="O758" i="17"/>
  <c r="N758" i="17"/>
  <c r="M758" i="17"/>
  <c r="L758" i="17"/>
  <c r="K758" i="17"/>
  <c r="J758" i="17"/>
  <c r="I758" i="17"/>
  <c r="H758" i="17"/>
  <c r="G758" i="17"/>
  <c r="O755" i="17"/>
  <c r="L755" i="17"/>
  <c r="G755" i="17"/>
  <c r="AA754" i="17"/>
  <c r="G754" i="17"/>
  <c r="H749" i="17"/>
  <c r="H748" i="17"/>
  <c r="H747" i="17"/>
  <c r="H746" i="17"/>
  <c r="Y738" i="17"/>
  <c r="X738" i="17"/>
  <c r="W738" i="17"/>
  <c r="V738" i="17"/>
  <c r="V739" i="17" s="1"/>
  <c r="U738" i="17"/>
  <c r="T738" i="17"/>
  <c r="S738" i="17"/>
  <c r="R738" i="17"/>
  <c r="Q738" i="17"/>
  <c r="O738" i="17"/>
  <c r="N738" i="17"/>
  <c r="M738" i="17"/>
  <c r="M741" i="17" s="1"/>
  <c r="L738" i="17"/>
  <c r="K738" i="17"/>
  <c r="J738" i="17"/>
  <c r="I738" i="17"/>
  <c r="H738" i="17"/>
  <c r="G738" i="17"/>
  <c r="Y736" i="17"/>
  <c r="X736" i="17"/>
  <c r="W736" i="17"/>
  <c r="V736" i="17"/>
  <c r="U736" i="17"/>
  <c r="T736" i="17"/>
  <c r="S736" i="17"/>
  <c r="R736" i="17"/>
  <c r="Q736" i="17"/>
  <c r="O736" i="17"/>
  <c r="N736" i="17"/>
  <c r="M736" i="17"/>
  <c r="L736" i="17"/>
  <c r="K736" i="17"/>
  <c r="J736" i="17"/>
  <c r="I736" i="17"/>
  <c r="H736" i="17"/>
  <c r="G736" i="17"/>
  <c r="Y735" i="17"/>
  <c r="X735" i="17"/>
  <c r="W735" i="17"/>
  <c r="V735" i="17"/>
  <c r="U735" i="17"/>
  <c r="T735" i="17"/>
  <c r="S735" i="17"/>
  <c r="R735" i="17"/>
  <c r="Z735" i="17" s="1"/>
  <c r="Q735" i="17"/>
  <c r="O735" i="17"/>
  <c r="N735" i="17"/>
  <c r="M735" i="17"/>
  <c r="L735" i="17"/>
  <c r="K735" i="17"/>
  <c r="J735" i="17"/>
  <c r="I735" i="17"/>
  <c r="H735" i="17"/>
  <c r="G735" i="17"/>
  <c r="O732" i="17"/>
  <c r="L732" i="17"/>
  <c r="G732" i="17"/>
  <c r="AA731" i="17"/>
  <c r="G731" i="17"/>
  <c r="H726" i="17"/>
  <c r="H725" i="17"/>
  <c r="H724" i="17"/>
  <c r="H723" i="17"/>
  <c r="V717" i="17"/>
  <c r="Y715" i="17"/>
  <c r="X715" i="17"/>
  <c r="W715" i="17"/>
  <c r="V715" i="17"/>
  <c r="U715" i="17"/>
  <c r="T715" i="17"/>
  <c r="S715" i="17"/>
  <c r="R715" i="17"/>
  <c r="Q715" i="17"/>
  <c r="O715" i="17"/>
  <c r="N715" i="17"/>
  <c r="M715" i="17"/>
  <c r="M718" i="17" s="1"/>
  <c r="L715" i="17"/>
  <c r="K715" i="17"/>
  <c r="J715" i="17"/>
  <c r="J716" i="17" s="1"/>
  <c r="I715" i="17"/>
  <c r="I717" i="17" s="1"/>
  <c r="H715" i="17"/>
  <c r="H718" i="17" s="1"/>
  <c r="G715" i="17"/>
  <c r="G716" i="17" s="1"/>
  <c r="Y713" i="17"/>
  <c r="X713" i="17"/>
  <c r="W713" i="17"/>
  <c r="V713" i="17"/>
  <c r="U713" i="17"/>
  <c r="T713" i="17"/>
  <c r="S713" i="17"/>
  <c r="R713" i="17"/>
  <c r="Q713" i="17"/>
  <c r="O713" i="17"/>
  <c r="N713" i="17"/>
  <c r="M713" i="17"/>
  <c r="L713" i="17"/>
  <c r="K713" i="17"/>
  <c r="J713" i="17"/>
  <c r="I713" i="17"/>
  <c r="H713" i="17"/>
  <c r="G713" i="17"/>
  <c r="Y712" i="17"/>
  <c r="Y716" i="17" s="1"/>
  <c r="X712" i="17"/>
  <c r="W712" i="17"/>
  <c r="V712" i="17"/>
  <c r="U712" i="17"/>
  <c r="U716" i="17" s="1"/>
  <c r="T712" i="17"/>
  <c r="S712" i="17"/>
  <c r="R712" i="17"/>
  <c r="Q712" i="17"/>
  <c r="Q716" i="17" s="1"/>
  <c r="O712" i="17"/>
  <c r="N712" i="17"/>
  <c r="M712" i="17"/>
  <c r="M716" i="17" s="1"/>
  <c r="L712" i="17"/>
  <c r="K712" i="17"/>
  <c r="J712" i="17"/>
  <c r="I712" i="17"/>
  <c r="H712" i="17"/>
  <c r="G712" i="17"/>
  <c r="O709" i="17"/>
  <c r="L709" i="17"/>
  <c r="G709" i="17"/>
  <c r="AA708" i="17"/>
  <c r="G708" i="17"/>
  <c r="H703" i="17"/>
  <c r="H702" i="17"/>
  <c r="H701" i="17"/>
  <c r="H700" i="17"/>
  <c r="Y692" i="17"/>
  <c r="Y694" i="17" s="1"/>
  <c r="X692" i="17"/>
  <c r="W692" i="17"/>
  <c r="V692" i="17"/>
  <c r="U692" i="17"/>
  <c r="T692" i="17"/>
  <c r="S692" i="17"/>
  <c r="S693" i="17" s="1"/>
  <c r="R692" i="17"/>
  <c r="R695" i="17" s="1"/>
  <c r="Q692" i="17"/>
  <c r="O692" i="17"/>
  <c r="N692" i="17"/>
  <c r="M692" i="17"/>
  <c r="L692" i="17"/>
  <c r="K692" i="17"/>
  <c r="K694" i="17" s="1"/>
  <c r="J692" i="17"/>
  <c r="I692" i="17"/>
  <c r="H692" i="17"/>
  <c r="H693" i="17" s="1"/>
  <c r="G692" i="17"/>
  <c r="Y690" i="17"/>
  <c r="X690" i="17"/>
  <c r="W690" i="17"/>
  <c r="V690" i="17"/>
  <c r="U690" i="17"/>
  <c r="T690" i="17"/>
  <c r="S690" i="17"/>
  <c r="R690" i="17"/>
  <c r="Q690" i="17"/>
  <c r="O690" i="17"/>
  <c r="N690" i="17"/>
  <c r="M690" i="17"/>
  <c r="L690" i="17"/>
  <c r="K690" i="17"/>
  <c r="J690" i="17"/>
  <c r="I690" i="17"/>
  <c r="H690" i="17"/>
  <c r="G690" i="17"/>
  <c r="Y689" i="17"/>
  <c r="X689" i="17"/>
  <c r="W689" i="17"/>
  <c r="V689" i="17"/>
  <c r="U689" i="17"/>
  <c r="T689" i="17"/>
  <c r="S689" i="17"/>
  <c r="R689" i="17"/>
  <c r="Q689" i="17"/>
  <c r="O689" i="17"/>
  <c r="O693" i="17" s="1"/>
  <c r="N689" i="17"/>
  <c r="M689" i="17"/>
  <c r="L689" i="17"/>
  <c r="K689" i="17"/>
  <c r="J689" i="17"/>
  <c r="I689" i="17"/>
  <c r="H689" i="17"/>
  <c r="G689" i="17"/>
  <c r="O686" i="17"/>
  <c r="L686" i="17"/>
  <c r="G686" i="17"/>
  <c r="AA685" i="17"/>
  <c r="G685" i="17"/>
  <c r="H680" i="17"/>
  <c r="H679" i="17"/>
  <c r="H678" i="17"/>
  <c r="H677" i="17"/>
  <c r="Y669" i="17"/>
  <c r="X669" i="17"/>
  <c r="W669" i="17"/>
  <c r="W672" i="17" s="1"/>
  <c r="V669" i="17"/>
  <c r="U669" i="17"/>
  <c r="T669" i="17"/>
  <c r="S669" i="17"/>
  <c r="R669" i="17"/>
  <c r="R672" i="17" s="1"/>
  <c r="Q669" i="17"/>
  <c r="O669" i="17"/>
  <c r="O672" i="17" s="1"/>
  <c r="N669" i="17"/>
  <c r="M669" i="17"/>
  <c r="L669" i="17"/>
  <c r="K669" i="17"/>
  <c r="K670" i="17" s="1"/>
  <c r="J669" i="17"/>
  <c r="I669" i="17"/>
  <c r="H669" i="17"/>
  <c r="G669" i="17"/>
  <c r="G670" i="17" s="1"/>
  <c r="Y667" i="17"/>
  <c r="X667" i="17"/>
  <c r="W667" i="17"/>
  <c r="V667" i="17"/>
  <c r="U667" i="17"/>
  <c r="T667" i="17"/>
  <c r="S667" i="17"/>
  <c r="R667" i="17"/>
  <c r="Q667" i="17"/>
  <c r="O667" i="17"/>
  <c r="N667" i="17"/>
  <c r="M667" i="17"/>
  <c r="L667" i="17"/>
  <c r="K667" i="17"/>
  <c r="J667" i="17"/>
  <c r="I667" i="17"/>
  <c r="H667" i="17"/>
  <c r="G667" i="17"/>
  <c r="Y666" i="17"/>
  <c r="X666" i="17"/>
  <c r="W666" i="17"/>
  <c r="V666" i="17"/>
  <c r="U666" i="17"/>
  <c r="T666" i="17"/>
  <c r="S666" i="17"/>
  <c r="S670" i="17" s="1"/>
  <c r="R666" i="17"/>
  <c r="Q666" i="17"/>
  <c r="O666" i="17"/>
  <c r="N666" i="17"/>
  <c r="M666" i="17"/>
  <c r="L666" i="17"/>
  <c r="K666" i="17"/>
  <c r="K671" i="17" s="1"/>
  <c r="J666" i="17"/>
  <c r="I666" i="17"/>
  <c r="H666" i="17"/>
  <c r="G666" i="17"/>
  <c r="O663" i="17"/>
  <c r="L663" i="17"/>
  <c r="G663" i="17"/>
  <c r="AA662" i="17"/>
  <c r="G662" i="17"/>
  <c r="H657" i="17"/>
  <c r="H656" i="17"/>
  <c r="H655" i="17"/>
  <c r="H654" i="17"/>
  <c r="Y646" i="17"/>
  <c r="X646" i="17"/>
  <c r="W646" i="17"/>
  <c r="V646" i="17"/>
  <c r="U646" i="17"/>
  <c r="T646" i="17"/>
  <c r="S646" i="17"/>
  <c r="R646" i="17"/>
  <c r="R647" i="17" s="1"/>
  <c r="Q646" i="17"/>
  <c r="O646" i="17"/>
  <c r="N646" i="17"/>
  <c r="M646" i="17"/>
  <c r="L646" i="17"/>
  <c r="K646" i="17"/>
  <c r="J646" i="17"/>
  <c r="J647" i="17" s="1"/>
  <c r="I646" i="17"/>
  <c r="H646" i="17"/>
  <c r="H649" i="17" s="1"/>
  <c r="G646" i="17"/>
  <c r="Y644" i="17"/>
  <c r="X644" i="17"/>
  <c r="W644" i="17"/>
  <c r="V644" i="17"/>
  <c r="U644" i="17"/>
  <c r="T644" i="17"/>
  <c r="S644" i="17"/>
  <c r="R644" i="17"/>
  <c r="Q644" i="17"/>
  <c r="O644" i="17"/>
  <c r="N644" i="17"/>
  <c r="M644" i="17"/>
  <c r="L644" i="17"/>
  <c r="K644" i="17"/>
  <c r="J644" i="17"/>
  <c r="I644" i="17"/>
  <c r="H644" i="17"/>
  <c r="G644" i="17"/>
  <c r="Y643" i="17"/>
  <c r="X643" i="17"/>
  <c r="W643" i="17"/>
  <c r="V643" i="17"/>
  <c r="U643" i="17"/>
  <c r="T643" i="17"/>
  <c r="S643" i="17"/>
  <c r="R643" i="17"/>
  <c r="Q643" i="17"/>
  <c r="O643" i="17"/>
  <c r="N643" i="17"/>
  <c r="N649" i="17" s="1"/>
  <c r="M643" i="17"/>
  <c r="M648" i="17" s="1"/>
  <c r="L643" i="17"/>
  <c r="K643" i="17"/>
  <c r="J643" i="17"/>
  <c r="I643" i="17"/>
  <c r="H643" i="17"/>
  <c r="G643" i="17"/>
  <c r="O640" i="17"/>
  <c r="L640" i="17"/>
  <c r="G640" i="17"/>
  <c r="AA639" i="17"/>
  <c r="G639" i="17"/>
  <c r="H634" i="17"/>
  <c r="H633" i="17"/>
  <c r="H632" i="17"/>
  <c r="H631" i="17"/>
  <c r="Y625" i="17"/>
  <c r="Y623" i="17"/>
  <c r="X623" i="17"/>
  <c r="W623" i="17"/>
  <c r="V623" i="17"/>
  <c r="U623" i="17"/>
  <c r="U625" i="17" s="1"/>
  <c r="T623" i="17"/>
  <c r="T624" i="17" s="1"/>
  <c r="S623" i="17"/>
  <c r="R623" i="17"/>
  <c r="Q623" i="17"/>
  <c r="O623" i="17"/>
  <c r="N623" i="17"/>
  <c r="M623" i="17"/>
  <c r="L623" i="17"/>
  <c r="L624" i="17" s="1"/>
  <c r="K623" i="17"/>
  <c r="K626" i="17" s="1"/>
  <c r="J623" i="17"/>
  <c r="J626" i="17" s="1"/>
  <c r="I623" i="17"/>
  <c r="H623" i="17"/>
  <c r="G623" i="17"/>
  <c r="Y621" i="17"/>
  <c r="X621" i="17"/>
  <c r="W621" i="17"/>
  <c r="V621" i="17"/>
  <c r="U621" i="17"/>
  <c r="T621" i="17"/>
  <c r="S621" i="17"/>
  <c r="R621" i="17"/>
  <c r="Q621" i="17"/>
  <c r="O621" i="17"/>
  <c r="N621" i="17"/>
  <c r="M621" i="17"/>
  <c r="L621" i="17"/>
  <c r="K621" i="17"/>
  <c r="J621" i="17"/>
  <c r="I621" i="17"/>
  <c r="H621" i="17"/>
  <c r="G621" i="17"/>
  <c r="Y620" i="17"/>
  <c r="X620" i="17"/>
  <c r="W620" i="17"/>
  <c r="W624" i="17" s="1"/>
  <c r="V620" i="17"/>
  <c r="U620" i="17"/>
  <c r="T620" i="17"/>
  <c r="S620" i="17"/>
  <c r="R620" i="17"/>
  <c r="Q620" i="17"/>
  <c r="Q626" i="17" s="1"/>
  <c r="O620" i="17"/>
  <c r="N620" i="17"/>
  <c r="M620" i="17"/>
  <c r="L620" i="17"/>
  <c r="K620" i="17"/>
  <c r="J620" i="17"/>
  <c r="I620" i="17"/>
  <c r="H620" i="17"/>
  <c r="G620" i="17"/>
  <c r="P620" i="17" s="1"/>
  <c r="O617" i="17"/>
  <c r="L617" i="17"/>
  <c r="G617" i="17"/>
  <c r="AA616" i="17"/>
  <c r="G616" i="17"/>
  <c r="H611" i="17"/>
  <c r="H610" i="17"/>
  <c r="H609" i="17"/>
  <c r="H608" i="17"/>
  <c r="Y600" i="17"/>
  <c r="X600" i="17"/>
  <c r="W600" i="17"/>
  <c r="W601" i="17" s="1"/>
  <c r="V600" i="17"/>
  <c r="V602" i="17" s="1"/>
  <c r="U600" i="17"/>
  <c r="T600" i="17"/>
  <c r="S600" i="17"/>
  <c r="R600" i="17"/>
  <c r="Q600" i="17"/>
  <c r="O600" i="17"/>
  <c r="N600" i="17"/>
  <c r="N603" i="17" s="1"/>
  <c r="M600" i="17"/>
  <c r="L600" i="17"/>
  <c r="L602" i="17" s="1"/>
  <c r="K600" i="17"/>
  <c r="J600" i="17"/>
  <c r="I600" i="17"/>
  <c r="H600" i="17"/>
  <c r="G600" i="17"/>
  <c r="Y598" i="17"/>
  <c r="X598" i="17"/>
  <c r="W598" i="17"/>
  <c r="V598" i="17"/>
  <c r="U598" i="17"/>
  <c r="T598" i="17"/>
  <c r="S598" i="17"/>
  <c r="R598" i="17"/>
  <c r="Q598" i="17"/>
  <c r="O598" i="17"/>
  <c r="N598" i="17"/>
  <c r="M598" i="17"/>
  <c r="L598" i="17"/>
  <c r="K598" i="17"/>
  <c r="J598" i="17"/>
  <c r="I598" i="17"/>
  <c r="H598" i="17"/>
  <c r="G598" i="17"/>
  <c r="Y597" i="17"/>
  <c r="X597" i="17"/>
  <c r="W597" i="17"/>
  <c r="V597" i="17"/>
  <c r="U597" i="17"/>
  <c r="T597" i="17"/>
  <c r="S597" i="17"/>
  <c r="R597" i="17"/>
  <c r="R603" i="17" s="1"/>
  <c r="Q597" i="17"/>
  <c r="O597" i="17"/>
  <c r="N597" i="17"/>
  <c r="M597" i="17"/>
  <c r="L597" i="17"/>
  <c r="K597" i="17"/>
  <c r="J597" i="17"/>
  <c r="I597" i="17"/>
  <c r="H597" i="17"/>
  <c r="G597" i="17"/>
  <c r="O594" i="17"/>
  <c r="L594" i="17"/>
  <c r="G594" i="17"/>
  <c r="AA593" i="17"/>
  <c r="G593" i="17"/>
  <c r="H588" i="17"/>
  <c r="H587" i="17"/>
  <c r="H586" i="17"/>
  <c r="H585" i="17"/>
  <c r="Y577" i="17"/>
  <c r="X577" i="17"/>
  <c r="W577" i="17"/>
  <c r="W578" i="17" s="1"/>
  <c r="V577" i="17"/>
  <c r="U577" i="17"/>
  <c r="U580" i="17" s="1"/>
  <c r="T577" i="17"/>
  <c r="S577" i="17"/>
  <c r="R577" i="17"/>
  <c r="Q577" i="17"/>
  <c r="O577" i="17"/>
  <c r="N577" i="17"/>
  <c r="M577" i="17"/>
  <c r="M579" i="17" s="1"/>
  <c r="L577" i="17"/>
  <c r="L578" i="17" s="1"/>
  <c r="K577" i="17"/>
  <c r="J577" i="17"/>
  <c r="I577" i="17"/>
  <c r="H577" i="17"/>
  <c r="G577" i="17"/>
  <c r="Y575" i="17"/>
  <c r="X575" i="17"/>
  <c r="W575" i="17"/>
  <c r="V575" i="17"/>
  <c r="U575" i="17"/>
  <c r="T575" i="17"/>
  <c r="S575" i="17"/>
  <c r="R575" i="17"/>
  <c r="Q575" i="17"/>
  <c r="O575" i="17"/>
  <c r="N575" i="17"/>
  <c r="M575" i="17"/>
  <c r="L575" i="17"/>
  <c r="K575" i="17"/>
  <c r="J575" i="17"/>
  <c r="I575" i="17"/>
  <c r="H575" i="17"/>
  <c r="G575" i="17"/>
  <c r="Y574" i="17"/>
  <c r="X574" i="17"/>
  <c r="W574" i="17"/>
  <c r="V574" i="17"/>
  <c r="U574" i="17"/>
  <c r="T574" i="17"/>
  <c r="S574" i="17"/>
  <c r="R574" i="17"/>
  <c r="Z574" i="17" s="1"/>
  <c r="Q574" i="17"/>
  <c r="O574" i="17"/>
  <c r="N574" i="17"/>
  <c r="M574" i="17"/>
  <c r="L574" i="17"/>
  <c r="K574" i="17"/>
  <c r="J574" i="17"/>
  <c r="I574" i="17"/>
  <c r="H574" i="17"/>
  <c r="G574" i="17"/>
  <c r="O571" i="17"/>
  <c r="L571" i="17"/>
  <c r="G571" i="17"/>
  <c r="AA570" i="17"/>
  <c r="G570" i="17"/>
  <c r="H565" i="17"/>
  <c r="H564" i="17"/>
  <c r="H563" i="17"/>
  <c r="H562" i="17"/>
  <c r="H556" i="17"/>
  <c r="Y554" i="17"/>
  <c r="Y556" i="17" s="1"/>
  <c r="X554" i="17"/>
  <c r="X557" i="17" s="1"/>
  <c r="W554" i="17"/>
  <c r="V554" i="17"/>
  <c r="U554" i="17"/>
  <c r="T554" i="17"/>
  <c r="S554" i="17"/>
  <c r="R554" i="17"/>
  <c r="R557" i="17" s="1"/>
  <c r="Q554" i="17"/>
  <c r="Q556" i="17" s="1"/>
  <c r="O554" i="17"/>
  <c r="N554" i="17"/>
  <c r="M554" i="17"/>
  <c r="L554" i="17"/>
  <c r="L557" i="17" s="1"/>
  <c r="K554" i="17"/>
  <c r="J554" i="17"/>
  <c r="I554" i="17"/>
  <c r="I556" i="17" s="1"/>
  <c r="H554" i="17"/>
  <c r="H557" i="17" s="1"/>
  <c r="G554" i="17"/>
  <c r="Y552" i="17"/>
  <c r="X552" i="17"/>
  <c r="W552" i="17"/>
  <c r="V552" i="17"/>
  <c r="U552" i="17"/>
  <c r="T552" i="17"/>
  <c r="S552" i="17"/>
  <c r="R552" i="17"/>
  <c r="Q552" i="17"/>
  <c r="O552" i="17"/>
  <c r="N552" i="17"/>
  <c r="M552" i="17"/>
  <c r="L552" i="17"/>
  <c r="K552" i="17"/>
  <c r="J552" i="17"/>
  <c r="I552" i="17"/>
  <c r="H552" i="17"/>
  <c r="G552" i="17"/>
  <c r="Y551" i="17"/>
  <c r="X551" i="17"/>
  <c r="W551" i="17"/>
  <c r="V551" i="17"/>
  <c r="U551" i="17"/>
  <c r="U556" i="17" s="1"/>
  <c r="T551" i="17"/>
  <c r="S551" i="17"/>
  <c r="R551" i="17"/>
  <c r="Q551" i="17"/>
  <c r="O551" i="17"/>
  <c r="N551" i="17"/>
  <c r="M551" i="17"/>
  <c r="L551" i="17"/>
  <c r="K551" i="17"/>
  <c r="J551" i="17"/>
  <c r="I551" i="17"/>
  <c r="H551" i="17"/>
  <c r="G551" i="17"/>
  <c r="O548" i="17"/>
  <c r="L548" i="17"/>
  <c r="G548" i="17"/>
  <c r="AA547" i="17"/>
  <c r="G547" i="17"/>
  <c r="H542" i="17"/>
  <c r="H541" i="17"/>
  <c r="H540" i="17"/>
  <c r="H539" i="17"/>
  <c r="W532" i="17"/>
  <c r="Y531" i="17"/>
  <c r="X531" i="17"/>
  <c r="W531" i="17"/>
  <c r="V531" i="17"/>
  <c r="V532" i="17" s="1"/>
  <c r="U531" i="17"/>
  <c r="U534" i="17" s="1"/>
  <c r="T531" i="17"/>
  <c r="T533" i="17" s="1"/>
  <c r="S531" i="17"/>
  <c r="R531" i="17"/>
  <c r="Q531" i="17"/>
  <c r="O531" i="17"/>
  <c r="N531" i="17"/>
  <c r="M531" i="17"/>
  <c r="L531" i="17"/>
  <c r="K531" i="17"/>
  <c r="K533" i="17" s="1"/>
  <c r="J531" i="17"/>
  <c r="I531" i="17"/>
  <c r="H531" i="17"/>
  <c r="G531" i="17"/>
  <c r="Y529" i="17"/>
  <c r="X529" i="17"/>
  <c r="W529" i="17"/>
  <c r="V529" i="17"/>
  <c r="U529" i="17"/>
  <c r="T529" i="17"/>
  <c r="S529" i="17"/>
  <c r="R529" i="17"/>
  <c r="Q529" i="17"/>
  <c r="O529" i="17"/>
  <c r="N529" i="17"/>
  <c r="M529" i="17"/>
  <c r="L529" i="17"/>
  <c r="K529" i="17"/>
  <c r="J529" i="17"/>
  <c r="I529" i="17"/>
  <c r="H529" i="17"/>
  <c r="G529" i="17"/>
  <c r="Y528" i="17"/>
  <c r="Y532" i="17" s="1"/>
  <c r="X528" i="17"/>
  <c r="W528" i="17"/>
  <c r="V528" i="17"/>
  <c r="U528" i="17"/>
  <c r="T528" i="17"/>
  <c r="S528" i="17"/>
  <c r="R528" i="17"/>
  <c r="Q528" i="17"/>
  <c r="O528" i="17"/>
  <c r="O532" i="17" s="1"/>
  <c r="N528" i="17"/>
  <c r="M528" i="17"/>
  <c r="L528" i="17"/>
  <c r="K528" i="17"/>
  <c r="J528" i="17"/>
  <c r="I528" i="17"/>
  <c r="H528" i="17"/>
  <c r="G528" i="17"/>
  <c r="G532" i="17" s="1"/>
  <c r="O525" i="17"/>
  <c r="L525" i="17"/>
  <c r="G525" i="17"/>
  <c r="AA524" i="17"/>
  <c r="G524" i="17"/>
  <c r="H519" i="17"/>
  <c r="H518" i="17"/>
  <c r="H517" i="17"/>
  <c r="H516" i="17"/>
  <c r="Y508" i="17"/>
  <c r="X508" i="17"/>
  <c r="W508" i="17"/>
  <c r="V508" i="17"/>
  <c r="U508" i="17"/>
  <c r="U510" i="17" s="1"/>
  <c r="T508" i="17"/>
  <c r="T511" i="17" s="1"/>
  <c r="S508" i="17"/>
  <c r="R508" i="17"/>
  <c r="Q508" i="17"/>
  <c r="O508" i="17"/>
  <c r="N508" i="17"/>
  <c r="N510" i="17" s="1"/>
  <c r="M508" i="17"/>
  <c r="M510" i="17" s="1"/>
  <c r="L508" i="17"/>
  <c r="K508" i="17"/>
  <c r="J508" i="17"/>
  <c r="I508" i="17"/>
  <c r="H508" i="17"/>
  <c r="G508" i="17"/>
  <c r="Y506" i="17"/>
  <c r="X506" i="17"/>
  <c r="W506" i="17"/>
  <c r="V506" i="17"/>
  <c r="U506" i="17"/>
  <c r="T506" i="17"/>
  <c r="S506" i="17"/>
  <c r="R506" i="17"/>
  <c r="Q506" i="17"/>
  <c r="O506" i="17"/>
  <c r="N506" i="17"/>
  <c r="M506" i="17"/>
  <c r="L506" i="17"/>
  <c r="K506" i="17"/>
  <c r="J506" i="17"/>
  <c r="I506" i="17"/>
  <c r="H506" i="17"/>
  <c r="G506" i="17"/>
  <c r="Y505" i="17"/>
  <c r="Y510" i="17" s="1"/>
  <c r="X505" i="17"/>
  <c r="W505" i="17"/>
  <c r="V505" i="17"/>
  <c r="U505" i="17"/>
  <c r="T505" i="17"/>
  <c r="S505" i="17"/>
  <c r="R505" i="17"/>
  <c r="Q505" i="17"/>
  <c r="O505" i="17"/>
  <c r="N505" i="17"/>
  <c r="M505" i="17"/>
  <c r="L505" i="17"/>
  <c r="K505" i="17"/>
  <c r="J505" i="17"/>
  <c r="I505" i="17"/>
  <c r="H505" i="17"/>
  <c r="G505" i="17"/>
  <c r="O502" i="17"/>
  <c r="L502" i="17"/>
  <c r="G502" i="17"/>
  <c r="AA501" i="17"/>
  <c r="G501" i="17"/>
  <c r="H496" i="17"/>
  <c r="H495" i="17"/>
  <c r="H494" i="17"/>
  <c r="H493" i="17"/>
  <c r="Y485" i="17"/>
  <c r="X485" i="17"/>
  <c r="W485" i="17"/>
  <c r="V485" i="17"/>
  <c r="V487" i="17" s="1"/>
  <c r="U485" i="17"/>
  <c r="T485" i="17"/>
  <c r="S485" i="17"/>
  <c r="R485" i="17"/>
  <c r="Q485" i="17"/>
  <c r="O485" i="17"/>
  <c r="O487" i="17" s="1"/>
  <c r="N485" i="17"/>
  <c r="N487" i="17" s="1"/>
  <c r="M485" i="17"/>
  <c r="L485" i="17"/>
  <c r="K485" i="17"/>
  <c r="K487" i="17" s="1"/>
  <c r="J485" i="17"/>
  <c r="I485" i="17"/>
  <c r="H485" i="17"/>
  <c r="G485" i="17"/>
  <c r="Y483" i="17"/>
  <c r="X483" i="17"/>
  <c r="W483" i="17"/>
  <c r="V483" i="17"/>
  <c r="U483" i="17"/>
  <c r="T483" i="17"/>
  <c r="S483" i="17"/>
  <c r="R483" i="17"/>
  <c r="Q483" i="17"/>
  <c r="O483" i="17"/>
  <c r="N483" i="17"/>
  <c r="M483" i="17"/>
  <c r="L483" i="17"/>
  <c r="K483" i="17"/>
  <c r="J483" i="17"/>
  <c r="I483" i="17"/>
  <c r="H483" i="17"/>
  <c r="G483" i="17"/>
  <c r="Y482" i="17"/>
  <c r="X482" i="17"/>
  <c r="W482" i="17"/>
  <c r="V482" i="17"/>
  <c r="U482" i="17"/>
  <c r="T482" i="17"/>
  <c r="S482" i="17"/>
  <c r="R482" i="17"/>
  <c r="Q482" i="17"/>
  <c r="O482" i="17"/>
  <c r="N482" i="17"/>
  <c r="M482" i="17"/>
  <c r="L482" i="17"/>
  <c r="K482" i="17"/>
  <c r="J482" i="17"/>
  <c r="I482" i="17"/>
  <c r="H482" i="17"/>
  <c r="G482" i="17"/>
  <c r="O479" i="17"/>
  <c r="L479" i="17"/>
  <c r="G479" i="17"/>
  <c r="AA478" i="17"/>
  <c r="G478" i="17"/>
  <c r="H473" i="17"/>
  <c r="H472" i="17"/>
  <c r="H471" i="17"/>
  <c r="H470" i="17"/>
  <c r="W464" i="17"/>
  <c r="U463" i="17"/>
  <c r="Y462" i="17"/>
  <c r="X462" i="17"/>
  <c r="X464" i="17" s="1"/>
  <c r="W462" i="17"/>
  <c r="V462" i="17"/>
  <c r="U462" i="17"/>
  <c r="T462" i="17"/>
  <c r="T464" i="17" s="1"/>
  <c r="S462" i="17"/>
  <c r="S464" i="17" s="1"/>
  <c r="R462" i="17"/>
  <c r="Q462" i="17"/>
  <c r="O462" i="17"/>
  <c r="N462" i="17"/>
  <c r="M462" i="17"/>
  <c r="L462" i="17"/>
  <c r="K462" i="17"/>
  <c r="K465" i="17" s="1"/>
  <c r="J462" i="17"/>
  <c r="I462" i="17"/>
  <c r="H462" i="17"/>
  <c r="H464" i="17" s="1"/>
  <c r="G462" i="17"/>
  <c r="Y460" i="17"/>
  <c r="X460" i="17"/>
  <c r="W460" i="17"/>
  <c r="V460" i="17"/>
  <c r="U460" i="17"/>
  <c r="T460" i="17"/>
  <c r="S460" i="17"/>
  <c r="R460" i="17"/>
  <c r="Q460" i="17"/>
  <c r="O460" i="17"/>
  <c r="N460" i="17"/>
  <c r="M460" i="17"/>
  <c r="L460" i="17"/>
  <c r="K460" i="17"/>
  <c r="J460" i="17"/>
  <c r="I460" i="17"/>
  <c r="H460" i="17"/>
  <c r="G460" i="17"/>
  <c r="Y459" i="17"/>
  <c r="X459" i="17"/>
  <c r="X463" i="17" s="1"/>
  <c r="W459" i="17"/>
  <c r="V459" i="17"/>
  <c r="U459" i="17"/>
  <c r="T459" i="17"/>
  <c r="S459" i="17"/>
  <c r="R459" i="17"/>
  <c r="Q459" i="17"/>
  <c r="O459" i="17"/>
  <c r="N459" i="17"/>
  <c r="M459" i="17"/>
  <c r="L459" i="17"/>
  <c r="K459" i="17"/>
  <c r="J459" i="17"/>
  <c r="I459" i="17"/>
  <c r="H459" i="17"/>
  <c r="G459" i="17"/>
  <c r="O456" i="17"/>
  <c r="L456" i="17"/>
  <c r="G456" i="17"/>
  <c r="AA455" i="17"/>
  <c r="G455" i="17"/>
  <c r="H450" i="17"/>
  <c r="H449" i="17"/>
  <c r="H448" i="17"/>
  <c r="H447" i="17"/>
  <c r="Y439" i="17"/>
  <c r="Y442" i="17" s="1"/>
  <c r="X439" i="17"/>
  <c r="X442" i="17" s="1"/>
  <c r="W439" i="17"/>
  <c r="V439" i="17"/>
  <c r="U439" i="17"/>
  <c r="T439" i="17"/>
  <c r="S439" i="17"/>
  <c r="R439" i="17"/>
  <c r="Q439" i="17"/>
  <c r="Q442" i="17" s="1"/>
  <c r="O439" i="17"/>
  <c r="N439" i="17"/>
  <c r="M439" i="17"/>
  <c r="L439" i="17"/>
  <c r="K439" i="17"/>
  <c r="J439" i="17"/>
  <c r="I439" i="17"/>
  <c r="H439" i="17"/>
  <c r="H442" i="17" s="1"/>
  <c r="G439" i="17"/>
  <c r="Y437" i="17"/>
  <c r="X437" i="17"/>
  <c r="W437" i="17"/>
  <c r="V437" i="17"/>
  <c r="U437" i="17"/>
  <c r="T437" i="17"/>
  <c r="S437" i="17"/>
  <c r="R437" i="17"/>
  <c r="Q437" i="17"/>
  <c r="O437" i="17"/>
  <c r="N437" i="17"/>
  <c r="M437" i="17"/>
  <c r="L437" i="17"/>
  <c r="K437" i="17"/>
  <c r="J437" i="17"/>
  <c r="I437" i="17"/>
  <c r="H437" i="17"/>
  <c r="G437" i="17"/>
  <c r="Y436" i="17"/>
  <c r="X436" i="17"/>
  <c r="W436" i="17"/>
  <c r="V436" i="17"/>
  <c r="U436" i="17"/>
  <c r="T436" i="17"/>
  <c r="S436" i="17"/>
  <c r="R436" i="17"/>
  <c r="Q436" i="17"/>
  <c r="O436" i="17"/>
  <c r="N436" i="17"/>
  <c r="M436" i="17"/>
  <c r="L436" i="17"/>
  <c r="K436" i="17"/>
  <c r="J436" i="17"/>
  <c r="I436" i="17"/>
  <c r="H436" i="17"/>
  <c r="G436" i="17"/>
  <c r="O433" i="17"/>
  <c r="L433" i="17"/>
  <c r="G433" i="17"/>
  <c r="AA432" i="17"/>
  <c r="G432" i="17"/>
  <c r="H427" i="17"/>
  <c r="H426" i="17"/>
  <c r="H425" i="17"/>
  <c r="H424" i="17"/>
  <c r="Q419" i="17"/>
  <c r="Y416" i="17"/>
  <c r="X416" i="17"/>
  <c r="W416" i="17"/>
  <c r="V416" i="17"/>
  <c r="U416" i="17"/>
  <c r="T416" i="17"/>
  <c r="S416" i="17"/>
  <c r="R416" i="17"/>
  <c r="R419" i="17" s="1"/>
  <c r="Q416" i="17"/>
  <c r="O416" i="17"/>
  <c r="N416" i="17"/>
  <c r="M416" i="17"/>
  <c r="L416" i="17"/>
  <c r="K416" i="17"/>
  <c r="J416" i="17"/>
  <c r="J419" i="17" s="1"/>
  <c r="I416" i="17"/>
  <c r="I419" i="17" s="1"/>
  <c r="H416" i="17"/>
  <c r="G416" i="17"/>
  <c r="Y414" i="17"/>
  <c r="X414" i="17"/>
  <c r="W414" i="17"/>
  <c r="V414" i="17"/>
  <c r="U414" i="17"/>
  <c r="T414" i="17"/>
  <c r="S414" i="17"/>
  <c r="R414" i="17"/>
  <c r="Q414" i="17"/>
  <c r="O414" i="17"/>
  <c r="N414" i="17"/>
  <c r="M414" i="17"/>
  <c r="L414" i="17"/>
  <c r="K414" i="17"/>
  <c r="J414" i="17"/>
  <c r="I414" i="17"/>
  <c r="H414" i="17"/>
  <c r="G414" i="17"/>
  <c r="Y413" i="17"/>
  <c r="X413" i="17"/>
  <c r="W413" i="17"/>
  <c r="V413" i="17"/>
  <c r="V418" i="17" s="1"/>
  <c r="U413" i="17"/>
  <c r="T413" i="17"/>
  <c r="S413" i="17"/>
  <c r="R413" i="17"/>
  <c r="Q413" i="17"/>
  <c r="O413" i="17"/>
  <c r="N413" i="17"/>
  <c r="M413" i="17"/>
  <c r="L413" i="17"/>
  <c r="K413" i="17"/>
  <c r="J413" i="17"/>
  <c r="I413" i="17"/>
  <c r="H413" i="17"/>
  <c r="G413" i="17"/>
  <c r="O410" i="17"/>
  <c r="L410" i="17"/>
  <c r="G410" i="17"/>
  <c r="AA409" i="17"/>
  <c r="G409" i="17"/>
  <c r="H404" i="17"/>
  <c r="H403" i="17"/>
  <c r="H402" i="17"/>
  <c r="H401" i="17"/>
  <c r="V396" i="17"/>
  <c r="Y393" i="17"/>
  <c r="X393" i="17"/>
  <c r="W393" i="17"/>
  <c r="V393" i="17"/>
  <c r="U393" i="17"/>
  <c r="T393" i="17"/>
  <c r="S393" i="17"/>
  <c r="R393" i="17"/>
  <c r="Q393" i="17"/>
  <c r="O393" i="17"/>
  <c r="N393" i="17"/>
  <c r="M393" i="17"/>
  <c r="L393" i="17"/>
  <c r="K393" i="17"/>
  <c r="K396" i="17" s="1"/>
  <c r="J393" i="17"/>
  <c r="J396" i="17" s="1"/>
  <c r="I393" i="17"/>
  <c r="H393" i="17"/>
  <c r="G393" i="17"/>
  <c r="Y391" i="17"/>
  <c r="X391" i="17"/>
  <c r="W391" i="17"/>
  <c r="V391" i="17"/>
  <c r="U391" i="17"/>
  <c r="T391" i="17"/>
  <c r="S391" i="17"/>
  <c r="R391" i="17"/>
  <c r="Q391" i="17"/>
  <c r="O391" i="17"/>
  <c r="N391" i="17"/>
  <c r="M391" i="17"/>
  <c r="L391" i="17"/>
  <c r="K391" i="17"/>
  <c r="J391" i="17"/>
  <c r="I391" i="17"/>
  <c r="H391" i="17"/>
  <c r="G391" i="17"/>
  <c r="Y390" i="17"/>
  <c r="X390" i="17"/>
  <c r="W390" i="17"/>
  <c r="V390" i="17"/>
  <c r="U390" i="17"/>
  <c r="T390" i="17"/>
  <c r="S390" i="17"/>
  <c r="R390" i="17"/>
  <c r="Q390" i="17"/>
  <c r="O390" i="17"/>
  <c r="N390" i="17"/>
  <c r="M390" i="17"/>
  <c r="L390" i="17"/>
  <c r="K390" i="17"/>
  <c r="J390" i="17"/>
  <c r="I390" i="17"/>
  <c r="H390" i="17"/>
  <c r="G390" i="17"/>
  <c r="O387" i="17"/>
  <c r="L387" i="17"/>
  <c r="G387" i="17"/>
  <c r="AA386" i="17"/>
  <c r="G386" i="17"/>
  <c r="H381" i="17"/>
  <c r="H380" i="17"/>
  <c r="H379" i="17"/>
  <c r="H378" i="17"/>
  <c r="Y370" i="17"/>
  <c r="X370" i="17"/>
  <c r="X373" i="17" s="1"/>
  <c r="W370" i="17"/>
  <c r="W373" i="17" s="1"/>
  <c r="V370" i="17"/>
  <c r="U370" i="17"/>
  <c r="T370" i="17"/>
  <c r="S370" i="17"/>
  <c r="R370" i="17"/>
  <c r="Q370" i="17"/>
  <c r="O370" i="17"/>
  <c r="O372" i="17" s="1"/>
  <c r="N370" i="17"/>
  <c r="N373" i="17" s="1"/>
  <c r="M370" i="17"/>
  <c r="L370" i="17"/>
  <c r="K370" i="17"/>
  <c r="K372" i="17" s="1"/>
  <c r="J370" i="17"/>
  <c r="I370" i="17"/>
  <c r="H370" i="17"/>
  <c r="G370" i="17"/>
  <c r="G373" i="17" s="1"/>
  <c r="Y368" i="17"/>
  <c r="X368" i="17"/>
  <c r="W368" i="17"/>
  <c r="V368" i="17"/>
  <c r="U368" i="17"/>
  <c r="T368" i="17"/>
  <c r="S368" i="17"/>
  <c r="R368" i="17"/>
  <c r="Q368" i="17"/>
  <c r="O368" i="17"/>
  <c r="N368" i="17"/>
  <c r="M368" i="17"/>
  <c r="L368" i="17"/>
  <c r="K368" i="17"/>
  <c r="J368" i="17"/>
  <c r="I368" i="17"/>
  <c r="H368" i="17"/>
  <c r="G368" i="17"/>
  <c r="Y367" i="17"/>
  <c r="X367" i="17"/>
  <c r="W367" i="17"/>
  <c r="V367" i="17"/>
  <c r="U367" i="17"/>
  <c r="T367" i="17"/>
  <c r="T372" i="17" s="1"/>
  <c r="S367" i="17"/>
  <c r="R367" i="17"/>
  <c r="Q367" i="17"/>
  <c r="O367" i="17"/>
  <c r="N367" i="17"/>
  <c r="M367" i="17"/>
  <c r="L367" i="17"/>
  <c r="K367" i="17"/>
  <c r="J367" i="17"/>
  <c r="I367" i="17"/>
  <c r="H367" i="17"/>
  <c r="G367" i="17"/>
  <c r="O364" i="17"/>
  <c r="L364" i="17"/>
  <c r="G364" i="17"/>
  <c r="AA363" i="17"/>
  <c r="G363" i="17"/>
  <c r="H358" i="17"/>
  <c r="H357" i="17"/>
  <c r="H356" i="17"/>
  <c r="H355" i="17"/>
  <c r="Y347" i="17"/>
  <c r="X347" i="17"/>
  <c r="W347" i="17"/>
  <c r="W350" i="17" s="1"/>
  <c r="V347" i="17"/>
  <c r="U347" i="17"/>
  <c r="T347" i="17"/>
  <c r="S347" i="17"/>
  <c r="R347" i="17"/>
  <c r="Q347" i="17"/>
  <c r="O347" i="17"/>
  <c r="O350" i="17" s="1"/>
  <c r="N347" i="17"/>
  <c r="M347" i="17"/>
  <c r="L347" i="17"/>
  <c r="K347" i="17"/>
  <c r="J347" i="17"/>
  <c r="I347" i="17"/>
  <c r="H347" i="17"/>
  <c r="G347" i="17"/>
  <c r="Y345" i="17"/>
  <c r="X345" i="17"/>
  <c r="W345" i="17"/>
  <c r="V345" i="17"/>
  <c r="U345" i="17"/>
  <c r="T345" i="17"/>
  <c r="S345" i="17"/>
  <c r="R345" i="17"/>
  <c r="Q345" i="17"/>
  <c r="O345" i="17"/>
  <c r="N345" i="17"/>
  <c r="M345" i="17"/>
  <c r="L345" i="17"/>
  <c r="K345" i="17"/>
  <c r="J345" i="17"/>
  <c r="I345" i="17"/>
  <c r="H345" i="17"/>
  <c r="G345" i="17"/>
  <c r="Y344" i="17"/>
  <c r="X344" i="17"/>
  <c r="W344" i="17"/>
  <c r="V344" i="17"/>
  <c r="U344" i="17"/>
  <c r="T344" i="17"/>
  <c r="S344" i="17"/>
  <c r="R344" i="17"/>
  <c r="Q344" i="17"/>
  <c r="O344" i="17"/>
  <c r="N344" i="17"/>
  <c r="M344" i="17"/>
  <c r="L344" i="17"/>
  <c r="K344" i="17"/>
  <c r="J344" i="17"/>
  <c r="I344" i="17"/>
  <c r="I350" i="17" s="1"/>
  <c r="H344" i="17"/>
  <c r="G344" i="17"/>
  <c r="O341" i="17"/>
  <c r="L341" i="17"/>
  <c r="G341" i="17"/>
  <c r="AA340" i="17"/>
  <c r="G340" i="17"/>
  <c r="H335" i="17"/>
  <c r="H334" i="17"/>
  <c r="H333" i="17"/>
  <c r="H332" i="17"/>
  <c r="H327" i="17"/>
  <c r="H326" i="17"/>
  <c r="Y324" i="17"/>
  <c r="X324" i="17"/>
  <c r="W324" i="17"/>
  <c r="V324" i="17"/>
  <c r="U324" i="17"/>
  <c r="T324" i="17"/>
  <c r="T326" i="17" s="1"/>
  <c r="S324" i="17"/>
  <c r="S326" i="17" s="1"/>
  <c r="R324" i="17"/>
  <c r="Q324" i="17"/>
  <c r="O324" i="17"/>
  <c r="N324" i="17"/>
  <c r="M324" i="17"/>
  <c r="L324" i="17"/>
  <c r="K324" i="17"/>
  <c r="J324" i="17"/>
  <c r="I324" i="17"/>
  <c r="H324" i="17"/>
  <c r="G324" i="17"/>
  <c r="Y322" i="17"/>
  <c r="X322" i="17"/>
  <c r="W322" i="17"/>
  <c r="V322" i="17"/>
  <c r="U322" i="17"/>
  <c r="T322" i="17"/>
  <c r="S322" i="17"/>
  <c r="R322" i="17"/>
  <c r="Q322" i="17"/>
  <c r="O322" i="17"/>
  <c r="N322" i="17"/>
  <c r="M322" i="17"/>
  <c r="L322" i="17"/>
  <c r="K322" i="17"/>
  <c r="J322" i="17"/>
  <c r="I322" i="17"/>
  <c r="H322" i="17"/>
  <c r="G322" i="17"/>
  <c r="Y321" i="17"/>
  <c r="X321" i="17"/>
  <c r="X326" i="17" s="1"/>
  <c r="W321" i="17"/>
  <c r="V321" i="17"/>
  <c r="U321" i="17"/>
  <c r="T321" i="17"/>
  <c r="S321" i="17"/>
  <c r="R321" i="17"/>
  <c r="Q321" i="17"/>
  <c r="O321" i="17"/>
  <c r="N321" i="17"/>
  <c r="M321" i="17"/>
  <c r="M326" i="17" s="1"/>
  <c r="L321" i="17"/>
  <c r="K321" i="17"/>
  <c r="J321" i="17"/>
  <c r="I321" i="17"/>
  <c r="H321" i="17"/>
  <c r="G321" i="17"/>
  <c r="O318" i="17"/>
  <c r="L318" i="17"/>
  <c r="G318" i="17"/>
  <c r="AA317" i="17"/>
  <c r="G317" i="17"/>
  <c r="H312" i="17"/>
  <c r="H311" i="17"/>
  <c r="H310" i="17"/>
  <c r="H309" i="17"/>
  <c r="R304" i="17"/>
  <c r="Y301" i="17"/>
  <c r="X301" i="17"/>
  <c r="W301" i="17"/>
  <c r="V301" i="17"/>
  <c r="U301" i="17"/>
  <c r="U304" i="17" s="1"/>
  <c r="T301" i="17"/>
  <c r="S301" i="17"/>
  <c r="R301" i="17"/>
  <c r="Q301" i="17"/>
  <c r="O301" i="17"/>
  <c r="N301" i="17"/>
  <c r="M301" i="17"/>
  <c r="L301" i="17"/>
  <c r="L303" i="17" s="1"/>
  <c r="K301" i="17"/>
  <c r="J301" i="17"/>
  <c r="I301" i="17"/>
  <c r="H301" i="17"/>
  <c r="G301" i="17"/>
  <c r="Y299" i="17"/>
  <c r="X299" i="17"/>
  <c r="W299" i="17"/>
  <c r="V299" i="17"/>
  <c r="U299" i="17"/>
  <c r="T299" i="17"/>
  <c r="S299" i="17"/>
  <c r="R299" i="17"/>
  <c r="Q299" i="17"/>
  <c r="O299" i="17"/>
  <c r="N299" i="17"/>
  <c r="M299" i="17"/>
  <c r="L299" i="17"/>
  <c r="K299" i="17"/>
  <c r="J299" i="17"/>
  <c r="I299" i="17"/>
  <c r="H299" i="17"/>
  <c r="G299" i="17"/>
  <c r="Y298" i="17"/>
  <c r="X298" i="17"/>
  <c r="W298" i="17"/>
  <c r="V298" i="17"/>
  <c r="U298" i="17"/>
  <c r="T298" i="17"/>
  <c r="S298" i="17"/>
  <c r="R298" i="17"/>
  <c r="Q298" i="17"/>
  <c r="O298" i="17"/>
  <c r="N298" i="17"/>
  <c r="M298" i="17"/>
  <c r="L298" i="17"/>
  <c r="K298" i="17"/>
  <c r="J298" i="17"/>
  <c r="I298" i="17"/>
  <c r="H298" i="17"/>
  <c r="G298" i="17"/>
  <c r="O295" i="17"/>
  <c r="L295" i="17"/>
  <c r="G295" i="17"/>
  <c r="AA294" i="17"/>
  <c r="G294" i="17"/>
  <c r="H289" i="17"/>
  <c r="H288" i="17"/>
  <c r="H287" i="17"/>
  <c r="H286" i="17"/>
  <c r="Y278" i="17"/>
  <c r="X278" i="17"/>
  <c r="W278" i="17"/>
  <c r="V278" i="17"/>
  <c r="U278" i="17"/>
  <c r="U281" i="17" s="1"/>
  <c r="T278" i="17"/>
  <c r="S278" i="17"/>
  <c r="R278" i="17"/>
  <c r="Q278" i="17"/>
  <c r="O278" i="17"/>
  <c r="N278" i="17"/>
  <c r="M278" i="17"/>
  <c r="L278" i="17"/>
  <c r="L281" i="17" s="1"/>
  <c r="K278" i="17"/>
  <c r="J278" i="17"/>
  <c r="J281" i="17" s="1"/>
  <c r="I278" i="17"/>
  <c r="H278" i="17"/>
  <c r="G278" i="17"/>
  <c r="Y276" i="17"/>
  <c r="X276" i="17"/>
  <c r="W276" i="17"/>
  <c r="V276" i="17"/>
  <c r="U276" i="17"/>
  <c r="T276" i="17"/>
  <c r="S276" i="17"/>
  <c r="R276" i="17"/>
  <c r="Q276" i="17"/>
  <c r="O276" i="17"/>
  <c r="N276" i="17"/>
  <c r="M276" i="17"/>
  <c r="L276" i="17"/>
  <c r="K276" i="17"/>
  <c r="J276" i="17"/>
  <c r="I276" i="17"/>
  <c r="H276" i="17"/>
  <c r="G276" i="17"/>
  <c r="Y275" i="17"/>
  <c r="X275" i="17"/>
  <c r="W275" i="17"/>
  <c r="W281" i="17" s="1"/>
  <c r="V275" i="17"/>
  <c r="U275" i="17"/>
  <c r="T275" i="17"/>
  <c r="S275" i="17"/>
  <c r="R275" i="17"/>
  <c r="Q275" i="17"/>
  <c r="O275" i="17"/>
  <c r="N275" i="17"/>
  <c r="M275" i="17"/>
  <c r="L275" i="17"/>
  <c r="K275" i="17"/>
  <c r="J275" i="17"/>
  <c r="I275" i="17"/>
  <c r="H275" i="17"/>
  <c r="G275" i="17"/>
  <c r="O272" i="17"/>
  <c r="L272" i="17"/>
  <c r="G272" i="17"/>
  <c r="AA271" i="17"/>
  <c r="G271" i="17"/>
  <c r="H266" i="17"/>
  <c r="H265" i="17"/>
  <c r="H264" i="17"/>
  <c r="H263" i="17"/>
  <c r="Y255" i="17"/>
  <c r="X255" i="17"/>
  <c r="W255" i="17"/>
  <c r="V255" i="17"/>
  <c r="U255" i="17"/>
  <c r="U257" i="17" s="1"/>
  <c r="T255" i="17"/>
  <c r="T258" i="17" s="1"/>
  <c r="S255" i="17"/>
  <c r="R255" i="17"/>
  <c r="Q255" i="17"/>
  <c r="O255" i="17"/>
  <c r="N255" i="17"/>
  <c r="M255" i="17"/>
  <c r="L255" i="17"/>
  <c r="L257" i="17" s="1"/>
  <c r="K255" i="17"/>
  <c r="J255" i="17"/>
  <c r="J258" i="17" s="1"/>
  <c r="I255" i="17"/>
  <c r="H255" i="17"/>
  <c r="G255" i="17"/>
  <c r="Y253" i="17"/>
  <c r="X253" i="17"/>
  <c r="W253" i="17"/>
  <c r="V253" i="17"/>
  <c r="U253" i="17"/>
  <c r="T253" i="17"/>
  <c r="S253" i="17"/>
  <c r="R253" i="17"/>
  <c r="Q253" i="17"/>
  <c r="O253" i="17"/>
  <c r="N253" i="17"/>
  <c r="M253" i="17"/>
  <c r="L253" i="17"/>
  <c r="K253" i="17"/>
  <c r="J253" i="17"/>
  <c r="I253" i="17"/>
  <c r="H253" i="17"/>
  <c r="G253" i="17"/>
  <c r="Y252" i="17"/>
  <c r="X252" i="17"/>
  <c r="W252" i="17"/>
  <c r="V252" i="17"/>
  <c r="U252" i="17"/>
  <c r="T252" i="17"/>
  <c r="S252" i="17"/>
  <c r="R252" i="17"/>
  <c r="Q252" i="17"/>
  <c r="O252" i="17"/>
  <c r="N252" i="17"/>
  <c r="M252" i="17"/>
  <c r="L252" i="17"/>
  <c r="K252" i="17"/>
  <c r="J252" i="17"/>
  <c r="I252" i="17"/>
  <c r="H252" i="17"/>
  <c r="G252" i="17"/>
  <c r="O249" i="17"/>
  <c r="L249" i="17"/>
  <c r="G249" i="17"/>
  <c r="AA248" i="17"/>
  <c r="G248" i="17"/>
  <c r="H243" i="17"/>
  <c r="H242" i="17"/>
  <c r="H241" i="17"/>
  <c r="H240" i="17"/>
  <c r="Y232" i="17"/>
  <c r="X232" i="17"/>
  <c r="W232" i="17"/>
  <c r="V232" i="17"/>
  <c r="V235" i="17" s="1"/>
  <c r="U232" i="17"/>
  <c r="U235" i="17" s="1"/>
  <c r="T232" i="17"/>
  <c r="S232" i="17"/>
  <c r="R232" i="17"/>
  <c r="Q232" i="17"/>
  <c r="O232" i="17"/>
  <c r="N232" i="17"/>
  <c r="M232" i="17"/>
  <c r="M234" i="17" s="1"/>
  <c r="L232" i="17"/>
  <c r="K232" i="17"/>
  <c r="K235" i="17" s="1"/>
  <c r="J232" i="17"/>
  <c r="I232" i="17"/>
  <c r="H232" i="17"/>
  <c r="G232" i="17"/>
  <c r="Y230" i="17"/>
  <c r="X230" i="17"/>
  <c r="W230" i="17"/>
  <c r="V230" i="17"/>
  <c r="U230" i="17"/>
  <c r="T230" i="17"/>
  <c r="S230" i="17"/>
  <c r="R230" i="17"/>
  <c r="Q230" i="17"/>
  <c r="O230" i="17"/>
  <c r="N230" i="17"/>
  <c r="M230" i="17"/>
  <c r="L230" i="17"/>
  <c r="K230" i="17"/>
  <c r="J230" i="17"/>
  <c r="I230" i="17"/>
  <c r="H230" i="17"/>
  <c r="G230" i="17"/>
  <c r="Y229" i="17"/>
  <c r="X229" i="17"/>
  <c r="W229" i="17"/>
  <c r="V229" i="17"/>
  <c r="U229" i="17"/>
  <c r="T229" i="17"/>
  <c r="S229" i="17"/>
  <c r="R229" i="17"/>
  <c r="Q229" i="17"/>
  <c r="O229" i="17"/>
  <c r="N229" i="17"/>
  <c r="M229" i="17"/>
  <c r="L229" i="17"/>
  <c r="K229" i="17"/>
  <c r="J229" i="17"/>
  <c r="I229" i="17"/>
  <c r="H229" i="17"/>
  <c r="G229" i="17"/>
  <c r="O226" i="17"/>
  <c r="L226" i="17"/>
  <c r="G226" i="17"/>
  <c r="AA225" i="17"/>
  <c r="G225" i="17"/>
  <c r="H220" i="17"/>
  <c r="H219" i="17"/>
  <c r="H218" i="17"/>
  <c r="H217" i="17"/>
  <c r="Y209" i="17"/>
  <c r="X209" i="17"/>
  <c r="X212" i="17" s="1"/>
  <c r="W209" i="17"/>
  <c r="W212" i="17" s="1"/>
  <c r="V209" i="17"/>
  <c r="V212" i="17" s="1"/>
  <c r="U209" i="17"/>
  <c r="T209" i="17"/>
  <c r="S209" i="17"/>
  <c r="R209" i="17"/>
  <c r="Q209" i="17"/>
  <c r="O209" i="17"/>
  <c r="O212" i="17" s="1"/>
  <c r="N209" i="17"/>
  <c r="N211" i="17" s="1"/>
  <c r="M209" i="17"/>
  <c r="L209" i="17"/>
  <c r="K209" i="17"/>
  <c r="J209" i="17"/>
  <c r="I209" i="17"/>
  <c r="H209" i="17"/>
  <c r="G209" i="17"/>
  <c r="G212" i="17" s="1"/>
  <c r="Y207" i="17"/>
  <c r="X207" i="17"/>
  <c r="W207" i="17"/>
  <c r="V207" i="17"/>
  <c r="U207" i="17"/>
  <c r="T207" i="17"/>
  <c r="S207" i="17"/>
  <c r="R207" i="17"/>
  <c r="Q207" i="17"/>
  <c r="O207" i="17"/>
  <c r="N207" i="17"/>
  <c r="M207" i="17"/>
  <c r="L207" i="17"/>
  <c r="K207" i="17"/>
  <c r="J207" i="17"/>
  <c r="I207" i="17"/>
  <c r="H207" i="17"/>
  <c r="G207" i="17"/>
  <c r="Y206" i="17"/>
  <c r="X206" i="17"/>
  <c r="W206" i="17"/>
  <c r="V206" i="17"/>
  <c r="U206" i="17"/>
  <c r="T206" i="17"/>
  <c r="S206" i="17"/>
  <c r="R206" i="17"/>
  <c r="Q206" i="17"/>
  <c r="O206" i="17"/>
  <c r="N206" i="17"/>
  <c r="M206" i="17"/>
  <c r="L206" i="17"/>
  <c r="K206" i="17"/>
  <c r="J206" i="17"/>
  <c r="I206" i="17"/>
  <c r="H206" i="17"/>
  <c r="G206" i="17"/>
  <c r="O203" i="17"/>
  <c r="L203" i="17"/>
  <c r="G203" i="17"/>
  <c r="AA202" i="17"/>
  <c r="G202" i="17"/>
  <c r="H197" i="17"/>
  <c r="H196" i="17"/>
  <c r="H195" i="17"/>
  <c r="H194" i="17"/>
  <c r="Y186" i="17"/>
  <c r="X186" i="17"/>
  <c r="W186" i="17"/>
  <c r="W189" i="17" s="1"/>
  <c r="V186" i="17"/>
  <c r="U186" i="17"/>
  <c r="U189" i="17" s="1"/>
  <c r="T186" i="17"/>
  <c r="S186" i="17"/>
  <c r="R186" i="17"/>
  <c r="Q186" i="17"/>
  <c r="O186" i="17"/>
  <c r="N186" i="17"/>
  <c r="M186" i="17"/>
  <c r="M189" i="17" s="1"/>
  <c r="L186" i="17"/>
  <c r="L188" i="17" s="1"/>
  <c r="K186" i="17"/>
  <c r="J186" i="17"/>
  <c r="I186" i="17"/>
  <c r="H186" i="17"/>
  <c r="G186" i="17"/>
  <c r="Y184" i="17"/>
  <c r="X184" i="17"/>
  <c r="W184" i="17"/>
  <c r="V184" i="17"/>
  <c r="U184" i="17"/>
  <c r="T184" i="17"/>
  <c r="S184" i="17"/>
  <c r="R184" i="17"/>
  <c r="Q184" i="17"/>
  <c r="O184" i="17"/>
  <c r="N184" i="17"/>
  <c r="M184" i="17"/>
  <c r="L184" i="17"/>
  <c r="K184" i="17"/>
  <c r="J184" i="17"/>
  <c r="I184" i="17"/>
  <c r="H184" i="17"/>
  <c r="G184" i="17"/>
  <c r="Y183" i="17"/>
  <c r="X183" i="17"/>
  <c r="W183" i="17"/>
  <c r="V183" i="17"/>
  <c r="U183" i="17"/>
  <c r="T183" i="17"/>
  <c r="S183" i="17"/>
  <c r="R183" i="17"/>
  <c r="Q183" i="17"/>
  <c r="O183" i="17"/>
  <c r="N183" i="17"/>
  <c r="M183" i="17"/>
  <c r="L183" i="17"/>
  <c r="K183" i="17"/>
  <c r="J183" i="17"/>
  <c r="I183" i="17"/>
  <c r="H183" i="17"/>
  <c r="G183" i="17"/>
  <c r="O180" i="17"/>
  <c r="L180" i="17"/>
  <c r="G180" i="17"/>
  <c r="AA179" i="17"/>
  <c r="G179" i="17"/>
  <c r="H174" i="17"/>
  <c r="H173" i="17"/>
  <c r="H172" i="17"/>
  <c r="H171" i="17"/>
  <c r="Y163" i="17"/>
  <c r="Y166" i="17" s="1"/>
  <c r="X163" i="17"/>
  <c r="X166" i="17" s="1"/>
  <c r="W163" i="17"/>
  <c r="V163" i="17"/>
  <c r="U163" i="17"/>
  <c r="U166" i="17" s="1"/>
  <c r="T163" i="17"/>
  <c r="S163" i="17"/>
  <c r="R163" i="17"/>
  <c r="Q163" i="17"/>
  <c r="Q166" i="17" s="1"/>
  <c r="O163" i="17"/>
  <c r="N163" i="17"/>
  <c r="N166" i="17" s="1"/>
  <c r="M163" i="17"/>
  <c r="L163" i="17"/>
  <c r="K163" i="17"/>
  <c r="J163" i="17"/>
  <c r="I163" i="17"/>
  <c r="H163" i="17"/>
  <c r="H165" i="17" s="1"/>
  <c r="G163" i="17"/>
  <c r="Y161" i="17"/>
  <c r="X161" i="17"/>
  <c r="W161" i="17"/>
  <c r="V161" i="17"/>
  <c r="U161" i="17"/>
  <c r="T161" i="17"/>
  <c r="S161" i="17"/>
  <c r="R161" i="17"/>
  <c r="Q161" i="17"/>
  <c r="O161" i="17"/>
  <c r="N161" i="17"/>
  <c r="M161" i="17"/>
  <c r="L161" i="17"/>
  <c r="K161" i="17"/>
  <c r="J161" i="17"/>
  <c r="I161" i="17"/>
  <c r="H161" i="17"/>
  <c r="G161" i="17"/>
  <c r="Y160" i="17"/>
  <c r="X160" i="17"/>
  <c r="W160" i="17"/>
  <c r="V160" i="17"/>
  <c r="U160" i="17"/>
  <c r="T160" i="17"/>
  <c r="S160" i="17"/>
  <c r="R160" i="17"/>
  <c r="Q160" i="17"/>
  <c r="O160" i="17"/>
  <c r="N160" i="17"/>
  <c r="M160" i="17"/>
  <c r="L160" i="17"/>
  <c r="K160" i="17"/>
  <c r="J160" i="17"/>
  <c r="I160" i="17"/>
  <c r="H160" i="17"/>
  <c r="G160" i="17"/>
  <c r="O157" i="17"/>
  <c r="L157" i="17"/>
  <c r="G157" i="17"/>
  <c r="AA156" i="17"/>
  <c r="G156" i="17"/>
  <c r="H151" i="17"/>
  <c r="H150" i="17"/>
  <c r="H149" i="17"/>
  <c r="H148" i="17"/>
  <c r="J142" i="17"/>
  <c r="Y140" i="17"/>
  <c r="Y143" i="17" s="1"/>
  <c r="X140" i="17"/>
  <c r="W140" i="17"/>
  <c r="V140" i="17"/>
  <c r="V143" i="17" s="1"/>
  <c r="U140" i="17"/>
  <c r="T140" i="17"/>
  <c r="S140" i="17"/>
  <c r="R140" i="17"/>
  <c r="Q140" i="17"/>
  <c r="Q143" i="17" s="1"/>
  <c r="O140" i="17"/>
  <c r="O143" i="17" s="1"/>
  <c r="N140" i="17"/>
  <c r="M140" i="17"/>
  <c r="L140" i="17"/>
  <c r="K140" i="17"/>
  <c r="J140" i="17"/>
  <c r="I140" i="17"/>
  <c r="H140" i="17"/>
  <c r="G140" i="17"/>
  <c r="G143" i="17" s="1"/>
  <c r="Y138" i="17"/>
  <c r="X138" i="17"/>
  <c r="W138" i="17"/>
  <c r="V138" i="17"/>
  <c r="U138" i="17"/>
  <c r="T138" i="17"/>
  <c r="S138" i="17"/>
  <c r="R138" i="17"/>
  <c r="Q138" i="17"/>
  <c r="O138" i="17"/>
  <c r="N138" i="17"/>
  <c r="M138" i="17"/>
  <c r="L138" i="17"/>
  <c r="K138" i="17"/>
  <c r="J138" i="17"/>
  <c r="I138" i="17"/>
  <c r="H138" i="17"/>
  <c r="G138" i="17"/>
  <c r="Y137" i="17"/>
  <c r="X137" i="17"/>
  <c r="W137" i="17"/>
  <c r="V137" i="17"/>
  <c r="U137" i="17"/>
  <c r="T137" i="17"/>
  <c r="S137" i="17"/>
  <c r="R137" i="17"/>
  <c r="Q137" i="17"/>
  <c r="O137" i="17"/>
  <c r="N137" i="17"/>
  <c r="M137" i="17"/>
  <c r="L137" i="17"/>
  <c r="K137" i="17"/>
  <c r="J137" i="17"/>
  <c r="I137" i="17"/>
  <c r="H137" i="17"/>
  <c r="G137" i="17"/>
  <c r="O134" i="17"/>
  <c r="L134" i="17"/>
  <c r="G134" i="17"/>
  <c r="AA133" i="17"/>
  <c r="G133" i="17"/>
  <c r="H128" i="17"/>
  <c r="H127" i="17"/>
  <c r="H126" i="17"/>
  <c r="H125" i="17"/>
  <c r="W120" i="17"/>
  <c r="W119" i="17"/>
  <c r="Y117" i="17"/>
  <c r="X117" i="17"/>
  <c r="W117" i="17"/>
  <c r="V117" i="17"/>
  <c r="U117" i="17"/>
  <c r="T117" i="17"/>
  <c r="T120" i="17" s="1"/>
  <c r="S117" i="17"/>
  <c r="S119" i="17" s="1"/>
  <c r="R117" i="17"/>
  <c r="R120" i="17" s="1"/>
  <c r="Q117" i="17"/>
  <c r="O117" i="17"/>
  <c r="N117" i="17"/>
  <c r="M117" i="17"/>
  <c r="L117" i="17"/>
  <c r="K117" i="17"/>
  <c r="K120" i="17" s="1"/>
  <c r="J117" i="17"/>
  <c r="J120" i="17" s="1"/>
  <c r="I117" i="17"/>
  <c r="H117" i="17"/>
  <c r="G117" i="17"/>
  <c r="Y115" i="17"/>
  <c r="X115" i="17"/>
  <c r="W115" i="17"/>
  <c r="V115" i="17"/>
  <c r="U115" i="17"/>
  <c r="T115" i="17"/>
  <c r="S115" i="17"/>
  <c r="R115" i="17"/>
  <c r="Q115" i="17"/>
  <c r="O115" i="17"/>
  <c r="N115" i="17"/>
  <c r="M115" i="17"/>
  <c r="L115" i="17"/>
  <c r="K115" i="17"/>
  <c r="J115" i="17"/>
  <c r="I115" i="17"/>
  <c r="H115" i="17"/>
  <c r="G115" i="17"/>
  <c r="Y114" i="17"/>
  <c r="X114" i="17"/>
  <c r="W114" i="17"/>
  <c r="V114" i="17"/>
  <c r="V119" i="17" s="1"/>
  <c r="U114" i="17"/>
  <c r="T114" i="17"/>
  <c r="S114" i="17"/>
  <c r="R114" i="17"/>
  <c r="Q114" i="17"/>
  <c r="O114" i="17"/>
  <c r="N114" i="17"/>
  <c r="N119" i="17" s="1"/>
  <c r="M114" i="17"/>
  <c r="L114" i="17"/>
  <c r="K114" i="17"/>
  <c r="J114" i="17"/>
  <c r="I114" i="17"/>
  <c r="H114" i="17"/>
  <c r="G114" i="17"/>
  <c r="O111" i="17"/>
  <c r="L111" i="17"/>
  <c r="G111" i="17"/>
  <c r="AA110" i="17"/>
  <c r="G110" i="17"/>
  <c r="H105" i="17"/>
  <c r="H104" i="17"/>
  <c r="H103" i="17"/>
  <c r="H102" i="17"/>
  <c r="Y94" i="17"/>
  <c r="Y97" i="17" s="1"/>
  <c r="X94" i="17"/>
  <c r="W94" i="17"/>
  <c r="V94" i="17"/>
  <c r="U94" i="17"/>
  <c r="T94" i="17"/>
  <c r="S94" i="17"/>
  <c r="S97" i="17" s="1"/>
  <c r="R94" i="17"/>
  <c r="Q94" i="17"/>
  <c r="Q97" i="17" s="1"/>
  <c r="O94" i="17"/>
  <c r="N94" i="17"/>
  <c r="M94" i="17"/>
  <c r="L94" i="17"/>
  <c r="K94" i="17"/>
  <c r="J94" i="17"/>
  <c r="I94" i="17"/>
  <c r="I97" i="17" s="1"/>
  <c r="H94" i="17"/>
  <c r="H97" i="17" s="1"/>
  <c r="G94" i="17"/>
  <c r="Y92" i="17"/>
  <c r="X92" i="17"/>
  <c r="W92" i="17"/>
  <c r="V92" i="17"/>
  <c r="U92" i="17"/>
  <c r="T92" i="17"/>
  <c r="S92" i="17"/>
  <c r="R92" i="17"/>
  <c r="Q92" i="17"/>
  <c r="O92" i="17"/>
  <c r="N92" i="17"/>
  <c r="M92" i="17"/>
  <c r="L92" i="17"/>
  <c r="K92" i="17"/>
  <c r="J92" i="17"/>
  <c r="I92" i="17"/>
  <c r="H92" i="17"/>
  <c r="G92" i="17"/>
  <c r="Y91" i="17"/>
  <c r="X91" i="17"/>
  <c r="W91" i="17"/>
  <c r="W96" i="17" s="1"/>
  <c r="V91" i="17"/>
  <c r="U91" i="17"/>
  <c r="T91" i="17"/>
  <c r="S91" i="17"/>
  <c r="R91" i="17"/>
  <c r="Q91" i="17"/>
  <c r="O91" i="17"/>
  <c r="O96" i="17" s="1"/>
  <c r="N91" i="17"/>
  <c r="M91" i="17"/>
  <c r="L91" i="17"/>
  <c r="K91" i="17"/>
  <c r="K96" i="17" s="1"/>
  <c r="J91" i="17"/>
  <c r="I91" i="17"/>
  <c r="H91" i="17"/>
  <c r="G91" i="17"/>
  <c r="G96" i="17" s="1"/>
  <c r="O88" i="17"/>
  <c r="L88" i="17"/>
  <c r="G88" i="17"/>
  <c r="AA87" i="17"/>
  <c r="G87" i="17"/>
  <c r="Z38" i="17"/>
  <c r="AA38" i="17" s="1"/>
  <c r="Z37" i="17"/>
  <c r="AA37" i="17" s="1"/>
  <c r="Z36" i="17"/>
  <c r="AA36" i="17" s="1"/>
  <c r="Z35" i="17"/>
  <c r="AA35" i="17" s="1"/>
  <c r="Z34" i="17"/>
  <c r="AA34" i="17" s="1"/>
  <c r="Z33" i="17"/>
  <c r="AA33" i="17" s="1"/>
  <c r="Z32" i="17"/>
  <c r="AA32" i="17" s="1"/>
  <c r="Z31" i="17"/>
  <c r="AA31" i="17" s="1"/>
  <c r="Z30" i="17"/>
  <c r="AA30" i="17" s="1"/>
  <c r="Z29" i="17"/>
  <c r="AA29" i="17" s="1"/>
  <c r="AA28" i="17"/>
  <c r="Z28" i="17"/>
  <c r="Z27" i="17"/>
  <c r="AA27" i="17" s="1"/>
  <c r="Z26" i="17"/>
  <c r="AA26" i="17" s="1"/>
  <c r="Z25" i="17"/>
  <c r="AA25" i="17" s="1"/>
  <c r="Z24" i="17"/>
  <c r="AA24" i="17" s="1"/>
  <c r="Z23" i="17"/>
  <c r="AA23" i="17" s="1"/>
  <c r="Z22" i="17"/>
  <c r="AA22" i="17" s="1"/>
  <c r="Z21" i="17"/>
  <c r="AA21" i="17" s="1"/>
  <c r="Z20" i="17"/>
  <c r="AA20" i="17" s="1"/>
  <c r="Z19" i="17"/>
  <c r="AA19" i="17" s="1"/>
  <c r="Z18" i="17"/>
  <c r="AA18" i="17" s="1"/>
  <c r="Z17" i="17"/>
  <c r="AA17" i="17" s="1"/>
  <c r="AA16" i="17"/>
  <c r="Z16" i="17"/>
  <c r="Z15" i="17"/>
  <c r="AA15" i="17" s="1"/>
  <c r="Z14" i="17"/>
  <c r="AA14" i="17" s="1"/>
  <c r="Z13" i="17"/>
  <c r="AA13" i="17" s="1"/>
  <c r="Z12" i="17"/>
  <c r="AA12" i="17" s="1"/>
  <c r="Z11" i="17"/>
  <c r="AA11" i="17" s="1"/>
  <c r="Z10" i="17"/>
  <c r="AA10" i="17" s="1"/>
  <c r="Z9" i="17"/>
  <c r="AA9" i="17" s="1"/>
  <c r="Z7" i="17"/>
  <c r="P7" i="17"/>
  <c r="H772" i="16"/>
  <c r="H771" i="16"/>
  <c r="H770" i="16"/>
  <c r="H769" i="16"/>
  <c r="Y761" i="16"/>
  <c r="X761" i="16"/>
  <c r="W761" i="16"/>
  <c r="V761" i="16"/>
  <c r="U761" i="16"/>
  <c r="T761" i="16"/>
  <c r="S761" i="16"/>
  <c r="R761" i="16"/>
  <c r="Q761" i="16"/>
  <c r="O761" i="16"/>
  <c r="N761" i="16"/>
  <c r="M761" i="16"/>
  <c r="L761" i="16"/>
  <c r="K761" i="16"/>
  <c r="J761" i="16"/>
  <c r="I761" i="16"/>
  <c r="H761" i="16"/>
  <c r="G761" i="16"/>
  <c r="Y759" i="16"/>
  <c r="X759" i="16"/>
  <c r="W759" i="16"/>
  <c r="V759" i="16"/>
  <c r="U759" i="16"/>
  <c r="T759" i="16"/>
  <c r="S759" i="16"/>
  <c r="R759" i="16"/>
  <c r="Q759" i="16"/>
  <c r="O759" i="16"/>
  <c r="N759" i="16"/>
  <c r="M759" i="16"/>
  <c r="L759" i="16"/>
  <c r="K759" i="16"/>
  <c r="J759" i="16"/>
  <c r="I759" i="16"/>
  <c r="H759" i="16"/>
  <c r="G759" i="16"/>
  <c r="Y758" i="16"/>
  <c r="X758" i="16"/>
  <c r="W758" i="16"/>
  <c r="V758" i="16"/>
  <c r="U758" i="16"/>
  <c r="T758" i="16"/>
  <c r="S758" i="16"/>
  <c r="R758" i="16"/>
  <c r="Q758" i="16"/>
  <c r="O758" i="16"/>
  <c r="N758" i="16"/>
  <c r="M758" i="16"/>
  <c r="L758" i="16"/>
  <c r="K758" i="16"/>
  <c r="J758" i="16"/>
  <c r="I758" i="16"/>
  <c r="H758" i="16"/>
  <c r="G758" i="16"/>
  <c r="O755" i="16"/>
  <c r="L755" i="16"/>
  <c r="G755" i="16"/>
  <c r="AA754" i="16"/>
  <c r="G754" i="16"/>
  <c r="H749" i="16"/>
  <c r="H748" i="16"/>
  <c r="H747" i="16"/>
  <c r="H746" i="16"/>
  <c r="Y738" i="16"/>
  <c r="X738" i="16"/>
  <c r="W738" i="16"/>
  <c r="V738" i="16"/>
  <c r="U738" i="16"/>
  <c r="T738" i="16"/>
  <c r="S738" i="16"/>
  <c r="R738" i="16"/>
  <c r="Q738" i="16"/>
  <c r="O738" i="16"/>
  <c r="N738" i="16"/>
  <c r="M738" i="16"/>
  <c r="L738" i="16"/>
  <c r="K738" i="16"/>
  <c r="J738" i="16"/>
  <c r="I738" i="16"/>
  <c r="H738" i="16"/>
  <c r="G738" i="16"/>
  <c r="Y736" i="16"/>
  <c r="X736" i="16"/>
  <c r="W736" i="16"/>
  <c r="V736" i="16"/>
  <c r="U736" i="16"/>
  <c r="T736" i="16"/>
  <c r="S736" i="16"/>
  <c r="R736" i="16"/>
  <c r="Q736" i="16"/>
  <c r="O736" i="16"/>
  <c r="N736" i="16"/>
  <c r="M736" i="16"/>
  <c r="L736" i="16"/>
  <c r="K736" i="16"/>
  <c r="J736" i="16"/>
  <c r="I736" i="16"/>
  <c r="H736" i="16"/>
  <c r="G736" i="16"/>
  <c r="Y735" i="16"/>
  <c r="X735" i="16"/>
  <c r="W735" i="16"/>
  <c r="W739" i="16" s="1"/>
  <c r="V735" i="16"/>
  <c r="V740" i="16" s="1"/>
  <c r="U735" i="16"/>
  <c r="T735" i="16"/>
  <c r="S735" i="16"/>
  <c r="R735" i="16"/>
  <c r="Q735" i="16"/>
  <c r="O735" i="16"/>
  <c r="O741" i="16" s="1"/>
  <c r="N735" i="16"/>
  <c r="M735" i="16"/>
  <c r="L735" i="16"/>
  <c r="K735" i="16"/>
  <c r="J735" i="16"/>
  <c r="I735" i="16"/>
  <c r="H735" i="16"/>
  <c r="G735" i="16"/>
  <c r="O732" i="16"/>
  <c r="L732" i="16"/>
  <c r="G732" i="16"/>
  <c r="AA731" i="16"/>
  <c r="G731" i="16"/>
  <c r="H726" i="16"/>
  <c r="H725" i="16"/>
  <c r="H724" i="16"/>
  <c r="H723" i="16"/>
  <c r="Y715" i="16"/>
  <c r="X715" i="16"/>
  <c r="W715" i="16"/>
  <c r="V715" i="16"/>
  <c r="U715" i="16"/>
  <c r="T715" i="16"/>
  <c r="S715" i="16"/>
  <c r="R715" i="16"/>
  <c r="Q715" i="16"/>
  <c r="O715" i="16"/>
  <c r="N715" i="16"/>
  <c r="M715" i="16"/>
  <c r="L715" i="16"/>
  <c r="K715" i="16"/>
  <c r="J715" i="16"/>
  <c r="I715" i="16"/>
  <c r="H715" i="16"/>
  <c r="G715" i="16"/>
  <c r="Y713" i="16"/>
  <c r="X713" i="16"/>
  <c r="W713" i="16"/>
  <c r="V713" i="16"/>
  <c r="U713" i="16"/>
  <c r="T713" i="16"/>
  <c r="S713" i="16"/>
  <c r="R713" i="16"/>
  <c r="Q713" i="16"/>
  <c r="O713" i="16"/>
  <c r="N713" i="16"/>
  <c r="M713" i="16"/>
  <c r="L713" i="16"/>
  <c r="K713" i="16"/>
  <c r="J713" i="16"/>
  <c r="I713" i="16"/>
  <c r="H713" i="16"/>
  <c r="G713" i="16"/>
  <c r="Y712" i="16"/>
  <c r="X712" i="16"/>
  <c r="W712" i="16"/>
  <c r="V712" i="16"/>
  <c r="U712" i="16"/>
  <c r="U718" i="16" s="1"/>
  <c r="T712" i="16"/>
  <c r="S712" i="16"/>
  <c r="R712" i="16"/>
  <c r="Q712" i="16"/>
  <c r="O712" i="16"/>
  <c r="N712" i="16"/>
  <c r="M712" i="16"/>
  <c r="M718" i="16" s="1"/>
  <c r="L712" i="16"/>
  <c r="K712" i="16"/>
  <c r="J712" i="16"/>
  <c r="I712" i="16"/>
  <c r="H712" i="16"/>
  <c r="G712" i="16"/>
  <c r="O709" i="16"/>
  <c r="L709" i="16"/>
  <c r="G709" i="16"/>
  <c r="AA708" i="16"/>
  <c r="G708" i="16"/>
  <c r="H703" i="16"/>
  <c r="H702" i="16"/>
  <c r="H701" i="16"/>
  <c r="H700" i="16"/>
  <c r="Y692" i="16"/>
  <c r="X692" i="16"/>
  <c r="W692" i="16"/>
  <c r="V692" i="16"/>
  <c r="U692" i="16"/>
  <c r="T692" i="16"/>
  <c r="S692" i="16"/>
  <c r="R692" i="16"/>
  <c r="Q692" i="16"/>
  <c r="O692" i="16"/>
  <c r="N692" i="16"/>
  <c r="M692" i="16"/>
  <c r="L692" i="16"/>
  <c r="K692" i="16"/>
  <c r="J692" i="16"/>
  <c r="I692" i="16"/>
  <c r="H692" i="16"/>
  <c r="G692" i="16"/>
  <c r="Y690" i="16"/>
  <c r="X690" i="16"/>
  <c r="W690" i="16"/>
  <c r="V690" i="16"/>
  <c r="U690" i="16"/>
  <c r="T690" i="16"/>
  <c r="S690" i="16"/>
  <c r="R690" i="16"/>
  <c r="Q690" i="16"/>
  <c r="O690" i="16"/>
  <c r="N690" i="16"/>
  <c r="M690" i="16"/>
  <c r="L690" i="16"/>
  <c r="K690" i="16"/>
  <c r="J690" i="16"/>
  <c r="I690" i="16"/>
  <c r="H690" i="16"/>
  <c r="G690" i="16"/>
  <c r="Y689" i="16"/>
  <c r="X689" i="16"/>
  <c r="W689" i="16"/>
  <c r="V689" i="16"/>
  <c r="V693" i="16" s="1"/>
  <c r="U689" i="16"/>
  <c r="T689" i="16"/>
  <c r="S689" i="16"/>
  <c r="R689" i="16"/>
  <c r="Q689" i="16"/>
  <c r="O689" i="16"/>
  <c r="N689" i="16"/>
  <c r="M689" i="16"/>
  <c r="L689" i="16"/>
  <c r="K689" i="16"/>
  <c r="J689" i="16"/>
  <c r="I689" i="16"/>
  <c r="H689" i="16"/>
  <c r="G689" i="16"/>
  <c r="O686" i="16"/>
  <c r="L686" i="16"/>
  <c r="G686" i="16"/>
  <c r="AA685" i="16"/>
  <c r="G685" i="16"/>
  <c r="H680" i="16"/>
  <c r="H679" i="16"/>
  <c r="H678" i="16"/>
  <c r="H677" i="16"/>
  <c r="Y669" i="16"/>
  <c r="X669" i="16"/>
  <c r="W669" i="16"/>
  <c r="V669" i="16"/>
  <c r="U669" i="16"/>
  <c r="T669" i="16"/>
  <c r="S669" i="16"/>
  <c r="R669" i="16"/>
  <c r="Q669" i="16"/>
  <c r="O669" i="16"/>
  <c r="O671" i="16" s="1"/>
  <c r="N669" i="16"/>
  <c r="M669" i="16"/>
  <c r="L669" i="16"/>
  <c r="K669" i="16"/>
  <c r="J669" i="16"/>
  <c r="I669" i="16"/>
  <c r="H669" i="16"/>
  <c r="G669" i="16"/>
  <c r="Y667" i="16"/>
  <c r="X667" i="16"/>
  <c r="W667" i="16"/>
  <c r="V667" i="16"/>
  <c r="U667" i="16"/>
  <c r="T667" i="16"/>
  <c r="S667" i="16"/>
  <c r="R667" i="16"/>
  <c r="Q667" i="16"/>
  <c r="O667" i="16"/>
  <c r="N667" i="16"/>
  <c r="M667" i="16"/>
  <c r="L667" i="16"/>
  <c r="K667" i="16"/>
  <c r="J667" i="16"/>
  <c r="I667" i="16"/>
  <c r="H667" i="16"/>
  <c r="G667" i="16"/>
  <c r="Y666" i="16"/>
  <c r="X666" i="16"/>
  <c r="W666" i="16"/>
  <c r="V666" i="16"/>
  <c r="U666" i="16"/>
  <c r="T666" i="16"/>
  <c r="S666" i="16"/>
  <c r="R666" i="16"/>
  <c r="Q666" i="16"/>
  <c r="O666" i="16"/>
  <c r="N666" i="16"/>
  <c r="M666" i="16"/>
  <c r="L666" i="16"/>
  <c r="L670" i="16" s="1"/>
  <c r="K666" i="16"/>
  <c r="K670" i="16" s="1"/>
  <c r="J666" i="16"/>
  <c r="I666" i="16"/>
  <c r="H666" i="16"/>
  <c r="G666" i="16"/>
  <c r="O663" i="16"/>
  <c r="L663" i="16"/>
  <c r="G663" i="16"/>
  <c r="AA662" i="16"/>
  <c r="G662" i="16"/>
  <c r="H657" i="16"/>
  <c r="H656" i="16"/>
  <c r="H655" i="16"/>
  <c r="H654" i="16"/>
  <c r="Y646" i="16"/>
  <c r="X646" i="16"/>
  <c r="W646" i="16"/>
  <c r="V646" i="16"/>
  <c r="U646" i="16"/>
  <c r="T646" i="16"/>
  <c r="S646" i="16"/>
  <c r="R646" i="16"/>
  <c r="Q646" i="16"/>
  <c r="O646" i="16"/>
  <c r="N646" i="16"/>
  <c r="M646" i="16"/>
  <c r="L646" i="16"/>
  <c r="K646" i="16"/>
  <c r="J646" i="16"/>
  <c r="I646" i="16"/>
  <c r="H646" i="16"/>
  <c r="G646" i="16"/>
  <c r="Y644" i="16"/>
  <c r="X644" i="16"/>
  <c r="W644" i="16"/>
  <c r="V644" i="16"/>
  <c r="U644" i="16"/>
  <c r="T644" i="16"/>
  <c r="S644" i="16"/>
  <c r="R644" i="16"/>
  <c r="Q644" i="16"/>
  <c r="O644" i="16"/>
  <c r="N644" i="16"/>
  <c r="M644" i="16"/>
  <c r="L644" i="16"/>
  <c r="K644" i="16"/>
  <c r="J644" i="16"/>
  <c r="I644" i="16"/>
  <c r="H644" i="16"/>
  <c r="G644" i="16"/>
  <c r="Y643" i="16"/>
  <c r="X643" i="16"/>
  <c r="W643" i="16"/>
  <c r="V643" i="16"/>
  <c r="V647" i="16" s="1"/>
  <c r="U643" i="16"/>
  <c r="T643" i="16"/>
  <c r="S643" i="16"/>
  <c r="R643" i="16"/>
  <c r="R647" i="16" s="1"/>
  <c r="Q643" i="16"/>
  <c r="O643" i="16"/>
  <c r="N643" i="16"/>
  <c r="M643" i="16"/>
  <c r="M648" i="16" s="1"/>
  <c r="L643" i="16"/>
  <c r="L647" i="16" s="1"/>
  <c r="K643" i="16"/>
  <c r="J643" i="16"/>
  <c r="I643" i="16"/>
  <c r="I648" i="16" s="1"/>
  <c r="H643" i="16"/>
  <c r="G643" i="16"/>
  <c r="O640" i="16"/>
  <c r="L640" i="16"/>
  <c r="G640" i="16"/>
  <c r="AA639" i="16"/>
  <c r="G639" i="16"/>
  <c r="H634" i="16"/>
  <c r="H633" i="16"/>
  <c r="H632" i="16"/>
  <c r="H631" i="16"/>
  <c r="Y623" i="16"/>
  <c r="X623" i="16"/>
  <c r="W623" i="16"/>
  <c r="V623" i="16"/>
  <c r="U623" i="16"/>
  <c r="T623" i="16"/>
  <c r="S623" i="16"/>
  <c r="R623" i="16"/>
  <c r="Q623" i="16"/>
  <c r="O623" i="16"/>
  <c r="N623" i="16"/>
  <c r="M623" i="16"/>
  <c r="L623" i="16"/>
  <c r="K623" i="16"/>
  <c r="J623" i="16"/>
  <c r="I623" i="16"/>
  <c r="H623" i="16"/>
  <c r="G623" i="16"/>
  <c r="Y621" i="16"/>
  <c r="X621" i="16"/>
  <c r="W621" i="16"/>
  <c r="V621" i="16"/>
  <c r="U621" i="16"/>
  <c r="T621" i="16"/>
  <c r="S621" i="16"/>
  <c r="R621" i="16"/>
  <c r="Q621" i="16"/>
  <c r="O621" i="16"/>
  <c r="N621" i="16"/>
  <c r="M621" i="16"/>
  <c r="L621" i="16"/>
  <c r="K621" i="16"/>
  <c r="J621" i="16"/>
  <c r="I621" i="16"/>
  <c r="H621" i="16"/>
  <c r="G621" i="16"/>
  <c r="Y620" i="16"/>
  <c r="X620" i="16"/>
  <c r="W620" i="16"/>
  <c r="V620" i="16"/>
  <c r="U620" i="16"/>
  <c r="T620" i="16"/>
  <c r="S620" i="16"/>
  <c r="R620" i="16"/>
  <c r="Z620" i="16" s="1"/>
  <c r="Q620" i="16"/>
  <c r="O620" i="16"/>
  <c r="N620" i="16"/>
  <c r="M620" i="16"/>
  <c r="L620" i="16"/>
  <c r="K620" i="16"/>
  <c r="J620" i="16"/>
  <c r="I620" i="16"/>
  <c r="H620" i="16"/>
  <c r="G620" i="16"/>
  <c r="O617" i="16"/>
  <c r="L617" i="16"/>
  <c r="G617" i="16"/>
  <c r="AA616" i="16"/>
  <c r="G616" i="16"/>
  <c r="H611" i="16"/>
  <c r="H610" i="16"/>
  <c r="H609" i="16"/>
  <c r="H608" i="16"/>
  <c r="Y600" i="16"/>
  <c r="X600" i="16"/>
  <c r="W600" i="16"/>
  <c r="V600" i="16"/>
  <c r="U600" i="16"/>
  <c r="T600" i="16"/>
  <c r="S600" i="16"/>
  <c r="R600" i="16"/>
  <c r="Q600" i="16"/>
  <c r="O600" i="16"/>
  <c r="N600" i="16"/>
  <c r="M600" i="16"/>
  <c r="L600" i="16"/>
  <c r="K600" i="16"/>
  <c r="J600" i="16"/>
  <c r="I600" i="16"/>
  <c r="H600" i="16"/>
  <c r="G600" i="16"/>
  <c r="Y598" i="16"/>
  <c r="X598" i="16"/>
  <c r="W598" i="16"/>
  <c r="V598" i="16"/>
  <c r="U598" i="16"/>
  <c r="T598" i="16"/>
  <c r="S598" i="16"/>
  <c r="R598" i="16"/>
  <c r="Q598" i="16"/>
  <c r="O598" i="16"/>
  <c r="N598" i="16"/>
  <c r="M598" i="16"/>
  <c r="L598" i="16"/>
  <c r="K598" i="16"/>
  <c r="J598" i="16"/>
  <c r="I598" i="16"/>
  <c r="H598" i="16"/>
  <c r="G598" i="16"/>
  <c r="Y597" i="16"/>
  <c r="X597" i="16"/>
  <c r="W597" i="16"/>
  <c r="V597" i="16"/>
  <c r="U597" i="16"/>
  <c r="T597" i="16"/>
  <c r="S597" i="16"/>
  <c r="R597" i="16"/>
  <c r="Q597" i="16"/>
  <c r="O597" i="16"/>
  <c r="N597" i="16"/>
  <c r="M597" i="16"/>
  <c r="L597" i="16"/>
  <c r="K597" i="16"/>
  <c r="K602" i="16" s="1"/>
  <c r="J597" i="16"/>
  <c r="I597" i="16"/>
  <c r="I602" i="16" s="1"/>
  <c r="H597" i="16"/>
  <c r="G597" i="16"/>
  <c r="O594" i="16"/>
  <c r="L594" i="16"/>
  <c r="G594" i="16"/>
  <c r="AA593" i="16"/>
  <c r="G593" i="16"/>
  <c r="H588" i="16"/>
  <c r="H587" i="16"/>
  <c r="H586" i="16"/>
  <c r="H585" i="16"/>
  <c r="Y577" i="16"/>
  <c r="X577" i="16"/>
  <c r="W577" i="16"/>
  <c r="V577" i="16"/>
  <c r="U577" i="16"/>
  <c r="T577" i="16"/>
  <c r="S577" i="16"/>
  <c r="R577" i="16"/>
  <c r="Q577" i="16"/>
  <c r="O577" i="16"/>
  <c r="N577" i="16"/>
  <c r="M577" i="16"/>
  <c r="L577" i="16"/>
  <c r="K577" i="16"/>
  <c r="K580" i="16" s="1"/>
  <c r="J577" i="16"/>
  <c r="I577" i="16"/>
  <c r="H577" i="16"/>
  <c r="G577" i="16"/>
  <c r="Y575" i="16"/>
  <c r="X575" i="16"/>
  <c r="W575" i="16"/>
  <c r="V575" i="16"/>
  <c r="U575" i="16"/>
  <c r="T575" i="16"/>
  <c r="S575" i="16"/>
  <c r="R575" i="16"/>
  <c r="Q575" i="16"/>
  <c r="O575" i="16"/>
  <c r="N575" i="16"/>
  <c r="M575" i="16"/>
  <c r="L575" i="16"/>
  <c r="K575" i="16"/>
  <c r="J575" i="16"/>
  <c r="I575" i="16"/>
  <c r="H575" i="16"/>
  <c r="G575" i="16"/>
  <c r="Y574" i="16"/>
  <c r="X574" i="16"/>
  <c r="W574" i="16"/>
  <c r="V574" i="16"/>
  <c r="U574" i="16"/>
  <c r="T574" i="16"/>
  <c r="S574" i="16"/>
  <c r="R574" i="16"/>
  <c r="Q574" i="16"/>
  <c r="O574" i="16"/>
  <c r="N574" i="16"/>
  <c r="M574" i="16"/>
  <c r="L574" i="16"/>
  <c r="K574" i="16"/>
  <c r="J574" i="16"/>
  <c r="I574" i="16"/>
  <c r="H574" i="16"/>
  <c r="G574" i="16"/>
  <c r="O571" i="16"/>
  <c r="L571" i="16"/>
  <c r="G571" i="16"/>
  <c r="AA570" i="16"/>
  <c r="G570" i="16"/>
  <c r="H565" i="16"/>
  <c r="H564" i="16"/>
  <c r="H563" i="16"/>
  <c r="H562" i="16"/>
  <c r="Y554" i="16"/>
  <c r="X554" i="16"/>
  <c r="W554" i="16"/>
  <c r="V554" i="16"/>
  <c r="U554" i="16"/>
  <c r="T554" i="16"/>
  <c r="S554" i="16"/>
  <c r="R554" i="16"/>
  <c r="Q554" i="16"/>
  <c r="O554" i="16"/>
  <c r="N554" i="16"/>
  <c r="M554" i="16"/>
  <c r="L554" i="16"/>
  <c r="K554" i="16"/>
  <c r="J554" i="16"/>
  <c r="I554" i="16"/>
  <c r="H554" i="16"/>
  <c r="G554" i="16"/>
  <c r="Y552" i="16"/>
  <c r="X552" i="16"/>
  <c r="W552" i="16"/>
  <c r="V552" i="16"/>
  <c r="U552" i="16"/>
  <c r="T552" i="16"/>
  <c r="S552" i="16"/>
  <c r="R552" i="16"/>
  <c r="Q552" i="16"/>
  <c r="O552" i="16"/>
  <c r="N552" i="16"/>
  <c r="M552" i="16"/>
  <c r="L552" i="16"/>
  <c r="K552" i="16"/>
  <c r="J552" i="16"/>
  <c r="I552" i="16"/>
  <c r="H552" i="16"/>
  <c r="G552" i="16"/>
  <c r="Y551" i="16"/>
  <c r="X551" i="16"/>
  <c r="W551" i="16"/>
  <c r="V551" i="16"/>
  <c r="U551" i="16"/>
  <c r="T551" i="16"/>
  <c r="S551" i="16"/>
  <c r="R551" i="16"/>
  <c r="Q551" i="16"/>
  <c r="O551" i="16"/>
  <c r="N551" i="16"/>
  <c r="M551" i="16"/>
  <c r="L551" i="16"/>
  <c r="K551" i="16"/>
  <c r="J551" i="16"/>
  <c r="I551" i="16"/>
  <c r="H551" i="16"/>
  <c r="G551" i="16"/>
  <c r="O548" i="16"/>
  <c r="L548" i="16"/>
  <c r="G548" i="16"/>
  <c r="AA547" i="16"/>
  <c r="G547" i="16"/>
  <c r="H542" i="16"/>
  <c r="H541" i="16"/>
  <c r="H540" i="16"/>
  <c r="H539" i="16"/>
  <c r="Y531" i="16"/>
  <c r="X531" i="16"/>
  <c r="W531" i="16"/>
  <c r="V531" i="16"/>
  <c r="U531" i="16"/>
  <c r="T531" i="16"/>
  <c r="S531" i="16"/>
  <c r="R531" i="16"/>
  <c r="Q531" i="16"/>
  <c r="O531" i="16"/>
  <c r="N531" i="16"/>
  <c r="M531" i="16"/>
  <c r="L531" i="16"/>
  <c r="K531" i="16"/>
  <c r="J531" i="16"/>
  <c r="I531" i="16"/>
  <c r="H531" i="16"/>
  <c r="G531" i="16"/>
  <c r="Y529" i="16"/>
  <c r="X529" i="16"/>
  <c r="W529" i="16"/>
  <c r="V529" i="16"/>
  <c r="U529" i="16"/>
  <c r="T529" i="16"/>
  <c r="S529" i="16"/>
  <c r="R529" i="16"/>
  <c r="Q529" i="16"/>
  <c r="O529" i="16"/>
  <c r="N529" i="16"/>
  <c r="M529" i="16"/>
  <c r="L529" i="16"/>
  <c r="K529" i="16"/>
  <c r="J529" i="16"/>
  <c r="I529" i="16"/>
  <c r="H529" i="16"/>
  <c r="G529" i="16"/>
  <c r="Y528" i="16"/>
  <c r="X528" i="16"/>
  <c r="W528" i="16"/>
  <c r="V528" i="16"/>
  <c r="U528" i="16"/>
  <c r="T528" i="16"/>
  <c r="S528" i="16"/>
  <c r="R528" i="16"/>
  <c r="Q528" i="16"/>
  <c r="O528" i="16"/>
  <c r="N528" i="16"/>
  <c r="M528" i="16"/>
  <c r="L528" i="16"/>
  <c r="L534" i="16" s="1"/>
  <c r="K528" i="16"/>
  <c r="J528" i="16"/>
  <c r="I528" i="16"/>
  <c r="H528" i="16"/>
  <c r="G528" i="16"/>
  <c r="O525" i="16"/>
  <c r="L525" i="16"/>
  <c r="G525" i="16"/>
  <c r="AA524" i="16"/>
  <c r="G524" i="16"/>
  <c r="H519" i="16"/>
  <c r="H518" i="16"/>
  <c r="H517" i="16"/>
  <c r="H516" i="16"/>
  <c r="Y508" i="16"/>
  <c r="X508" i="16"/>
  <c r="W508" i="16"/>
  <c r="V508" i="16"/>
  <c r="U508" i="16"/>
  <c r="T508" i="16"/>
  <c r="S508" i="16"/>
  <c r="R508" i="16"/>
  <c r="Q508" i="16"/>
  <c r="O508" i="16"/>
  <c r="N508" i="16"/>
  <c r="M508" i="16"/>
  <c r="L508" i="16"/>
  <c r="K508" i="16"/>
  <c r="J508" i="16"/>
  <c r="I508" i="16"/>
  <c r="H508" i="16"/>
  <c r="G508" i="16"/>
  <c r="Y506" i="16"/>
  <c r="X506" i="16"/>
  <c r="W506" i="16"/>
  <c r="V506" i="16"/>
  <c r="U506" i="16"/>
  <c r="T506" i="16"/>
  <c r="S506" i="16"/>
  <c r="R506" i="16"/>
  <c r="Q506" i="16"/>
  <c r="O506" i="16"/>
  <c r="N506" i="16"/>
  <c r="M506" i="16"/>
  <c r="L506" i="16"/>
  <c r="K506" i="16"/>
  <c r="J506" i="16"/>
  <c r="I506" i="16"/>
  <c r="H506" i="16"/>
  <c r="G506" i="16"/>
  <c r="Y505" i="16"/>
  <c r="X505" i="16"/>
  <c r="W505" i="16"/>
  <c r="V505" i="16"/>
  <c r="U505" i="16"/>
  <c r="T505" i="16"/>
  <c r="S505" i="16"/>
  <c r="R505" i="16"/>
  <c r="Q505" i="16"/>
  <c r="O505" i="16"/>
  <c r="N505" i="16"/>
  <c r="M505" i="16"/>
  <c r="L505" i="16"/>
  <c r="K505" i="16"/>
  <c r="J505" i="16"/>
  <c r="I505" i="16"/>
  <c r="H505" i="16"/>
  <c r="G505" i="16"/>
  <c r="O502" i="16"/>
  <c r="L502" i="16"/>
  <c r="G502" i="16"/>
  <c r="AA501" i="16"/>
  <c r="G501" i="16"/>
  <c r="H496" i="16"/>
  <c r="H495" i="16"/>
  <c r="H494" i="16"/>
  <c r="H493" i="16"/>
  <c r="Y485" i="16"/>
  <c r="X485" i="16"/>
  <c r="W485" i="16"/>
  <c r="V485" i="16"/>
  <c r="U485" i="16"/>
  <c r="T485" i="16"/>
  <c r="S485" i="16"/>
  <c r="R485" i="16"/>
  <c r="Q485" i="16"/>
  <c r="O485" i="16"/>
  <c r="N485" i="16"/>
  <c r="M485" i="16"/>
  <c r="L485" i="16"/>
  <c r="K485" i="16"/>
  <c r="J485" i="16"/>
  <c r="I485" i="16"/>
  <c r="H485" i="16"/>
  <c r="G485" i="16"/>
  <c r="Y483" i="16"/>
  <c r="X483" i="16"/>
  <c r="W483" i="16"/>
  <c r="V483" i="16"/>
  <c r="U483" i="16"/>
  <c r="T483" i="16"/>
  <c r="S483" i="16"/>
  <c r="R483" i="16"/>
  <c r="Q483" i="16"/>
  <c r="O483" i="16"/>
  <c r="N483" i="16"/>
  <c r="M483" i="16"/>
  <c r="L483" i="16"/>
  <c r="K483" i="16"/>
  <c r="J483" i="16"/>
  <c r="I483" i="16"/>
  <c r="H483" i="16"/>
  <c r="G483" i="16"/>
  <c r="Y482" i="16"/>
  <c r="X482" i="16"/>
  <c r="W482" i="16"/>
  <c r="V482" i="16"/>
  <c r="U482" i="16"/>
  <c r="T482" i="16"/>
  <c r="S482" i="16"/>
  <c r="R482" i="16"/>
  <c r="Q482" i="16"/>
  <c r="O482" i="16"/>
  <c r="N482" i="16"/>
  <c r="M482" i="16"/>
  <c r="L482" i="16"/>
  <c r="L487" i="16" s="1"/>
  <c r="K482" i="16"/>
  <c r="K488" i="16" s="1"/>
  <c r="J482" i="16"/>
  <c r="I482" i="16"/>
  <c r="H482" i="16"/>
  <c r="G482" i="16"/>
  <c r="O479" i="16"/>
  <c r="L479" i="16"/>
  <c r="G479" i="16"/>
  <c r="AA478" i="16"/>
  <c r="G478" i="16"/>
  <c r="H473" i="16"/>
  <c r="H472" i="16"/>
  <c r="H471" i="16"/>
  <c r="H470" i="16"/>
  <c r="Y462" i="16"/>
  <c r="Y465" i="16" s="1"/>
  <c r="X462" i="16"/>
  <c r="W462" i="16"/>
  <c r="V462" i="16"/>
  <c r="U462" i="16"/>
  <c r="T462" i="16"/>
  <c r="S462" i="16"/>
  <c r="R462" i="16"/>
  <c r="Q462" i="16"/>
  <c r="O462" i="16"/>
  <c r="N462" i="16"/>
  <c r="M462" i="16"/>
  <c r="L462" i="16"/>
  <c r="K462" i="16"/>
  <c r="J462" i="16"/>
  <c r="I462" i="16"/>
  <c r="H462" i="16"/>
  <c r="G462" i="16"/>
  <c r="Y460" i="16"/>
  <c r="X460" i="16"/>
  <c r="W460" i="16"/>
  <c r="V460" i="16"/>
  <c r="U460" i="16"/>
  <c r="T460" i="16"/>
  <c r="S460" i="16"/>
  <c r="R460" i="16"/>
  <c r="Q460" i="16"/>
  <c r="O460" i="16"/>
  <c r="N460" i="16"/>
  <c r="M460" i="16"/>
  <c r="L460" i="16"/>
  <c r="K460" i="16"/>
  <c r="J460" i="16"/>
  <c r="I460" i="16"/>
  <c r="H460" i="16"/>
  <c r="G460" i="16"/>
  <c r="Y459" i="16"/>
  <c r="X459" i="16"/>
  <c r="W459" i="16"/>
  <c r="V459" i="16"/>
  <c r="U459" i="16"/>
  <c r="T459" i="16"/>
  <c r="S459" i="16"/>
  <c r="R459" i="16"/>
  <c r="Q459" i="16"/>
  <c r="O459" i="16"/>
  <c r="N459" i="16"/>
  <c r="M459" i="16"/>
  <c r="L459" i="16"/>
  <c r="K459" i="16"/>
  <c r="J459" i="16"/>
  <c r="J465" i="16" s="1"/>
  <c r="I459" i="16"/>
  <c r="H459" i="16"/>
  <c r="G459" i="16"/>
  <c r="O456" i="16"/>
  <c r="L456" i="16"/>
  <c r="G456" i="16"/>
  <c r="AA455" i="16"/>
  <c r="G455" i="16"/>
  <c r="H450" i="16"/>
  <c r="H449" i="16"/>
  <c r="H448" i="16"/>
  <c r="H447" i="16"/>
  <c r="Y439" i="16"/>
  <c r="X439" i="16"/>
  <c r="W439" i="16"/>
  <c r="V439" i="16"/>
  <c r="U439" i="16"/>
  <c r="T439" i="16"/>
  <c r="S439" i="16"/>
  <c r="R439" i="16"/>
  <c r="Q439" i="16"/>
  <c r="O439" i="16"/>
  <c r="N439" i="16"/>
  <c r="M439" i="16"/>
  <c r="L439" i="16"/>
  <c r="K439" i="16"/>
  <c r="J439" i="16"/>
  <c r="I439" i="16"/>
  <c r="H439" i="16"/>
  <c r="G439" i="16"/>
  <c r="Y437" i="16"/>
  <c r="X437" i="16"/>
  <c r="W437" i="16"/>
  <c r="V437" i="16"/>
  <c r="U437" i="16"/>
  <c r="T437" i="16"/>
  <c r="S437" i="16"/>
  <c r="R437" i="16"/>
  <c r="Q437" i="16"/>
  <c r="O437" i="16"/>
  <c r="N437" i="16"/>
  <c r="M437" i="16"/>
  <c r="L437" i="16"/>
  <c r="K437" i="16"/>
  <c r="J437" i="16"/>
  <c r="I437" i="16"/>
  <c r="H437" i="16"/>
  <c r="G437" i="16"/>
  <c r="Y436" i="16"/>
  <c r="X436" i="16"/>
  <c r="W436" i="16"/>
  <c r="V436" i="16"/>
  <c r="U436" i="16"/>
  <c r="T436" i="16"/>
  <c r="S436" i="16"/>
  <c r="R436" i="16"/>
  <c r="Q436" i="16"/>
  <c r="O436" i="16"/>
  <c r="N436" i="16"/>
  <c r="M436" i="16"/>
  <c r="L436" i="16"/>
  <c r="K436" i="16"/>
  <c r="K442" i="16" s="1"/>
  <c r="J436" i="16"/>
  <c r="I436" i="16"/>
  <c r="I442" i="16" s="1"/>
  <c r="H436" i="16"/>
  <c r="G436" i="16"/>
  <c r="O433" i="16"/>
  <c r="L433" i="16"/>
  <c r="G433" i="16"/>
  <c r="AA432" i="16"/>
  <c r="G432" i="16"/>
  <c r="H427" i="16"/>
  <c r="H426" i="16"/>
  <c r="H425" i="16"/>
  <c r="H424" i="16"/>
  <c r="Y416" i="16"/>
  <c r="X416" i="16"/>
  <c r="W416" i="16"/>
  <c r="V416" i="16"/>
  <c r="U416" i="16"/>
  <c r="T416" i="16"/>
  <c r="S416" i="16"/>
  <c r="R416" i="16"/>
  <c r="Q416" i="16"/>
  <c r="O416" i="16"/>
  <c r="N416" i="16"/>
  <c r="M416" i="16"/>
  <c r="L416" i="16"/>
  <c r="K416" i="16"/>
  <c r="J416" i="16"/>
  <c r="I416" i="16"/>
  <c r="H416" i="16"/>
  <c r="G416" i="16"/>
  <c r="Y414" i="16"/>
  <c r="X414" i="16"/>
  <c r="W414" i="16"/>
  <c r="V414" i="16"/>
  <c r="U414" i="16"/>
  <c r="T414" i="16"/>
  <c r="S414" i="16"/>
  <c r="R414" i="16"/>
  <c r="Q414" i="16"/>
  <c r="O414" i="16"/>
  <c r="N414" i="16"/>
  <c r="M414" i="16"/>
  <c r="L414" i="16"/>
  <c r="K414" i="16"/>
  <c r="J414" i="16"/>
  <c r="I414" i="16"/>
  <c r="H414" i="16"/>
  <c r="G414" i="16"/>
  <c r="Y413" i="16"/>
  <c r="X413" i="16"/>
  <c r="W413" i="16"/>
  <c r="V413" i="16"/>
  <c r="U413" i="16"/>
  <c r="T413" i="16"/>
  <c r="S413" i="16"/>
  <c r="R413" i="16"/>
  <c r="Q413" i="16"/>
  <c r="O413" i="16"/>
  <c r="N413" i="16"/>
  <c r="M413" i="16"/>
  <c r="L413" i="16"/>
  <c r="K413" i="16"/>
  <c r="J413" i="16"/>
  <c r="I413" i="16"/>
  <c r="H413" i="16"/>
  <c r="G413" i="16"/>
  <c r="O410" i="16"/>
  <c r="L410" i="16"/>
  <c r="G410" i="16"/>
  <c r="AA409" i="16"/>
  <c r="G409" i="16"/>
  <c r="H404" i="16"/>
  <c r="H403" i="16"/>
  <c r="H402" i="16"/>
  <c r="H401" i="16"/>
  <c r="Y393" i="16"/>
  <c r="X393" i="16"/>
  <c r="W393" i="16"/>
  <c r="V393" i="16"/>
  <c r="U393" i="16"/>
  <c r="T393" i="16"/>
  <c r="S393" i="16"/>
  <c r="R393" i="16"/>
  <c r="Q393" i="16"/>
  <c r="O393" i="16"/>
  <c r="N393" i="16"/>
  <c r="M393" i="16"/>
  <c r="L393" i="16"/>
  <c r="K393" i="16"/>
  <c r="J393" i="16"/>
  <c r="I393" i="16"/>
  <c r="H393" i="16"/>
  <c r="G393" i="16"/>
  <c r="Y391" i="16"/>
  <c r="X391" i="16"/>
  <c r="W391" i="16"/>
  <c r="V391" i="16"/>
  <c r="U391" i="16"/>
  <c r="T391" i="16"/>
  <c r="S391" i="16"/>
  <c r="R391" i="16"/>
  <c r="Q391" i="16"/>
  <c r="O391" i="16"/>
  <c r="N391" i="16"/>
  <c r="M391" i="16"/>
  <c r="L391" i="16"/>
  <c r="K391" i="16"/>
  <c r="J391" i="16"/>
  <c r="I391" i="16"/>
  <c r="H391" i="16"/>
  <c r="G391" i="16"/>
  <c r="Y390" i="16"/>
  <c r="X390" i="16"/>
  <c r="W390" i="16"/>
  <c r="V390" i="16"/>
  <c r="U390" i="16"/>
  <c r="T390" i="16"/>
  <c r="S390" i="16"/>
  <c r="R390" i="16"/>
  <c r="Q390" i="16"/>
  <c r="O390" i="16"/>
  <c r="N390" i="16"/>
  <c r="M390" i="16"/>
  <c r="L390" i="16"/>
  <c r="K390" i="16"/>
  <c r="J390" i="16"/>
  <c r="I390" i="16"/>
  <c r="H390" i="16"/>
  <c r="G390" i="16"/>
  <c r="O387" i="16"/>
  <c r="L387" i="16"/>
  <c r="G387" i="16"/>
  <c r="AA386" i="16"/>
  <c r="G386" i="16"/>
  <c r="H381" i="16"/>
  <c r="H380" i="16"/>
  <c r="H379" i="16"/>
  <c r="H378" i="16"/>
  <c r="Y370" i="16"/>
  <c r="X370" i="16"/>
  <c r="W370" i="16"/>
  <c r="V370" i="16"/>
  <c r="U370" i="16"/>
  <c r="T370" i="16"/>
  <c r="S370" i="16"/>
  <c r="R370" i="16"/>
  <c r="Q370" i="16"/>
  <c r="O370" i="16"/>
  <c r="N370" i="16"/>
  <c r="M370" i="16"/>
  <c r="L370" i="16"/>
  <c r="L372" i="16" s="1"/>
  <c r="K370" i="16"/>
  <c r="J370" i="16"/>
  <c r="I370" i="16"/>
  <c r="H370" i="16"/>
  <c r="G370" i="16"/>
  <c r="Y368" i="16"/>
  <c r="X368" i="16"/>
  <c r="W368" i="16"/>
  <c r="V368" i="16"/>
  <c r="U368" i="16"/>
  <c r="T368" i="16"/>
  <c r="S368" i="16"/>
  <c r="R368" i="16"/>
  <c r="Q368" i="16"/>
  <c r="O368" i="16"/>
  <c r="N368" i="16"/>
  <c r="M368" i="16"/>
  <c r="L368" i="16"/>
  <c r="K368" i="16"/>
  <c r="J368" i="16"/>
  <c r="I368" i="16"/>
  <c r="H368" i="16"/>
  <c r="G368" i="16"/>
  <c r="Y367" i="16"/>
  <c r="X367" i="16"/>
  <c r="W367" i="16"/>
  <c r="V367" i="16"/>
  <c r="U367" i="16"/>
  <c r="T367" i="16"/>
  <c r="S367" i="16"/>
  <c r="R367" i="16"/>
  <c r="Q367" i="16"/>
  <c r="O367" i="16"/>
  <c r="N367" i="16"/>
  <c r="M367" i="16"/>
  <c r="L367" i="16"/>
  <c r="K367" i="16"/>
  <c r="J367" i="16"/>
  <c r="I367" i="16"/>
  <c r="I373" i="16" s="1"/>
  <c r="H367" i="16"/>
  <c r="G367" i="16"/>
  <c r="O364" i="16"/>
  <c r="L364" i="16"/>
  <c r="G364" i="16"/>
  <c r="AA363" i="16"/>
  <c r="G363" i="16"/>
  <c r="H358" i="16"/>
  <c r="H357" i="16"/>
  <c r="H356" i="16"/>
  <c r="H355" i="16"/>
  <c r="Y347" i="16"/>
  <c r="X347" i="16"/>
  <c r="W347" i="16"/>
  <c r="V347" i="16"/>
  <c r="U347" i="16"/>
  <c r="T347" i="16"/>
  <c r="S347" i="16"/>
  <c r="R347" i="16"/>
  <c r="Q347" i="16"/>
  <c r="O347" i="16"/>
  <c r="N347" i="16"/>
  <c r="M347" i="16"/>
  <c r="L347" i="16"/>
  <c r="K347" i="16"/>
  <c r="J347" i="16"/>
  <c r="I347" i="16"/>
  <c r="H347" i="16"/>
  <c r="G347" i="16"/>
  <c r="Y345" i="16"/>
  <c r="X345" i="16"/>
  <c r="W345" i="16"/>
  <c r="V345" i="16"/>
  <c r="U345" i="16"/>
  <c r="T345" i="16"/>
  <c r="S345" i="16"/>
  <c r="R345" i="16"/>
  <c r="Q345" i="16"/>
  <c r="O345" i="16"/>
  <c r="N345" i="16"/>
  <c r="M345" i="16"/>
  <c r="L345" i="16"/>
  <c r="K345" i="16"/>
  <c r="J345" i="16"/>
  <c r="I345" i="16"/>
  <c r="H345" i="16"/>
  <c r="G345" i="16"/>
  <c r="Y344" i="16"/>
  <c r="X344" i="16"/>
  <c r="W344" i="16"/>
  <c r="V344" i="16"/>
  <c r="V350" i="16" s="1"/>
  <c r="U344" i="16"/>
  <c r="T344" i="16"/>
  <c r="S344" i="16"/>
  <c r="R344" i="16"/>
  <c r="Q344" i="16"/>
  <c r="O344" i="16"/>
  <c r="N344" i="16"/>
  <c r="M344" i="16"/>
  <c r="L344" i="16"/>
  <c r="K344" i="16"/>
  <c r="J344" i="16"/>
  <c r="I344" i="16"/>
  <c r="H344" i="16"/>
  <c r="G344" i="16"/>
  <c r="O341" i="16"/>
  <c r="L341" i="16"/>
  <c r="G341" i="16"/>
  <c r="AA340" i="16"/>
  <c r="G340" i="16"/>
  <c r="H335" i="16"/>
  <c r="H334" i="16"/>
  <c r="H333" i="16"/>
  <c r="H332" i="16"/>
  <c r="Y324" i="16"/>
  <c r="X324" i="16"/>
  <c r="W324" i="16"/>
  <c r="V324" i="16"/>
  <c r="U324" i="16"/>
  <c r="T324" i="16"/>
  <c r="S324" i="16"/>
  <c r="R324" i="16"/>
  <c r="Q324" i="16"/>
  <c r="O324" i="16"/>
  <c r="N324" i="16"/>
  <c r="M324" i="16"/>
  <c r="L324" i="16"/>
  <c r="K324" i="16"/>
  <c r="J324" i="16"/>
  <c r="I324" i="16"/>
  <c r="H324" i="16"/>
  <c r="G324" i="16"/>
  <c r="Y322" i="16"/>
  <c r="X322" i="16"/>
  <c r="W322" i="16"/>
  <c r="V322" i="16"/>
  <c r="U322" i="16"/>
  <c r="T322" i="16"/>
  <c r="S322" i="16"/>
  <c r="R322" i="16"/>
  <c r="Q322" i="16"/>
  <c r="O322" i="16"/>
  <c r="N322" i="16"/>
  <c r="M322" i="16"/>
  <c r="L322" i="16"/>
  <c r="K322" i="16"/>
  <c r="J322" i="16"/>
  <c r="I322" i="16"/>
  <c r="H322" i="16"/>
  <c r="G322" i="16"/>
  <c r="Y321" i="16"/>
  <c r="X321" i="16"/>
  <c r="W321" i="16"/>
  <c r="V321" i="16"/>
  <c r="U321" i="16"/>
  <c r="T321" i="16"/>
  <c r="S321" i="16"/>
  <c r="R321" i="16"/>
  <c r="Q321" i="16"/>
  <c r="O321" i="16"/>
  <c r="N321" i="16"/>
  <c r="M321" i="16"/>
  <c r="M327" i="16" s="1"/>
  <c r="L321" i="16"/>
  <c r="K321" i="16"/>
  <c r="J321" i="16"/>
  <c r="I321" i="16"/>
  <c r="H321" i="16"/>
  <c r="G321" i="16"/>
  <c r="O318" i="16"/>
  <c r="L318" i="16"/>
  <c r="G318" i="16"/>
  <c r="AA317" i="16"/>
  <c r="G317" i="16"/>
  <c r="H312" i="16"/>
  <c r="H311" i="16"/>
  <c r="H310" i="16"/>
  <c r="H309" i="16"/>
  <c r="Y301" i="16"/>
  <c r="X301" i="16"/>
  <c r="W301" i="16"/>
  <c r="V301" i="16"/>
  <c r="U301" i="16"/>
  <c r="T301" i="16"/>
  <c r="S301" i="16"/>
  <c r="R301" i="16"/>
  <c r="Q301" i="16"/>
  <c r="O301" i="16"/>
  <c r="N301" i="16"/>
  <c r="M301" i="16"/>
  <c r="L301" i="16"/>
  <c r="K301" i="16"/>
  <c r="J301" i="16"/>
  <c r="I301" i="16"/>
  <c r="H301" i="16"/>
  <c r="G301" i="16"/>
  <c r="Y299" i="16"/>
  <c r="X299" i="16"/>
  <c r="W299" i="16"/>
  <c r="V299" i="16"/>
  <c r="U299" i="16"/>
  <c r="T299" i="16"/>
  <c r="S299" i="16"/>
  <c r="R299" i="16"/>
  <c r="Q299" i="16"/>
  <c r="O299" i="16"/>
  <c r="N299" i="16"/>
  <c r="M299" i="16"/>
  <c r="L299" i="16"/>
  <c r="K299" i="16"/>
  <c r="J299" i="16"/>
  <c r="I299" i="16"/>
  <c r="H299" i="16"/>
  <c r="G299" i="16"/>
  <c r="Y298" i="16"/>
  <c r="X298" i="16"/>
  <c r="W298" i="16"/>
  <c r="V298" i="16"/>
  <c r="U298" i="16"/>
  <c r="T298" i="16"/>
  <c r="S298" i="16"/>
  <c r="S304" i="16" s="1"/>
  <c r="R298" i="16"/>
  <c r="Q298" i="16"/>
  <c r="O298" i="16"/>
  <c r="N298" i="16"/>
  <c r="M298" i="16"/>
  <c r="L298" i="16"/>
  <c r="K298" i="16"/>
  <c r="J298" i="16"/>
  <c r="I298" i="16"/>
  <c r="H298" i="16"/>
  <c r="G298" i="16"/>
  <c r="O295" i="16"/>
  <c r="L295" i="16"/>
  <c r="G295" i="16"/>
  <c r="AA294" i="16"/>
  <c r="G294" i="16"/>
  <c r="H289" i="16"/>
  <c r="H288" i="16"/>
  <c r="H287" i="16"/>
  <c r="H286" i="16"/>
  <c r="Y278" i="16"/>
  <c r="X278" i="16"/>
  <c r="W278" i="16"/>
  <c r="V278" i="16"/>
  <c r="U278" i="16"/>
  <c r="T278" i="16"/>
  <c r="S278" i="16"/>
  <c r="R278" i="16"/>
  <c r="Q278" i="16"/>
  <c r="O278" i="16"/>
  <c r="N278" i="16"/>
  <c r="M278" i="16"/>
  <c r="L278" i="16"/>
  <c r="K278" i="16"/>
  <c r="J278" i="16"/>
  <c r="I278" i="16"/>
  <c r="H278" i="16"/>
  <c r="G278" i="16"/>
  <c r="Y276" i="16"/>
  <c r="X276" i="16"/>
  <c r="W276" i="16"/>
  <c r="V276" i="16"/>
  <c r="U276" i="16"/>
  <c r="T276" i="16"/>
  <c r="S276" i="16"/>
  <c r="R276" i="16"/>
  <c r="Q276" i="16"/>
  <c r="O276" i="16"/>
  <c r="N276" i="16"/>
  <c r="M276" i="16"/>
  <c r="L276" i="16"/>
  <c r="K276" i="16"/>
  <c r="J276" i="16"/>
  <c r="I276" i="16"/>
  <c r="H276" i="16"/>
  <c r="G276" i="16"/>
  <c r="Y275" i="16"/>
  <c r="X275" i="16"/>
  <c r="W275" i="16"/>
  <c r="V275" i="16"/>
  <c r="U275" i="16"/>
  <c r="T275" i="16"/>
  <c r="S275" i="16"/>
  <c r="R275" i="16"/>
  <c r="Q275" i="16"/>
  <c r="O275" i="16"/>
  <c r="N275" i="16"/>
  <c r="M275" i="16"/>
  <c r="L275" i="16"/>
  <c r="K275" i="16"/>
  <c r="K281" i="16" s="1"/>
  <c r="J275" i="16"/>
  <c r="I275" i="16"/>
  <c r="H275" i="16"/>
  <c r="G275" i="16"/>
  <c r="O272" i="16"/>
  <c r="L272" i="16"/>
  <c r="G272" i="16"/>
  <c r="AA271" i="16"/>
  <c r="G271" i="16"/>
  <c r="H266" i="16"/>
  <c r="H265" i="16"/>
  <c r="H264" i="16"/>
  <c r="H263" i="16"/>
  <c r="Y255" i="16"/>
  <c r="X255" i="16"/>
  <c r="W255" i="16"/>
  <c r="V255" i="16"/>
  <c r="V258" i="16" s="1"/>
  <c r="U255" i="16"/>
  <c r="T255" i="16"/>
  <c r="S255" i="16"/>
  <c r="R255" i="16"/>
  <c r="Q255" i="16"/>
  <c r="O255" i="16"/>
  <c r="N255" i="16"/>
  <c r="M255" i="16"/>
  <c r="L255" i="16"/>
  <c r="K255" i="16"/>
  <c r="J255" i="16"/>
  <c r="I255" i="16"/>
  <c r="H255" i="16"/>
  <c r="G255" i="16"/>
  <c r="Y253" i="16"/>
  <c r="X253" i="16"/>
  <c r="W253" i="16"/>
  <c r="V253" i="16"/>
  <c r="U253" i="16"/>
  <c r="T253" i="16"/>
  <c r="S253" i="16"/>
  <c r="R253" i="16"/>
  <c r="Q253" i="16"/>
  <c r="O253" i="16"/>
  <c r="N253" i="16"/>
  <c r="M253" i="16"/>
  <c r="L253" i="16"/>
  <c r="K253" i="16"/>
  <c r="J253" i="16"/>
  <c r="I253" i="16"/>
  <c r="H253" i="16"/>
  <c r="G253" i="16"/>
  <c r="Y252" i="16"/>
  <c r="X252" i="16"/>
  <c r="W252" i="16"/>
  <c r="V252" i="16"/>
  <c r="U252" i="16"/>
  <c r="T252" i="16"/>
  <c r="S252" i="16"/>
  <c r="R252" i="16"/>
  <c r="Q252" i="16"/>
  <c r="O252" i="16"/>
  <c r="N252" i="16"/>
  <c r="M252" i="16"/>
  <c r="L252" i="16"/>
  <c r="K252" i="16"/>
  <c r="J252" i="16"/>
  <c r="I252" i="16"/>
  <c r="H252" i="16"/>
  <c r="G252" i="16"/>
  <c r="O249" i="16"/>
  <c r="L249" i="16"/>
  <c r="G249" i="16"/>
  <c r="AA248" i="16"/>
  <c r="G248" i="16"/>
  <c r="H243" i="16"/>
  <c r="H242" i="16"/>
  <c r="H241" i="16"/>
  <c r="H240" i="16"/>
  <c r="Y232" i="16"/>
  <c r="X232" i="16"/>
  <c r="W232" i="16"/>
  <c r="V232" i="16"/>
  <c r="U232" i="16"/>
  <c r="T232" i="16"/>
  <c r="S232" i="16"/>
  <c r="R232" i="16"/>
  <c r="Q232" i="16"/>
  <c r="O232" i="16"/>
  <c r="N232" i="16"/>
  <c r="M232" i="16"/>
  <c r="L232" i="16"/>
  <c r="K232" i="16"/>
  <c r="J232" i="16"/>
  <c r="I232" i="16"/>
  <c r="H232" i="16"/>
  <c r="G232" i="16"/>
  <c r="Y230" i="16"/>
  <c r="X230" i="16"/>
  <c r="W230" i="16"/>
  <c r="V230" i="16"/>
  <c r="U230" i="16"/>
  <c r="T230" i="16"/>
  <c r="S230" i="16"/>
  <c r="R230" i="16"/>
  <c r="Q230" i="16"/>
  <c r="O230" i="16"/>
  <c r="N230" i="16"/>
  <c r="M230" i="16"/>
  <c r="L230" i="16"/>
  <c r="K230" i="16"/>
  <c r="J230" i="16"/>
  <c r="I230" i="16"/>
  <c r="H230" i="16"/>
  <c r="G230" i="16"/>
  <c r="Y229" i="16"/>
  <c r="X229" i="16"/>
  <c r="W229" i="16"/>
  <c r="V229" i="16"/>
  <c r="U229" i="16"/>
  <c r="T229" i="16"/>
  <c r="S229" i="16"/>
  <c r="R229" i="16"/>
  <c r="Q229" i="16"/>
  <c r="O229" i="16"/>
  <c r="O235" i="16" s="1"/>
  <c r="N229" i="16"/>
  <c r="M229" i="16"/>
  <c r="L229" i="16"/>
  <c r="K229" i="16"/>
  <c r="K235" i="16" s="1"/>
  <c r="J229" i="16"/>
  <c r="I229" i="16"/>
  <c r="H229" i="16"/>
  <c r="P229" i="16" s="1"/>
  <c r="G229" i="16"/>
  <c r="G235" i="16" s="1"/>
  <c r="O226" i="16"/>
  <c r="L226" i="16"/>
  <c r="G226" i="16"/>
  <c r="AA225" i="16"/>
  <c r="G225" i="16"/>
  <c r="H220" i="16"/>
  <c r="H219" i="16"/>
  <c r="H218" i="16"/>
  <c r="H217" i="16"/>
  <c r="Y209" i="16"/>
  <c r="X209" i="16"/>
  <c r="W209" i="16"/>
  <c r="V209" i="16"/>
  <c r="U209" i="16"/>
  <c r="T209" i="16"/>
  <c r="S209" i="16"/>
  <c r="R209" i="16"/>
  <c r="Q209" i="16"/>
  <c r="O209" i="16"/>
  <c r="N209" i="16"/>
  <c r="M209" i="16"/>
  <c r="L209" i="16"/>
  <c r="K209" i="16"/>
  <c r="J209" i="16"/>
  <c r="I209" i="16"/>
  <c r="H209" i="16"/>
  <c r="G209" i="16"/>
  <c r="Y207" i="16"/>
  <c r="X207" i="16"/>
  <c r="W207" i="16"/>
  <c r="V207" i="16"/>
  <c r="U207" i="16"/>
  <c r="T207" i="16"/>
  <c r="S207" i="16"/>
  <c r="R207" i="16"/>
  <c r="Q207" i="16"/>
  <c r="O207" i="16"/>
  <c r="N207" i="16"/>
  <c r="M207" i="16"/>
  <c r="L207" i="16"/>
  <c r="K207" i="16"/>
  <c r="J207" i="16"/>
  <c r="I207" i="16"/>
  <c r="H207" i="16"/>
  <c r="G207" i="16"/>
  <c r="Y206" i="16"/>
  <c r="X206" i="16"/>
  <c r="W206" i="16"/>
  <c r="V206" i="16"/>
  <c r="U206" i="16"/>
  <c r="T206" i="16"/>
  <c r="S206" i="16"/>
  <c r="R206" i="16"/>
  <c r="Q206" i="16"/>
  <c r="O206" i="16"/>
  <c r="N206" i="16"/>
  <c r="N212" i="16" s="1"/>
  <c r="M206" i="16"/>
  <c r="L206" i="16"/>
  <c r="K206" i="16"/>
  <c r="J206" i="16"/>
  <c r="I206" i="16"/>
  <c r="H206" i="16"/>
  <c r="G206" i="16"/>
  <c r="O203" i="16"/>
  <c r="L203" i="16"/>
  <c r="G203" i="16"/>
  <c r="AA202" i="16"/>
  <c r="G202" i="16"/>
  <c r="H197" i="16"/>
  <c r="H196" i="16"/>
  <c r="H195" i="16"/>
  <c r="H194" i="16"/>
  <c r="Y186" i="16"/>
  <c r="X186" i="16"/>
  <c r="W186" i="16"/>
  <c r="V186" i="16"/>
  <c r="U186" i="16"/>
  <c r="T186" i="16"/>
  <c r="S186" i="16"/>
  <c r="R186" i="16"/>
  <c r="Q186" i="16"/>
  <c r="O186" i="16"/>
  <c r="N186" i="16"/>
  <c r="M186" i="16"/>
  <c r="L186" i="16"/>
  <c r="K186" i="16"/>
  <c r="J186" i="16"/>
  <c r="I186" i="16"/>
  <c r="H186" i="16"/>
  <c r="G186" i="16"/>
  <c r="Y184" i="16"/>
  <c r="X184" i="16"/>
  <c r="W184" i="16"/>
  <c r="V184" i="16"/>
  <c r="U184" i="16"/>
  <c r="T184" i="16"/>
  <c r="S184" i="16"/>
  <c r="R184" i="16"/>
  <c r="Q184" i="16"/>
  <c r="O184" i="16"/>
  <c r="N184" i="16"/>
  <c r="M184" i="16"/>
  <c r="L184" i="16"/>
  <c r="K184" i="16"/>
  <c r="J184" i="16"/>
  <c r="I184" i="16"/>
  <c r="H184" i="16"/>
  <c r="G184" i="16"/>
  <c r="Y183" i="16"/>
  <c r="X183" i="16"/>
  <c r="W183" i="16"/>
  <c r="V183" i="16"/>
  <c r="U183" i="16"/>
  <c r="T183" i="16"/>
  <c r="S183" i="16"/>
  <c r="R183" i="16"/>
  <c r="Q183" i="16"/>
  <c r="O183" i="16"/>
  <c r="N183" i="16"/>
  <c r="M183" i="16"/>
  <c r="L183" i="16"/>
  <c r="K183" i="16"/>
  <c r="J183" i="16"/>
  <c r="I183" i="16"/>
  <c r="H183" i="16"/>
  <c r="G183" i="16"/>
  <c r="O180" i="16"/>
  <c r="L180" i="16"/>
  <c r="G180" i="16"/>
  <c r="AA179" i="16"/>
  <c r="G179" i="16"/>
  <c r="H174" i="16"/>
  <c r="H173" i="16"/>
  <c r="H172" i="16"/>
  <c r="H171" i="16"/>
  <c r="Y163" i="16"/>
  <c r="X163" i="16"/>
  <c r="W163" i="16"/>
  <c r="V163" i="16"/>
  <c r="U163" i="16"/>
  <c r="T163" i="16"/>
  <c r="S163" i="16"/>
  <c r="R163" i="16"/>
  <c r="Q163" i="16"/>
  <c r="O163" i="16"/>
  <c r="N163" i="16"/>
  <c r="M163" i="16"/>
  <c r="L163" i="16"/>
  <c r="K163" i="16"/>
  <c r="J163" i="16"/>
  <c r="I163" i="16"/>
  <c r="H163" i="16"/>
  <c r="G163" i="16"/>
  <c r="Y161" i="16"/>
  <c r="X161" i="16"/>
  <c r="W161" i="16"/>
  <c r="V161" i="16"/>
  <c r="U161" i="16"/>
  <c r="T161" i="16"/>
  <c r="S161" i="16"/>
  <c r="R161" i="16"/>
  <c r="Q161" i="16"/>
  <c r="O161" i="16"/>
  <c r="N161" i="16"/>
  <c r="M161" i="16"/>
  <c r="L161" i="16"/>
  <c r="K161" i="16"/>
  <c r="J161" i="16"/>
  <c r="I161" i="16"/>
  <c r="H161" i="16"/>
  <c r="G161" i="16"/>
  <c r="Y160" i="16"/>
  <c r="X160" i="16"/>
  <c r="W160" i="16"/>
  <c r="V160" i="16"/>
  <c r="U160" i="16"/>
  <c r="T160" i="16"/>
  <c r="S160" i="16"/>
  <c r="R160" i="16"/>
  <c r="Q160" i="16"/>
  <c r="O160" i="16"/>
  <c r="N160" i="16"/>
  <c r="M160" i="16"/>
  <c r="L160" i="16"/>
  <c r="K160" i="16"/>
  <c r="J160" i="16"/>
  <c r="I160" i="16"/>
  <c r="H160" i="16"/>
  <c r="G160" i="16"/>
  <c r="O157" i="16"/>
  <c r="L157" i="16"/>
  <c r="G157" i="16"/>
  <c r="AA156" i="16"/>
  <c r="G156" i="16"/>
  <c r="H151" i="16"/>
  <c r="H150" i="16"/>
  <c r="H149" i="16"/>
  <c r="H148" i="16"/>
  <c r="Y140" i="16"/>
  <c r="X140" i="16"/>
  <c r="W140" i="16"/>
  <c r="V140" i="16"/>
  <c r="U140" i="16"/>
  <c r="T140" i="16"/>
  <c r="S140" i="16"/>
  <c r="R140" i="16"/>
  <c r="Q140" i="16"/>
  <c r="O140" i="16"/>
  <c r="N140" i="16"/>
  <c r="M140" i="16"/>
  <c r="L140" i="16"/>
  <c r="K140" i="16"/>
  <c r="J140" i="16"/>
  <c r="I140" i="16"/>
  <c r="H140" i="16"/>
  <c r="G140" i="16"/>
  <c r="Y138" i="16"/>
  <c r="X138" i="16"/>
  <c r="W138" i="16"/>
  <c r="V138" i="16"/>
  <c r="U138" i="16"/>
  <c r="T138" i="16"/>
  <c r="S138" i="16"/>
  <c r="R138" i="16"/>
  <c r="Q138" i="16"/>
  <c r="O138" i="16"/>
  <c r="N138" i="16"/>
  <c r="M138" i="16"/>
  <c r="L138" i="16"/>
  <c r="K138" i="16"/>
  <c r="J138" i="16"/>
  <c r="I138" i="16"/>
  <c r="H138" i="16"/>
  <c r="G138" i="16"/>
  <c r="Y137" i="16"/>
  <c r="X137" i="16"/>
  <c r="W137" i="16"/>
  <c r="V137" i="16"/>
  <c r="U137" i="16"/>
  <c r="U142" i="16" s="1"/>
  <c r="T137" i="16"/>
  <c r="S137" i="16"/>
  <c r="R137" i="16"/>
  <c r="Q137" i="16"/>
  <c r="O137" i="16"/>
  <c r="N137" i="16"/>
  <c r="M137" i="16"/>
  <c r="L137" i="16"/>
  <c r="K137" i="16"/>
  <c r="J137" i="16"/>
  <c r="I137" i="16"/>
  <c r="H137" i="16"/>
  <c r="G137" i="16"/>
  <c r="O134" i="16"/>
  <c r="L134" i="16"/>
  <c r="G134" i="16"/>
  <c r="AA133" i="16"/>
  <c r="G133" i="16"/>
  <c r="H128" i="16"/>
  <c r="H127" i="16"/>
  <c r="H126" i="16"/>
  <c r="H125" i="16"/>
  <c r="Y117" i="16"/>
  <c r="X117" i="16"/>
  <c r="W117" i="16"/>
  <c r="V117" i="16"/>
  <c r="U117" i="16"/>
  <c r="T117" i="16"/>
  <c r="S117" i="16"/>
  <c r="R117" i="16"/>
  <c r="Q117" i="16"/>
  <c r="O117" i="16"/>
  <c r="N117" i="16"/>
  <c r="M117" i="16"/>
  <c r="L117" i="16"/>
  <c r="K117" i="16"/>
  <c r="J117" i="16"/>
  <c r="I117" i="16"/>
  <c r="H117" i="16"/>
  <c r="G117" i="16"/>
  <c r="Y115" i="16"/>
  <c r="X115" i="16"/>
  <c r="W115" i="16"/>
  <c r="V115" i="16"/>
  <c r="U115" i="16"/>
  <c r="T115" i="16"/>
  <c r="S115" i="16"/>
  <c r="R115" i="16"/>
  <c r="Q115" i="16"/>
  <c r="O115" i="16"/>
  <c r="N115" i="16"/>
  <c r="M115" i="16"/>
  <c r="L115" i="16"/>
  <c r="K115" i="16"/>
  <c r="J115" i="16"/>
  <c r="I115" i="16"/>
  <c r="H115" i="16"/>
  <c r="G115" i="16"/>
  <c r="Y114" i="16"/>
  <c r="X114" i="16"/>
  <c r="W114" i="16"/>
  <c r="W120" i="16" s="1"/>
  <c r="V114" i="16"/>
  <c r="U114" i="16"/>
  <c r="T114" i="16"/>
  <c r="S114" i="16"/>
  <c r="S119" i="16" s="1"/>
  <c r="R114" i="16"/>
  <c r="Q114" i="16"/>
  <c r="O114" i="16"/>
  <c r="N114" i="16"/>
  <c r="N119" i="16" s="1"/>
  <c r="M114" i="16"/>
  <c r="L114" i="16"/>
  <c r="K114" i="16"/>
  <c r="K119" i="16" s="1"/>
  <c r="J114" i="16"/>
  <c r="I114" i="16"/>
  <c r="H114" i="16"/>
  <c r="G114" i="16"/>
  <c r="O111" i="16"/>
  <c r="L111" i="16"/>
  <c r="G111" i="16"/>
  <c r="AA110" i="16"/>
  <c r="G110" i="16"/>
  <c r="H105" i="16"/>
  <c r="H104" i="16"/>
  <c r="H103" i="16"/>
  <c r="H102" i="16"/>
  <c r="Y94" i="16"/>
  <c r="X94" i="16"/>
  <c r="W94" i="16"/>
  <c r="V94" i="16"/>
  <c r="U94" i="16"/>
  <c r="T94" i="16"/>
  <c r="S94" i="16"/>
  <c r="R94" i="16"/>
  <c r="Q94" i="16"/>
  <c r="O94" i="16"/>
  <c r="N94" i="16"/>
  <c r="M94" i="16"/>
  <c r="L94" i="16"/>
  <c r="K94" i="16"/>
  <c r="J94" i="16"/>
  <c r="I94" i="16"/>
  <c r="H94" i="16"/>
  <c r="G94" i="16"/>
  <c r="Y92" i="16"/>
  <c r="X92" i="16"/>
  <c r="W92" i="16"/>
  <c r="V92" i="16"/>
  <c r="U92" i="16"/>
  <c r="T92" i="16"/>
  <c r="S92" i="16"/>
  <c r="R92" i="16"/>
  <c r="Q92" i="16"/>
  <c r="O92" i="16"/>
  <c r="N92" i="16"/>
  <c r="M92" i="16"/>
  <c r="L92" i="16"/>
  <c r="K92" i="16"/>
  <c r="J92" i="16"/>
  <c r="I92" i="16"/>
  <c r="H92" i="16"/>
  <c r="G92" i="16"/>
  <c r="Y91" i="16"/>
  <c r="X91" i="16"/>
  <c r="W91" i="16"/>
  <c r="V91" i="16"/>
  <c r="U91" i="16"/>
  <c r="T91" i="16"/>
  <c r="S91" i="16"/>
  <c r="R91" i="16"/>
  <c r="Q91" i="16"/>
  <c r="O91" i="16"/>
  <c r="N91" i="16"/>
  <c r="M91" i="16"/>
  <c r="L91" i="16"/>
  <c r="K91" i="16"/>
  <c r="J91" i="16"/>
  <c r="I91" i="16"/>
  <c r="H91" i="16"/>
  <c r="G91" i="16"/>
  <c r="O88" i="16"/>
  <c r="L88" i="16"/>
  <c r="G88" i="16"/>
  <c r="AA87" i="16"/>
  <c r="G87" i="16"/>
  <c r="Z38" i="16"/>
  <c r="P38" i="16"/>
  <c r="Z37" i="16"/>
  <c r="P37" i="16"/>
  <c r="Z36" i="16"/>
  <c r="P36" i="16"/>
  <c r="Z35" i="16"/>
  <c r="P35" i="16"/>
  <c r="Z34" i="16"/>
  <c r="P34" i="16"/>
  <c r="Z33" i="16"/>
  <c r="P33" i="16"/>
  <c r="Z32" i="16"/>
  <c r="P32" i="16"/>
  <c r="Z31" i="16"/>
  <c r="P31" i="16"/>
  <c r="Z30" i="16"/>
  <c r="P30" i="16"/>
  <c r="Z29" i="16"/>
  <c r="P29" i="16"/>
  <c r="Z28" i="16"/>
  <c r="P28" i="16"/>
  <c r="Z27" i="16"/>
  <c r="P27" i="16"/>
  <c r="Z26" i="16"/>
  <c r="P26" i="16"/>
  <c r="Z25" i="16"/>
  <c r="P25" i="16"/>
  <c r="Z24" i="16"/>
  <c r="P24" i="16"/>
  <c r="Z23" i="16"/>
  <c r="P23" i="16"/>
  <c r="Z22" i="16"/>
  <c r="P22" i="16"/>
  <c r="Z21" i="16"/>
  <c r="P21" i="16"/>
  <c r="Z20" i="16"/>
  <c r="P20" i="16"/>
  <c r="Z19" i="16"/>
  <c r="P19" i="16"/>
  <c r="Z18" i="16"/>
  <c r="P18" i="16"/>
  <c r="Z17" i="16"/>
  <c r="P17" i="16"/>
  <c r="Z16" i="16"/>
  <c r="P16" i="16"/>
  <c r="Z15" i="16"/>
  <c r="P15" i="16"/>
  <c r="Z14" i="16"/>
  <c r="P14" i="16"/>
  <c r="Z13" i="16"/>
  <c r="P13" i="16"/>
  <c r="Z12" i="16"/>
  <c r="P12" i="16"/>
  <c r="Z11" i="16"/>
  <c r="P11" i="16"/>
  <c r="Z10" i="16"/>
  <c r="P10" i="16"/>
  <c r="Z9" i="16"/>
  <c r="P9" i="16"/>
  <c r="Z7" i="16"/>
  <c r="P7" i="16"/>
  <c r="W5" i="14"/>
  <c r="X5" i="14"/>
  <c r="Y5" i="14"/>
  <c r="Z5" i="14"/>
  <c r="W6" i="14"/>
  <c r="X6" i="14"/>
  <c r="Y6" i="14"/>
  <c r="Z6" i="14"/>
  <c r="W7" i="14"/>
  <c r="X7" i="14"/>
  <c r="Y7" i="14"/>
  <c r="Z7" i="14"/>
  <c r="W8" i="14"/>
  <c r="X8" i="14"/>
  <c r="Y8" i="14"/>
  <c r="Z8" i="14"/>
  <c r="W9" i="14"/>
  <c r="X9" i="14"/>
  <c r="Y9" i="14"/>
  <c r="Z9" i="14"/>
  <c r="W10" i="14"/>
  <c r="X10" i="14"/>
  <c r="Y10" i="14"/>
  <c r="Z10" i="14"/>
  <c r="W11" i="14"/>
  <c r="X11" i="14"/>
  <c r="Y11" i="14"/>
  <c r="Z11" i="14"/>
  <c r="W12" i="14"/>
  <c r="X12" i="14"/>
  <c r="Y12" i="14"/>
  <c r="Z12" i="14"/>
  <c r="W13" i="14"/>
  <c r="X13" i="14"/>
  <c r="Y13" i="14"/>
  <c r="Z13" i="14"/>
  <c r="W14" i="14"/>
  <c r="X14" i="14"/>
  <c r="Y14" i="14"/>
  <c r="Z14" i="14"/>
  <c r="W15" i="14"/>
  <c r="X15" i="14"/>
  <c r="Y15" i="14"/>
  <c r="Z15" i="14"/>
  <c r="W16" i="14"/>
  <c r="X16" i="14"/>
  <c r="Y16" i="14"/>
  <c r="Z16" i="14"/>
  <c r="W17" i="14"/>
  <c r="X17" i="14"/>
  <c r="Y17" i="14"/>
  <c r="Z17" i="14"/>
  <c r="W18" i="14"/>
  <c r="X18" i="14"/>
  <c r="Y18" i="14"/>
  <c r="Z18" i="14"/>
  <c r="W19" i="14"/>
  <c r="X19" i="14"/>
  <c r="Y19" i="14"/>
  <c r="Z19" i="14"/>
  <c r="W20" i="14"/>
  <c r="X20" i="14"/>
  <c r="Y20" i="14"/>
  <c r="Z20" i="14"/>
  <c r="W21" i="14"/>
  <c r="X21" i="14"/>
  <c r="Y21" i="14"/>
  <c r="Z21" i="14"/>
  <c r="W22" i="14"/>
  <c r="X22" i="14"/>
  <c r="Y22" i="14"/>
  <c r="Z22" i="14"/>
  <c r="W23" i="14"/>
  <c r="X23" i="14"/>
  <c r="Y23" i="14"/>
  <c r="Z23" i="14"/>
  <c r="W24" i="14"/>
  <c r="X24" i="14"/>
  <c r="Y24" i="14"/>
  <c r="Z24" i="14"/>
  <c r="W25" i="14"/>
  <c r="X25" i="14"/>
  <c r="Y25" i="14"/>
  <c r="Z25" i="14"/>
  <c r="W26" i="14"/>
  <c r="X26" i="14"/>
  <c r="Y26" i="14"/>
  <c r="Z26" i="14"/>
  <c r="W27" i="14"/>
  <c r="X27" i="14"/>
  <c r="Y27" i="14"/>
  <c r="Z27" i="14"/>
  <c r="W28" i="14"/>
  <c r="X28" i="14"/>
  <c r="Y28" i="14"/>
  <c r="Z28" i="14"/>
  <c r="W29" i="14"/>
  <c r="X29" i="14"/>
  <c r="Y29" i="14"/>
  <c r="Z29" i="14"/>
  <c r="W30" i="14"/>
  <c r="X30" i="14"/>
  <c r="Y30" i="14"/>
  <c r="Z30" i="14"/>
  <c r="W31" i="14"/>
  <c r="X31" i="14"/>
  <c r="Y31" i="14"/>
  <c r="Z31" i="14"/>
  <c r="W32" i="14"/>
  <c r="X32" i="14"/>
  <c r="Y32" i="14"/>
  <c r="Z32" i="14"/>
  <c r="W33" i="14"/>
  <c r="X33" i="14"/>
  <c r="Y33" i="14"/>
  <c r="Z33" i="14"/>
  <c r="Z4" i="14"/>
  <c r="Y4" i="14"/>
  <c r="X4" i="14"/>
  <c r="E3" i="14" s="1"/>
  <c r="W4" i="14"/>
  <c r="E2" i="14" s="1"/>
  <c r="R693" i="17" l="1"/>
  <c r="N326" i="24"/>
  <c r="N327" i="24"/>
  <c r="K488" i="24"/>
  <c r="K487" i="24"/>
  <c r="Z206" i="16"/>
  <c r="P574" i="16"/>
  <c r="S120" i="17"/>
  <c r="Z183" i="17"/>
  <c r="P229" i="17"/>
  <c r="P252" i="17"/>
  <c r="P275" i="17"/>
  <c r="P298" i="17"/>
  <c r="P528" i="17"/>
  <c r="R694" i="17"/>
  <c r="M717" i="17"/>
  <c r="P206" i="18"/>
  <c r="P574" i="18"/>
  <c r="Z666" i="18"/>
  <c r="J96" i="19"/>
  <c r="J97" i="19"/>
  <c r="T510" i="19"/>
  <c r="T509" i="19"/>
  <c r="X509" i="19"/>
  <c r="X511" i="19"/>
  <c r="Z643" i="19"/>
  <c r="J509" i="20"/>
  <c r="J510" i="20"/>
  <c r="Z620" i="17"/>
  <c r="K143" i="18"/>
  <c r="K142" i="18"/>
  <c r="S487" i="18"/>
  <c r="V671" i="18"/>
  <c r="V670" i="18"/>
  <c r="H465" i="19"/>
  <c r="H464" i="19"/>
  <c r="Y464" i="19"/>
  <c r="Y465" i="19"/>
  <c r="H258" i="16"/>
  <c r="K418" i="16"/>
  <c r="Z551" i="16"/>
  <c r="K97" i="17"/>
  <c r="T96" i="17"/>
  <c r="P114" i="17"/>
  <c r="Z114" i="17"/>
  <c r="L120" i="17"/>
  <c r="S143" i="17"/>
  <c r="I165" i="17"/>
  <c r="R166" i="17"/>
  <c r="Y165" i="17"/>
  <c r="G188" i="17"/>
  <c r="O188" i="17"/>
  <c r="X188" i="17"/>
  <c r="N234" i="17"/>
  <c r="W235" i="17"/>
  <c r="Z252" i="17"/>
  <c r="AA252" i="17" s="1"/>
  <c r="M257" i="17"/>
  <c r="V258" i="17"/>
  <c r="M281" i="17"/>
  <c r="V281" i="17"/>
  <c r="Z298" i="17"/>
  <c r="M304" i="17"/>
  <c r="V304" i="17"/>
  <c r="L327" i="17"/>
  <c r="U326" i="17"/>
  <c r="T327" i="17"/>
  <c r="G372" i="17"/>
  <c r="V395" i="17"/>
  <c r="K442" i="17"/>
  <c r="T442" i="17"/>
  <c r="L465" i="17"/>
  <c r="X511" i="17"/>
  <c r="N533" i="17"/>
  <c r="W534" i="17"/>
  <c r="H578" i="17"/>
  <c r="Q580" i="17"/>
  <c r="Y580" i="17"/>
  <c r="H602" i="17"/>
  <c r="S624" i="17"/>
  <c r="P643" i="17"/>
  <c r="S671" i="17"/>
  <c r="Z689" i="17"/>
  <c r="P712" i="17"/>
  <c r="I718" i="17"/>
  <c r="H739" i="17"/>
  <c r="H740" i="17"/>
  <c r="Q741" i="17"/>
  <c r="Q739" i="17"/>
  <c r="Y741" i="17"/>
  <c r="Y740" i="17"/>
  <c r="L304" i="18"/>
  <c r="Z528" i="17"/>
  <c r="K534" i="17"/>
  <c r="X418" i="20"/>
  <c r="X419" i="20"/>
  <c r="Q142" i="16"/>
  <c r="I166" i="16"/>
  <c r="R166" i="16"/>
  <c r="X303" i="16"/>
  <c r="P321" i="16"/>
  <c r="R350" i="16"/>
  <c r="N465" i="16"/>
  <c r="X488" i="16"/>
  <c r="G580" i="16"/>
  <c r="M625" i="16"/>
  <c r="V626" i="16"/>
  <c r="Y717" i="16"/>
  <c r="R741" i="16"/>
  <c r="AA7" i="17"/>
  <c r="U97" i="17"/>
  <c r="R119" i="17"/>
  <c r="V120" i="17"/>
  <c r="K143" i="17"/>
  <c r="J166" i="17"/>
  <c r="H166" i="17"/>
  <c r="H188" i="17"/>
  <c r="Q189" i="17"/>
  <c r="Y189" i="17"/>
  <c r="R212" i="17"/>
  <c r="W211" i="17"/>
  <c r="G235" i="17"/>
  <c r="O235" i="17"/>
  <c r="N258" i="17"/>
  <c r="N280" i="17"/>
  <c r="N303" i="17"/>
  <c r="I325" i="17"/>
  <c r="S350" i="17"/>
  <c r="S372" i="17"/>
  <c r="M419" i="17"/>
  <c r="V419" i="17"/>
  <c r="L442" i="17"/>
  <c r="U442" i="17"/>
  <c r="Z459" i="17"/>
  <c r="T465" i="17"/>
  <c r="R488" i="17"/>
  <c r="U511" i="17"/>
  <c r="Q511" i="17"/>
  <c r="Y511" i="17"/>
  <c r="G533" i="17"/>
  <c r="O533" i="17"/>
  <c r="X534" i="17"/>
  <c r="P551" i="17"/>
  <c r="T556" i="17"/>
  <c r="I579" i="17"/>
  <c r="L579" i="17"/>
  <c r="V603" i="17"/>
  <c r="R602" i="17"/>
  <c r="V601" i="17"/>
  <c r="O624" i="17"/>
  <c r="X624" i="17"/>
  <c r="Z643" i="17"/>
  <c r="L649" i="17"/>
  <c r="K672" i="17"/>
  <c r="V695" i="17"/>
  <c r="U718" i="17"/>
  <c r="P114" i="18"/>
  <c r="AA114" i="18" s="1"/>
  <c r="Z114" i="18"/>
  <c r="P528" i="18"/>
  <c r="AA528" i="18" s="1"/>
  <c r="W648" i="18"/>
  <c r="W647" i="18"/>
  <c r="G672" i="17"/>
  <c r="H120" i="16"/>
  <c r="M235" i="16"/>
  <c r="R327" i="16"/>
  <c r="K557" i="16"/>
  <c r="R602" i="16"/>
  <c r="R716" i="16"/>
  <c r="S739" i="16"/>
  <c r="Z91" i="17"/>
  <c r="M97" i="17"/>
  <c r="J119" i="17"/>
  <c r="N120" i="17"/>
  <c r="P137" i="17"/>
  <c r="Z137" i="17"/>
  <c r="U143" i="17"/>
  <c r="P160" i="17"/>
  <c r="T166" i="17"/>
  <c r="I189" i="17"/>
  <c r="J211" i="17"/>
  <c r="S211" i="17"/>
  <c r="N212" i="17"/>
  <c r="Q235" i="17"/>
  <c r="Y235" i="17"/>
  <c r="X258" i="17"/>
  <c r="K280" i="17"/>
  <c r="X304" i="17"/>
  <c r="N327" i="17"/>
  <c r="W327" i="17"/>
  <c r="K349" i="17"/>
  <c r="P367" i="17"/>
  <c r="AA367" i="17" s="1"/>
  <c r="Q364" i="17" s="1"/>
  <c r="Z367" i="17"/>
  <c r="K373" i="17"/>
  <c r="X372" i="17"/>
  <c r="G396" i="17"/>
  <c r="O396" i="17"/>
  <c r="N419" i="17"/>
  <c r="W465" i="17"/>
  <c r="J487" i="17"/>
  <c r="O488" i="17"/>
  <c r="R511" i="17"/>
  <c r="N509" i="17"/>
  <c r="Q534" i="17"/>
  <c r="Y534" i="17"/>
  <c r="L555" i="17"/>
  <c r="S578" i="17"/>
  <c r="J602" i="17"/>
  <c r="S601" i="17"/>
  <c r="H624" i="17"/>
  <c r="Q625" i="17"/>
  <c r="Y626" i="17"/>
  <c r="P666" i="17"/>
  <c r="Q670" i="17"/>
  <c r="L671" i="17"/>
  <c r="U670" i="17"/>
  <c r="G671" i="17"/>
  <c r="S695" i="17"/>
  <c r="N693" i="17"/>
  <c r="W695" i="17"/>
  <c r="I716" i="17"/>
  <c r="V716" i="17"/>
  <c r="V718" i="17"/>
  <c r="T762" i="17"/>
  <c r="T763" i="17"/>
  <c r="Z91" i="18"/>
  <c r="N624" i="18"/>
  <c r="N626" i="18"/>
  <c r="Q741" i="18"/>
  <c r="Q740" i="18"/>
  <c r="Y741" i="18"/>
  <c r="Y740" i="18"/>
  <c r="P390" i="17"/>
  <c r="Q465" i="19"/>
  <c r="Q464" i="19"/>
  <c r="Q188" i="16"/>
  <c r="Y188" i="16"/>
  <c r="G442" i="16"/>
  <c r="S510" i="16"/>
  <c r="N510" i="16"/>
  <c r="W603" i="16"/>
  <c r="X626" i="16"/>
  <c r="H649" i="16"/>
  <c r="Y649" i="16"/>
  <c r="R693" i="16"/>
  <c r="S96" i="17"/>
  <c r="W97" i="17"/>
  <c r="G120" i="17"/>
  <c r="O120" i="17"/>
  <c r="X120" i="17"/>
  <c r="V142" i="17"/>
  <c r="L165" i="17"/>
  <c r="U165" i="17"/>
  <c r="S189" i="17"/>
  <c r="K212" i="17"/>
  <c r="T212" i="17"/>
  <c r="S212" i="17"/>
  <c r="I234" i="17"/>
  <c r="R235" i="17"/>
  <c r="V234" i="17"/>
  <c r="H257" i="17"/>
  <c r="Q258" i="17"/>
  <c r="Y258" i="17"/>
  <c r="H281" i="17"/>
  <c r="Q280" i="17"/>
  <c r="Y280" i="17"/>
  <c r="Q303" i="17"/>
  <c r="Y303" i="17"/>
  <c r="X327" i="17"/>
  <c r="P344" i="17"/>
  <c r="L349" i="17"/>
  <c r="L372" i="17"/>
  <c r="G465" i="17"/>
  <c r="O465" i="17"/>
  <c r="X465" i="17"/>
  <c r="K488" i="17"/>
  <c r="T487" i="17"/>
  <c r="J510" i="17"/>
  <c r="J511" i="17"/>
  <c r="I533" i="17"/>
  <c r="R532" i="17"/>
  <c r="K580" i="17"/>
  <c r="P597" i="17"/>
  <c r="K601" i="17"/>
  <c r="W602" i="17"/>
  <c r="U624" i="17"/>
  <c r="I672" i="17"/>
  <c r="Z666" i="17"/>
  <c r="M672" i="17"/>
  <c r="V671" i="17"/>
  <c r="K693" i="17"/>
  <c r="W716" i="17"/>
  <c r="Z758" i="17"/>
  <c r="Z298" i="18"/>
  <c r="U373" i="18"/>
  <c r="U372" i="18"/>
  <c r="P413" i="17"/>
  <c r="W647" i="19"/>
  <c r="W648" i="19"/>
  <c r="Z436" i="16"/>
  <c r="G97" i="17"/>
  <c r="O97" i="17"/>
  <c r="X96" i="17"/>
  <c r="P117" i="17"/>
  <c r="N142" i="17"/>
  <c r="W143" i="17"/>
  <c r="M165" i="17"/>
  <c r="V166" i="17"/>
  <c r="K188" i="17"/>
  <c r="T188" i="17"/>
  <c r="Z206" i="17"/>
  <c r="L212" i="17"/>
  <c r="J234" i="17"/>
  <c r="S235" i="17"/>
  <c r="I257" i="17"/>
  <c r="R258" i="17"/>
  <c r="Y257" i="17"/>
  <c r="I281" i="17"/>
  <c r="R281" i="17"/>
  <c r="R280" i="17"/>
  <c r="I303" i="17"/>
  <c r="I304" i="17"/>
  <c r="Q326" i="17"/>
  <c r="Y326" i="17"/>
  <c r="Z344" i="17"/>
  <c r="M350" i="17"/>
  <c r="O373" i="17"/>
  <c r="I396" i="17"/>
  <c r="R396" i="17"/>
  <c r="J395" i="17"/>
  <c r="Q418" i="17"/>
  <c r="Y418" i="17"/>
  <c r="P482" i="17"/>
  <c r="P574" i="17"/>
  <c r="Z597" i="17"/>
  <c r="Y624" i="17"/>
  <c r="W671" i="17"/>
  <c r="P252" i="18"/>
  <c r="P275" i="18"/>
  <c r="Z367" i="18"/>
  <c r="M373" i="18"/>
  <c r="M372" i="18"/>
  <c r="I602" i="18"/>
  <c r="I603" i="18"/>
  <c r="P758" i="18"/>
  <c r="AA758" i="18" s="1"/>
  <c r="P183" i="19"/>
  <c r="AA183" i="19" s="1"/>
  <c r="Z183" i="19"/>
  <c r="P137" i="18"/>
  <c r="Z137" i="18"/>
  <c r="Z206" i="18"/>
  <c r="Z275" i="18"/>
  <c r="O326" i="18"/>
  <c r="Z390" i="18"/>
  <c r="P413" i="18"/>
  <c r="AA413" i="18" s="1"/>
  <c r="Z413" i="18"/>
  <c r="Z551" i="18"/>
  <c r="N672" i="18"/>
  <c r="Z758" i="18"/>
  <c r="Z91" i="19"/>
  <c r="AA91" i="19" s="1"/>
  <c r="Q88" i="19" s="1"/>
  <c r="P114" i="19"/>
  <c r="Z137" i="19"/>
  <c r="AA137" i="19" s="1"/>
  <c r="Q134" i="19" s="1"/>
  <c r="P574" i="19"/>
  <c r="O716" i="17"/>
  <c r="I741" i="17"/>
  <c r="R739" i="17"/>
  <c r="G763" i="17"/>
  <c r="O763" i="17"/>
  <c r="X762" i="17"/>
  <c r="AA7" i="18"/>
  <c r="G96" i="18"/>
  <c r="O96" i="18"/>
  <c r="X96" i="18"/>
  <c r="G120" i="18"/>
  <c r="X119" i="18"/>
  <c r="V142" i="18"/>
  <c r="Z160" i="18"/>
  <c r="Y165" i="18"/>
  <c r="U166" i="18"/>
  <c r="P183" i="18"/>
  <c r="U189" i="18"/>
  <c r="W235" i="18"/>
  <c r="N257" i="18"/>
  <c r="K326" i="18"/>
  <c r="K327" i="18"/>
  <c r="K373" i="18"/>
  <c r="X372" i="18"/>
  <c r="W396" i="18"/>
  <c r="I419" i="18"/>
  <c r="V418" i="18"/>
  <c r="P436" i="18"/>
  <c r="U441" i="18"/>
  <c r="K465" i="18"/>
  <c r="T464" i="18"/>
  <c r="L488" i="18"/>
  <c r="N511" i="18"/>
  <c r="W510" i="18"/>
  <c r="I579" i="18"/>
  <c r="V580" i="18"/>
  <c r="L603" i="18"/>
  <c r="U603" i="18"/>
  <c r="M647" i="18"/>
  <c r="V648" i="18"/>
  <c r="S693" i="18"/>
  <c r="J716" i="18"/>
  <c r="S717" i="18"/>
  <c r="M96" i="19"/>
  <c r="V97" i="19"/>
  <c r="Z114" i="19"/>
  <c r="M119" i="19"/>
  <c r="W165" i="19"/>
  <c r="W189" i="19"/>
  <c r="S211" i="19"/>
  <c r="P229" i="19"/>
  <c r="U234" i="19"/>
  <c r="Z252" i="19"/>
  <c r="Z551" i="19"/>
  <c r="H373" i="20"/>
  <c r="H372" i="20"/>
  <c r="U487" i="20"/>
  <c r="U488" i="20"/>
  <c r="Q718" i="17"/>
  <c r="Y718" i="17"/>
  <c r="H762" i="17"/>
  <c r="Y762" i="17"/>
  <c r="H96" i="18"/>
  <c r="H120" i="18"/>
  <c r="Q119" i="18"/>
  <c r="Y120" i="18"/>
  <c r="W143" i="18"/>
  <c r="I166" i="18"/>
  <c r="V166" i="18"/>
  <c r="M189" i="18"/>
  <c r="V188" i="18"/>
  <c r="J212" i="18"/>
  <c r="W212" i="18"/>
  <c r="G234" i="18"/>
  <c r="O234" i="18"/>
  <c r="X235" i="18"/>
  <c r="X281" i="18"/>
  <c r="G304" i="18"/>
  <c r="O304" i="18"/>
  <c r="X304" i="18"/>
  <c r="P321" i="18"/>
  <c r="Z321" i="18"/>
  <c r="L326" i="18"/>
  <c r="H373" i="18"/>
  <c r="Q373" i="18"/>
  <c r="Y373" i="18"/>
  <c r="G396" i="18"/>
  <c r="O395" i="18"/>
  <c r="X396" i="18"/>
  <c r="N418" i="18"/>
  <c r="W418" i="18"/>
  <c r="M441" i="18"/>
  <c r="V442" i="18"/>
  <c r="L465" i="18"/>
  <c r="U465" i="18"/>
  <c r="Z482" i="18"/>
  <c r="Q532" i="18"/>
  <c r="Y534" i="18"/>
  <c r="W555" i="18"/>
  <c r="N578" i="18"/>
  <c r="M602" i="18"/>
  <c r="W626" i="18"/>
  <c r="J624" i="18"/>
  <c r="S647" i="18"/>
  <c r="U671" i="18"/>
  <c r="H670" i="18"/>
  <c r="P735" i="18"/>
  <c r="AA735" i="18" s="1"/>
  <c r="O739" i="18"/>
  <c r="R740" i="18"/>
  <c r="K764" i="18"/>
  <c r="X762" i="18"/>
  <c r="N96" i="19"/>
  <c r="S119" i="19"/>
  <c r="W120" i="19"/>
  <c r="X143" i="19"/>
  <c r="K166" i="19"/>
  <c r="G166" i="19"/>
  <c r="O165" i="19"/>
  <c r="X166" i="19"/>
  <c r="G189" i="19"/>
  <c r="O188" i="19"/>
  <c r="X189" i="19"/>
  <c r="R235" i="19"/>
  <c r="M235" i="19"/>
  <c r="N257" i="19"/>
  <c r="W258" i="19"/>
  <c r="U463" i="19"/>
  <c r="R718" i="17"/>
  <c r="I762" i="17"/>
  <c r="R97" i="18"/>
  <c r="X97" i="18"/>
  <c r="G119" i="18"/>
  <c r="G142" i="18"/>
  <c r="O142" i="18"/>
  <c r="X142" i="18"/>
  <c r="N165" i="18"/>
  <c r="W165" i="18"/>
  <c r="N188" i="18"/>
  <c r="K212" i="18"/>
  <c r="X212" i="18"/>
  <c r="H235" i="18"/>
  <c r="H258" i="18"/>
  <c r="Q257" i="18"/>
  <c r="Y257" i="18"/>
  <c r="L280" i="18"/>
  <c r="H281" i="18"/>
  <c r="Q281" i="18"/>
  <c r="Y280" i="18"/>
  <c r="H304" i="18"/>
  <c r="Q303" i="18"/>
  <c r="Y303" i="18"/>
  <c r="R350" i="18"/>
  <c r="I373" i="18"/>
  <c r="P393" i="18"/>
  <c r="G419" i="18"/>
  <c r="O419" i="18"/>
  <c r="N442" i="18"/>
  <c r="Z459" i="18"/>
  <c r="M465" i="18"/>
  <c r="T488" i="18"/>
  <c r="H509" i="18"/>
  <c r="I533" i="18"/>
  <c r="N532" i="18"/>
  <c r="K556" i="18"/>
  <c r="G557" i="18"/>
  <c r="X557" i="18"/>
  <c r="X578" i="18"/>
  <c r="N601" i="18"/>
  <c r="K647" i="18"/>
  <c r="S649" i="18"/>
  <c r="R672" i="18"/>
  <c r="P689" i="18"/>
  <c r="U693" i="18"/>
  <c r="Z712" i="18"/>
  <c r="Q739" i="18"/>
  <c r="Y739" i="18"/>
  <c r="U741" i="18"/>
  <c r="H762" i="18"/>
  <c r="Q763" i="18"/>
  <c r="Y763" i="18"/>
  <c r="X97" i="19"/>
  <c r="K119" i="19"/>
  <c r="G120" i="19"/>
  <c r="X119" i="19"/>
  <c r="Q142" i="19"/>
  <c r="Y143" i="19"/>
  <c r="H166" i="19"/>
  <c r="H189" i="19"/>
  <c r="X258" i="19"/>
  <c r="L739" i="17"/>
  <c r="U740" i="17"/>
  <c r="S764" i="17"/>
  <c r="J96" i="18"/>
  <c r="S97" i="18"/>
  <c r="J119" i="18"/>
  <c r="S120" i="18"/>
  <c r="G166" i="18"/>
  <c r="O166" i="18"/>
  <c r="T188" i="18"/>
  <c r="O189" i="18"/>
  <c r="H211" i="18"/>
  <c r="Q211" i="18"/>
  <c r="Y211" i="18"/>
  <c r="M235" i="18"/>
  <c r="I258" i="18"/>
  <c r="R258" i="18"/>
  <c r="J257" i="18"/>
  <c r="I281" i="18"/>
  <c r="M281" i="18"/>
  <c r="R302" i="18"/>
  <c r="G303" i="18"/>
  <c r="W327" i="18"/>
  <c r="J350" i="18"/>
  <c r="W395" i="18"/>
  <c r="O488" i="18"/>
  <c r="V510" i="18"/>
  <c r="W532" i="18"/>
  <c r="J534" i="18"/>
  <c r="S532" i="18"/>
  <c r="U556" i="18"/>
  <c r="H555" i="18"/>
  <c r="Q556" i="18"/>
  <c r="U580" i="18"/>
  <c r="H580" i="18"/>
  <c r="Q579" i="18"/>
  <c r="Y579" i="18"/>
  <c r="G601" i="18"/>
  <c r="L626" i="18"/>
  <c r="U625" i="18"/>
  <c r="Q647" i="18"/>
  <c r="U647" i="18"/>
  <c r="W672" i="18"/>
  <c r="J670" i="18"/>
  <c r="S672" i="18"/>
  <c r="Z689" i="18"/>
  <c r="M693" i="18"/>
  <c r="V693" i="18"/>
  <c r="I718" i="18"/>
  <c r="V716" i="18"/>
  <c r="I739" i="18"/>
  <c r="Z735" i="18"/>
  <c r="M741" i="18"/>
  <c r="V740" i="18"/>
  <c r="R741" i="18"/>
  <c r="I764" i="18"/>
  <c r="M763" i="18"/>
  <c r="H96" i="19"/>
  <c r="Q96" i="19"/>
  <c r="Y96" i="19"/>
  <c r="H119" i="19"/>
  <c r="Q119" i="19"/>
  <c r="Y119" i="19"/>
  <c r="I141" i="19"/>
  <c r="Q143" i="19"/>
  <c r="I166" i="19"/>
  <c r="M189" i="19"/>
  <c r="V188" i="19"/>
  <c r="I189" i="19"/>
  <c r="R212" i="19"/>
  <c r="T234" i="19"/>
  <c r="H258" i="19"/>
  <c r="Q258" i="19"/>
  <c r="Y257" i="19"/>
  <c r="P367" i="18"/>
  <c r="R578" i="18"/>
  <c r="Z620" i="18"/>
  <c r="Z643" i="18"/>
  <c r="P666" i="18"/>
  <c r="AA666" i="18" s="1"/>
  <c r="L257" i="19"/>
  <c r="I533" i="20"/>
  <c r="H120" i="21"/>
  <c r="H119" i="21"/>
  <c r="Q120" i="21"/>
  <c r="Q119" i="21"/>
  <c r="Z758" i="19"/>
  <c r="P229" i="20"/>
  <c r="Z482" i="20"/>
  <c r="I97" i="21"/>
  <c r="P505" i="21"/>
  <c r="J672" i="21"/>
  <c r="J670" i="21"/>
  <c r="N281" i="19"/>
  <c r="S280" i="19"/>
  <c r="M304" i="19"/>
  <c r="R303" i="19"/>
  <c r="T326" i="19"/>
  <c r="G327" i="19"/>
  <c r="X327" i="19"/>
  <c r="K350" i="19"/>
  <c r="X350" i="19"/>
  <c r="R419" i="19"/>
  <c r="V419" i="19"/>
  <c r="I442" i="19"/>
  <c r="R441" i="19"/>
  <c r="I465" i="19"/>
  <c r="G533" i="19"/>
  <c r="O533" i="19"/>
  <c r="I556" i="19"/>
  <c r="V556" i="19"/>
  <c r="Z574" i="19"/>
  <c r="M580" i="19"/>
  <c r="V580" i="19"/>
  <c r="Z597" i="19"/>
  <c r="V601" i="19"/>
  <c r="W624" i="19"/>
  <c r="G647" i="19"/>
  <c r="O647" i="19"/>
  <c r="X648" i="19"/>
  <c r="G672" i="19"/>
  <c r="O671" i="19"/>
  <c r="X672" i="19"/>
  <c r="G695" i="19"/>
  <c r="O695" i="19"/>
  <c r="H716" i="19"/>
  <c r="N741" i="19"/>
  <c r="W764" i="19"/>
  <c r="G97" i="20"/>
  <c r="O97" i="20"/>
  <c r="X97" i="20"/>
  <c r="G120" i="20"/>
  <c r="O120" i="20"/>
  <c r="M143" i="20"/>
  <c r="V143" i="20"/>
  <c r="M166" i="20"/>
  <c r="L189" i="20"/>
  <c r="K212" i="20"/>
  <c r="L235" i="20"/>
  <c r="U235" i="20"/>
  <c r="K281" i="20"/>
  <c r="T281" i="20"/>
  <c r="R302" i="20"/>
  <c r="W303" i="20"/>
  <c r="Q326" i="20"/>
  <c r="Y326" i="20"/>
  <c r="I350" i="20"/>
  <c r="S372" i="20"/>
  <c r="L395" i="20"/>
  <c r="H396" i="20"/>
  <c r="I419" i="20"/>
  <c r="H442" i="20"/>
  <c r="G465" i="20"/>
  <c r="O465" i="20"/>
  <c r="L509" i="20"/>
  <c r="K532" i="20"/>
  <c r="O212" i="22"/>
  <c r="O211" i="22"/>
  <c r="W718" i="22"/>
  <c r="W716" i="22"/>
  <c r="K280" i="19"/>
  <c r="J303" i="19"/>
  <c r="V304" i="19"/>
  <c r="Q327" i="19"/>
  <c r="Y327" i="19"/>
  <c r="H349" i="19"/>
  <c r="Q349" i="19"/>
  <c r="Y349" i="19"/>
  <c r="R396" i="19"/>
  <c r="J419" i="19"/>
  <c r="S419" i="19"/>
  <c r="J442" i="19"/>
  <c r="X488" i="19"/>
  <c r="K488" i="19"/>
  <c r="T487" i="19"/>
  <c r="J510" i="19"/>
  <c r="S509" i="19"/>
  <c r="H532" i="19"/>
  <c r="N556" i="19"/>
  <c r="W556" i="19"/>
  <c r="J579" i="19"/>
  <c r="N579" i="19"/>
  <c r="H649" i="19"/>
  <c r="R716" i="19"/>
  <c r="G716" i="19"/>
  <c r="G763" i="19"/>
  <c r="O763" i="19"/>
  <c r="X762" i="19"/>
  <c r="H96" i="20"/>
  <c r="Q96" i="20"/>
  <c r="Y96" i="20"/>
  <c r="N143" i="20"/>
  <c r="Z183" i="20"/>
  <c r="P206" i="20"/>
  <c r="Z206" i="20"/>
  <c r="M234" i="20"/>
  <c r="K258" i="20"/>
  <c r="T258" i="20"/>
  <c r="L281" i="20"/>
  <c r="J304" i="20"/>
  <c r="S303" i="20"/>
  <c r="S304" i="20"/>
  <c r="I325" i="20"/>
  <c r="R327" i="20"/>
  <c r="J350" i="20"/>
  <c r="K373" i="20"/>
  <c r="T372" i="20"/>
  <c r="W419" i="20"/>
  <c r="R441" i="20"/>
  <c r="G441" i="20"/>
  <c r="Z505" i="20"/>
  <c r="M511" i="20"/>
  <c r="V509" i="20"/>
  <c r="P528" i="20"/>
  <c r="Z528" i="20"/>
  <c r="L534" i="20"/>
  <c r="U532" i="20"/>
  <c r="U534" i="20"/>
  <c r="S143" i="21"/>
  <c r="P367" i="21"/>
  <c r="AA367" i="21" s="1"/>
  <c r="Z390" i="21"/>
  <c r="P298" i="19"/>
  <c r="I326" i="19"/>
  <c r="Q326" i="19"/>
  <c r="I350" i="19"/>
  <c r="J373" i="19"/>
  <c r="S373" i="19"/>
  <c r="J396" i="19"/>
  <c r="S396" i="19"/>
  <c r="K419" i="19"/>
  <c r="P436" i="19"/>
  <c r="O465" i="19"/>
  <c r="T464" i="19"/>
  <c r="Y488" i="19"/>
  <c r="L488" i="19"/>
  <c r="T511" i="19"/>
  <c r="M532" i="19"/>
  <c r="V533" i="19"/>
  <c r="G532" i="19"/>
  <c r="K556" i="19"/>
  <c r="O556" i="19"/>
  <c r="T579" i="19"/>
  <c r="G580" i="19"/>
  <c r="O579" i="19"/>
  <c r="X601" i="19"/>
  <c r="H625" i="19"/>
  <c r="Q626" i="19"/>
  <c r="Y625" i="19"/>
  <c r="R672" i="19"/>
  <c r="R693" i="19"/>
  <c r="J716" i="19"/>
  <c r="S717" i="19"/>
  <c r="O716" i="19"/>
  <c r="L741" i="19"/>
  <c r="H740" i="19"/>
  <c r="Q739" i="19"/>
  <c r="Y739" i="19"/>
  <c r="U764" i="19"/>
  <c r="H762" i="19"/>
  <c r="Q762" i="19"/>
  <c r="Y762" i="19"/>
  <c r="I96" i="20"/>
  <c r="M120" i="20"/>
  <c r="I120" i="20"/>
  <c r="R119" i="20"/>
  <c r="X166" i="20"/>
  <c r="W189" i="20"/>
  <c r="V211" i="20"/>
  <c r="N235" i="20"/>
  <c r="L258" i="20"/>
  <c r="U258" i="20"/>
  <c r="Z275" i="20"/>
  <c r="K304" i="20"/>
  <c r="T304" i="20"/>
  <c r="J327" i="20"/>
  <c r="S327" i="20"/>
  <c r="P344" i="20"/>
  <c r="T349" i="20"/>
  <c r="L373" i="20"/>
  <c r="U373" i="20"/>
  <c r="S395" i="20"/>
  <c r="O419" i="20"/>
  <c r="T419" i="20"/>
  <c r="N442" i="20"/>
  <c r="J442" i="20"/>
  <c r="S441" i="20"/>
  <c r="R465" i="20"/>
  <c r="Q488" i="20"/>
  <c r="Y488" i="20"/>
  <c r="J511" i="20"/>
  <c r="N509" i="20"/>
  <c r="M532" i="20"/>
  <c r="V533" i="20"/>
  <c r="V534" i="20"/>
  <c r="X671" i="20"/>
  <c r="X670" i="20"/>
  <c r="Z183" i="21"/>
  <c r="M188" i="21"/>
  <c r="M189" i="21"/>
  <c r="L419" i="21"/>
  <c r="U441" i="21"/>
  <c r="U442" i="21"/>
  <c r="K626" i="21"/>
  <c r="K624" i="21"/>
  <c r="G625" i="21"/>
  <c r="G624" i="21"/>
  <c r="Z275" i="19"/>
  <c r="M280" i="19"/>
  <c r="Y303" i="19"/>
  <c r="L303" i="19"/>
  <c r="K373" i="19"/>
  <c r="T373" i="19"/>
  <c r="K396" i="19"/>
  <c r="P413" i="19"/>
  <c r="Z413" i="19"/>
  <c r="L442" i="19"/>
  <c r="U441" i="19"/>
  <c r="L464" i="19"/>
  <c r="U465" i="19"/>
  <c r="I487" i="19"/>
  <c r="V487" i="19"/>
  <c r="Z505" i="19"/>
  <c r="L509" i="19"/>
  <c r="U509" i="19"/>
  <c r="S533" i="19"/>
  <c r="O532" i="19"/>
  <c r="H555" i="19"/>
  <c r="L580" i="19"/>
  <c r="Q578" i="19"/>
  <c r="Y580" i="19"/>
  <c r="U601" i="19"/>
  <c r="H603" i="19"/>
  <c r="Q603" i="19"/>
  <c r="Y603" i="19"/>
  <c r="I625" i="19"/>
  <c r="S647" i="19"/>
  <c r="J671" i="19"/>
  <c r="S672" i="19"/>
  <c r="J694" i="19"/>
  <c r="S695" i="19"/>
  <c r="K718" i="19"/>
  <c r="K717" i="19"/>
  <c r="I739" i="19"/>
  <c r="R741" i="19"/>
  <c r="N740" i="19"/>
  <c r="M763" i="19"/>
  <c r="I764" i="19"/>
  <c r="S96" i="20"/>
  <c r="J120" i="20"/>
  <c r="R120" i="20"/>
  <c r="Q143" i="20"/>
  <c r="Y143" i="20"/>
  <c r="H165" i="20"/>
  <c r="Q166" i="20"/>
  <c r="Y166" i="20"/>
  <c r="G188" i="20"/>
  <c r="O189" i="20"/>
  <c r="X189" i="20"/>
  <c r="N211" i="20"/>
  <c r="W212" i="20"/>
  <c r="M258" i="20"/>
  <c r="W281" i="20"/>
  <c r="Z298" i="20"/>
  <c r="L304" i="20"/>
  <c r="K327" i="20"/>
  <c r="L350" i="20"/>
  <c r="U350" i="20"/>
  <c r="Z367" i="20"/>
  <c r="M373" i="20"/>
  <c r="K395" i="20"/>
  <c r="T395" i="20"/>
  <c r="L419" i="20"/>
  <c r="U419" i="20"/>
  <c r="K442" i="20"/>
  <c r="T441" i="20"/>
  <c r="J464" i="20"/>
  <c r="S464" i="20"/>
  <c r="G464" i="20"/>
  <c r="I487" i="20"/>
  <c r="R487" i="20"/>
  <c r="X509" i="20"/>
  <c r="N534" i="20"/>
  <c r="Y534" i="20"/>
  <c r="I557" i="20"/>
  <c r="T556" i="20"/>
  <c r="J718" i="20"/>
  <c r="J716" i="20"/>
  <c r="J739" i="20"/>
  <c r="V165" i="21"/>
  <c r="V166" i="21"/>
  <c r="X602" i="21"/>
  <c r="X601" i="21"/>
  <c r="R418" i="22"/>
  <c r="R419" i="22"/>
  <c r="P344" i="19"/>
  <c r="P367" i="19"/>
  <c r="Z367" i="19"/>
  <c r="P390" i="19"/>
  <c r="Z390" i="19"/>
  <c r="Z459" i="19"/>
  <c r="K533" i="19"/>
  <c r="I580" i="19"/>
  <c r="P712" i="19"/>
  <c r="AA712" i="19" s="1"/>
  <c r="Z712" i="19"/>
  <c r="P91" i="20"/>
  <c r="L165" i="20"/>
  <c r="P321" i="20"/>
  <c r="Z344" i="20"/>
  <c r="AA344" i="20" s="1"/>
  <c r="Z390" i="20"/>
  <c r="Z436" i="20"/>
  <c r="H647" i="20"/>
  <c r="H648" i="20"/>
  <c r="X465" i="21"/>
  <c r="M716" i="21"/>
  <c r="M718" i="21"/>
  <c r="V716" i="21"/>
  <c r="V717" i="21"/>
  <c r="V718" i="21"/>
  <c r="S418" i="22"/>
  <c r="S419" i="22"/>
  <c r="G280" i="19"/>
  <c r="O281" i="19"/>
  <c r="X281" i="19"/>
  <c r="N304" i="19"/>
  <c r="P321" i="19"/>
  <c r="L326" i="19"/>
  <c r="U326" i="19"/>
  <c r="L350" i="19"/>
  <c r="U349" i="19"/>
  <c r="M396" i="19"/>
  <c r="V395" i="19"/>
  <c r="N419" i="19"/>
  <c r="W418" i="19"/>
  <c r="N442" i="19"/>
  <c r="U532" i="19"/>
  <c r="J557" i="19"/>
  <c r="T624" i="19"/>
  <c r="L649" i="19"/>
  <c r="Z666" i="19"/>
  <c r="L672" i="19"/>
  <c r="P689" i="19"/>
  <c r="P735" i="19"/>
  <c r="P114" i="20"/>
  <c r="AA114" i="20" s="1"/>
  <c r="Z114" i="20"/>
  <c r="U166" i="20"/>
  <c r="P459" i="20"/>
  <c r="Z459" i="20"/>
  <c r="P482" i="20"/>
  <c r="P551" i="20"/>
  <c r="S580" i="20"/>
  <c r="P712" i="20"/>
  <c r="Z298" i="21"/>
  <c r="M304" i="21"/>
  <c r="M303" i="21"/>
  <c r="W327" i="21"/>
  <c r="W326" i="21"/>
  <c r="S557" i="21"/>
  <c r="Z689" i="21"/>
  <c r="Z505" i="21"/>
  <c r="P528" i="21"/>
  <c r="J580" i="23"/>
  <c r="J578" i="23"/>
  <c r="L555" i="20"/>
  <c r="U557" i="20"/>
  <c r="P574" i="20"/>
  <c r="T580" i="20"/>
  <c r="J601" i="20"/>
  <c r="S603" i="20"/>
  <c r="J626" i="20"/>
  <c r="S626" i="20"/>
  <c r="J625" i="20"/>
  <c r="I649" i="20"/>
  <c r="R647" i="20"/>
  <c r="H672" i="20"/>
  <c r="Q670" i="20"/>
  <c r="Y670" i="20"/>
  <c r="N694" i="20"/>
  <c r="W695" i="20"/>
  <c r="M716" i="20"/>
  <c r="V718" i="20"/>
  <c r="P735" i="20"/>
  <c r="T739" i="20"/>
  <c r="K763" i="20"/>
  <c r="T762" i="20"/>
  <c r="P91" i="21"/>
  <c r="K97" i="21"/>
  <c r="T97" i="21"/>
  <c r="P114" i="21"/>
  <c r="K119" i="21"/>
  <c r="T119" i="21"/>
  <c r="K120" i="21"/>
  <c r="H143" i="21"/>
  <c r="Q143" i="21"/>
  <c r="Y143" i="21"/>
  <c r="H166" i="21"/>
  <c r="Q166" i="21"/>
  <c r="Y165" i="21"/>
  <c r="H189" i="21"/>
  <c r="Q189" i="21"/>
  <c r="Y188" i="21"/>
  <c r="K212" i="21"/>
  <c r="G212" i="21"/>
  <c r="O212" i="21"/>
  <c r="X212" i="21"/>
  <c r="H235" i="21"/>
  <c r="L258" i="21"/>
  <c r="Q258" i="21"/>
  <c r="Q281" i="21"/>
  <c r="Y280" i="21"/>
  <c r="H304" i="21"/>
  <c r="Q304" i="21"/>
  <c r="Y303" i="21"/>
  <c r="P324" i="21"/>
  <c r="G350" i="21"/>
  <c r="O350" i="21"/>
  <c r="Q396" i="21"/>
  <c r="R418" i="21"/>
  <c r="X441" i="21"/>
  <c r="W487" i="21"/>
  <c r="N511" i="21"/>
  <c r="L533" i="21"/>
  <c r="P551" i="21"/>
  <c r="O579" i="21"/>
  <c r="T578" i="21"/>
  <c r="S602" i="21"/>
  <c r="I626" i="21"/>
  <c r="R624" i="21"/>
  <c r="Q670" i="21"/>
  <c r="Y670" i="21"/>
  <c r="H718" i="21"/>
  <c r="Q716" i="21"/>
  <c r="Z735" i="21"/>
  <c r="Q142" i="22"/>
  <c r="Q143" i="22"/>
  <c r="Z183" i="22"/>
  <c r="Q234" i="22"/>
  <c r="Q235" i="22"/>
  <c r="S211" i="23"/>
  <c r="S212" i="23"/>
  <c r="R555" i="20"/>
  <c r="Z574" i="20"/>
  <c r="K601" i="20"/>
  <c r="K626" i="20"/>
  <c r="J647" i="20"/>
  <c r="I648" i="20"/>
  <c r="I670" i="20"/>
  <c r="L670" i="20"/>
  <c r="G694" i="20"/>
  <c r="O693" i="20"/>
  <c r="N718" i="20"/>
  <c r="H740" i="20"/>
  <c r="Q739" i="20"/>
  <c r="Y739" i="20"/>
  <c r="L739" i="20"/>
  <c r="U741" i="20"/>
  <c r="L762" i="20"/>
  <c r="U764" i="20"/>
  <c r="Z91" i="21"/>
  <c r="L96" i="21"/>
  <c r="U97" i="21"/>
  <c r="L119" i="21"/>
  <c r="U119" i="21"/>
  <c r="L120" i="21"/>
  <c r="I143" i="21"/>
  <c r="R143" i="21"/>
  <c r="I166" i="21"/>
  <c r="R166" i="21"/>
  <c r="I189" i="21"/>
  <c r="R189" i="21"/>
  <c r="H211" i="21"/>
  <c r="Q211" i="21"/>
  <c r="Y211" i="21"/>
  <c r="R234" i="21"/>
  <c r="R258" i="21"/>
  <c r="R257" i="21"/>
  <c r="I280" i="21"/>
  <c r="I281" i="21"/>
  <c r="I304" i="21"/>
  <c r="Q372" i="21"/>
  <c r="Y372" i="21"/>
  <c r="I396" i="21"/>
  <c r="K419" i="21"/>
  <c r="H441" i="21"/>
  <c r="Q441" i="21"/>
  <c r="Y442" i="21"/>
  <c r="G488" i="21"/>
  <c r="O488" i="21"/>
  <c r="O511" i="21"/>
  <c r="Z551" i="21"/>
  <c r="U580" i="21"/>
  <c r="T603" i="21"/>
  <c r="V649" i="21"/>
  <c r="I649" i="21"/>
  <c r="R649" i="21"/>
  <c r="K648" i="21"/>
  <c r="H694" i="21"/>
  <c r="Q693" i="21"/>
  <c r="Y693" i="21"/>
  <c r="I716" i="21"/>
  <c r="I717" i="21"/>
  <c r="R718" i="21"/>
  <c r="Q717" i="21"/>
  <c r="Z758" i="21"/>
  <c r="Y143" i="22"/>
  <c r="R234" i="22"/>
  <c r="R235" i="22"/>
  <c r="M280" i="22"/>
  <c r="J303" i="22"/>
  <c r="J304" i="22"/>
  <c r="S303" i="22"/>
  <c r="U349" i="22"/>
  <c r="Z367" i="22"/>
  <c r="Z597" i="20"/>
  <c r="P620" i="20"/>
  <c r="U624" i="20"/>
  <c r="P643" i="20"/>
  <c r="T647" i="20"/>
  <c r="S670" i="20"/>
  <c r="H694" i="20"/>
  <c r="I739" i="20"/>
  <c r="M741" i="20"/>
  <c r="V741" i="20"/>
  <c r="Z758" i="20"/>
  <c r="M764" i="20"/>
  <c r="M97" i="21"/>
  <c r="V97" i="21"/>
  <c r="Z114" i="21"/>
  <c r="M120" i="21"/>
  <c r="V120" i="21"/>
  <c r="J142" i="21"/>
  <c r="S142" i="21"/>
  <c r="W165" i="21"/>
  <c r="J166" i="21"/>
  <c r="S165" i="21"/>
  <c r="J189" i="21"/>
  <c r="I212" i="21"/>
  <c r="N235" i="21"/>
  <c r="J235" i="21"/>
  <c r="S234" i="21"/>
  <c r="J258" i="21"/>
  <c r="J281" i="21"/>
  <c r="J327" i="21"/>
  <c r="S327" i="21"/>
  <c r="M350" i="21"/>
  <c r="R350" i="21"/>
  <c r="N349" i="21"/>
  <c r="I373" i="21"/>
  <c r="R373" i="21"/>
  <c r="L395" i="21"/>
  <c r="Z413" i="21"/>
  <c r="Y418" i="21"/>
  <c r="L418" i="21"/>
  <c r="I441" i="21"/>
  <c r="Q442" i="21"/>
  <c r="H464" i="21"/>
  <c r="Q511" i="21"/>
  <c r="Y509" i="21"/>
  <c r="W532" i="21"/>
  <c r="N557" i="21"/>
  <c r="W556" i="21"/>
  <c r="V580" i="21"/>
  <c r="P597" i="21"/>
  <c r="L602" i="21"/>
  <c r="G626" i="21"/>
  <c r="O626" i="21"/>
  <c r="K625" i="21"/>
  <c r="J649" i="21"/>
  <c r="N672" i="21"/>
  <c r="J671" i="21"/>
  <c r="Y671" i="21"/>
  <c r="J718" i="21"/>
  <c r="S120" i="22"/>
  <c r="N189" i="22"/>
  <c r="W189" i="22"/>
  <c r="J258" i="22"/>
  <c r="J603" i="22"/>
  <c r="J601" i="22"/>
  <c r="S601" i="22"/>
  <c r="X555" i="20"/>
  <c r="W578" i="20"/>
  <c r="V601" i="20"/>
  <c r="M624" i="20"/>
  <c r="V625" i="20"/>
  <c r="L647" i="20"/>
  <c r="U648" i="20"/>
  <c r="P666" i="20"/>
  <c r="AA666" i="20" s="1"/>
  <c r="Q663" i="20" s="1"/>
  <c r="K670" i="20"/>
  <c r="T672" i="20"/>
  <c r="L671" i="20"/>
  <c r="R695" i="20"/>
  <c r="W693" i="20"/>
  <c r="U718" i="20"/>
  <c r="Q716" i="20"/>
  <c r="Y716" i="20"/>
  <c r="N741" i="20"/>
  <c r="W764" i="20"/>
  <c r="N97" i="21"/>
  <c r="W97" i="21"/>
  <c r="N120" i="21"/>
  <c r="W120" i="21"/>
  <c r="P137" i="21"/>
  <c r="K143" i="21"/>
  <c r="K165" i="21"/>
  <c r="P183" i="21"/>
  <c r="AA183" i="21" s="1"/>
  <c r="Q180" i="21" s="1"/>
  <c r="K188" i="21"/>
  <c r="K234" i="21"/>
  <c r="T235" i="21"/>
  <c r="P275" i="21"/>
  <c r="AA275" i="21" s="1"/>
  <c r="P298" i="21"/>
  <c r="T304" i="21"/>
  <c r="K326" i="21"/>
  <c r="T327" i="21"/>
  <c r="J350" i="21"/>
  <c r="S349" i="21"/>
  <c r="J373" i="21"/>
  <c r="P390" i="21"/>
  <c r="O396" i="21"/>
  <c r="T396" i="21"/>
  <c r="Q395" i="21"/>
  <c r="V418" i="21"/>
  <c r="P436" i="21"/>
  <c r="I464" i="21"/>
  <c r="O487" i="21"/>
  <c r="I511" i="21"/>
  <c r="O509" i="21"/>
  <c r="K533" i="21"/>
  <c r="G533" i="21"/>
  <c r="X533" i="21"/>
  <c r="N579" i="21"/>
  <c r="Z597" i="21"/>
  <c r="M601" i="21"/>
  <c r="P620" i="21"/>
  <c r="AA620" i="21" s="1"/>
  <c r="Z620" i="21"/>
  <c r="P666" i="21"/>
  <c r="S694" i="21"/>
  <c r="P712" i="21"/>
  <c r="Q718" i="21"/>
  <c r="G763" i="21"/>
  <c r="O763" i="21"/>
  <c r="X762" i="21"/>
  <c r="P160" i="22"/>
  <c r="U165" i="22"/>
  <c r="X189" i="22"/>
  <c r="X188" i="22"/>
  <c r="S647" i="22"/>
  <c r="S649" i="22"/>
  <c r="S648" i="22"/>
  <c r="Q555" i="20"/>
  <c r="Z643" i="20"/>
  <c r="Z666" i="20"/>
  <c r="J693" i="20"/>
  <c r="S694" i="20"/>
  <c r="I716" i="20"/>
  <c r="R717" i="20"/>
  <c r="X739" i="20"/>
  <c r="G763" i="20"/>
  <c r="O763" i="20"/>
  <c r="X762" i="20"/>
  <c r="X120" i="21"/>
  <c r="Z137" i="21"/>
  <c r="P160" i="21"/>
  <c r="AA160" i="21" s="1"/>
  <c r="Z160" i="21"/>
  <c r="Z229" i="21"/>
  <c r="P252" i="21"/>
  <c r="P321" i="21"/>
  <c r="AA321" i="21" s="1"/>
  <c r="Z321" i="21"/>
  <c r="U395" i="21"/>
  <c r="P643" i="21"/>
  <c r="U670" i="21"/>
  <c r="U716" i="21"/>
  <c r="P114" i="22"/>
  <c r="L119" i="22"/>
  <c r="U142" i="22"/>
  <c r="L166" i="22"/>
  <c r="L165" i="22"/>
  <c r="M212" i="22"/>
  <c r="V211" i="22"/>
  <c r="H235" i="22"/>
  <c r="L235" i="22"/>
  <c r="N327" i="22"/>
  <c r="W327" i="22"/>
  <c r="T556" i="22"/>
  <c r="K580" i="22"/>
  <c r="K578" i="22"/>
  <c r="W211" i="23"/>
  <c r="G280" i="23"/>
  <c r="G281" i="23"/>
  <c r="O280" i="23"/>
  <c r="O281" i="23"/>
  <c r="X280" i="23"/>
  <c r="X281" i="23"/>
  <c r="Y716" i="21"/>
  <c r="P735" i="21"/>
  <c r="AA735" i="21" s="1"/>
  <c r="Q732" i="21" s="1"/>
  <c r="X741" i="21"/>
  <c r="T739" i="21"/>
  <c r="I764" i="21"/>
  <c r="T96" i="22"/>
  <c r="I141" i="22"/>
  <c r="R143" i="22"/>
  <c r="K166" i="22"/>
  <c r="X165" i="22"/>
  <c r="X166" i="22"/>
  <c r="K212" i="22"/>
  <c r="T211" i="22"/>
  <c r="W235" i="22"/>
  <c r="Q257" i="22"/>
  <c r="Y258" i="22"/>
  <c r="G280" i="22"/>
  <c r="X281" i="22"/>
  <c r="I349" i="22"/>
  <c r="R350" i="22"/>
  <c r="G396" i="22"/>
  <c r="O396" i="22"/>
  <c r="X396" i="22"/>
  <c r="K419" i="22"/>
  <c r="U441" i="22"/>
  <c r="H442" i="22"/>
  <c r="Q441" i="22"/>
  <c r="Y441" i="22"/>
  <c r="J487" i="22"/>
  <c r="S488" i="22"/>
  <c r="M509" i="22"/>
  <c r="I511" i="22"/>
  <c r="I532" i="22"/>
  <c r="R532" i="22"/>
  <c r="I533" i="22"/>
  <c r="H555" i="22"/>
  <c r="Y557" i="22"/>
  <c r="P597" i="22"/>
  <c r="AA597" i="22" s="1"/>
  <c r="Z597" i="22"/>
  <c r="N624" i="22"/>
  <c r="W624" i="22"/>
  <c r="P643" i="22"/>
  <c r="R670" i="22"/>
  <c r="V695" i="22"/>
  <c r="I693" i="22"/>
  <c r="R693" i="22"/>
  <c r="V693" i="22"/>
  <c r="U718" i="22"/>
  <c r="Q716" i="22"/>
  <c r="Y716" i="22"/>
  <c r="X741" i="22"/>
  <c r="H96" i="23"/>
  <c r="Q97" i="23"/>
  <c r="Y96" i="23"/>
  <c r="N119" i="23"/>
  <c r="W119" i="23"/>
  <c r="H143" i="23"/>
  <c r="Y142" i="23"/>
  <c r="P160" i="23"/>
  <c r="L189" i="23"/>
  <c r="U189" i="23"/>
  <c r="K211" i="23"/>
  <c r="T211" i="23"/>
  <c r="Q235" i="23"/>
  <c r="I257" i="23"/>
  <c r="M257" i="23"/>
  <c r="G304" i="23"/>
  <c r="O304" i="23"/>
  <c r="M326" i="23"/>
  <c r="V326" i="23"/>
  <c r="P91" i="24"/>
  <c r="H740" i="21"/>
  <c r="L739" i="21"/>
  <c r="U739" i="21"/>
  <c r="S764" i="21"/>
  <c r="Q96" i="22"/>
  <c r="L97" i="22"/>
  <c r="U97" i="22"/>
  <c r="K119" i="22"/>
  <c r="T120" i="22"/>
  <c r="J143" i="22"/>
  <c r="Q166" i="22"/>
  <c r="P206" i="22"/>
  <c r="Z206" i="22"/>
  <c r="P229" i="22"/>
  <c r="O234" i="22"/>
  <c r="K234" i="22"/>
  <c r="V257" i="22"/>
  <c r="I257" i="22"/>
  <c r="Y257" i="22"/>
  <c r="H281" i="22"/>
  <c r="Q281" i="22"/>
  <c r="Y280" i="22"/>
  <c r="R327" i="22"/>
  <c r="J350" i="22"/>
  <c r="V349" i="22"/>
  <c r="P413" i="22"/>
  <c r="U419" i="22"/>
  <c r="M441" i="22"/>
  <c r="I441" i="22"/>
  <c r="S465" i="22"/>
  <c r="K488" i="22"/>
  <c r="J511" i="22"/>
  <c r="M533" i="22"/>
  <c r="I557" i="22"/>
  <c r="L555" i="22"/>
  <c r="V603" i="22"/>
  <c r="V602" i="22"/>
  <c r="Z643" i="22"/>
  <c r="L649" i="22"/>
  <c r="S693" i="22"/>
  <c r="R695" i="22"/>
  <c r="M717" i="22"/>
  <c r="V716" i="22"/>
  <c r="U739" i="22"/>
  <c r="H740" i="22"/>
  <c r="Q741" i="22"/>
  <c r="Y741" i="22"/>
  <c r="I764" i="22"/>
  <c r="I97" i="23"/>
  <c r="L96" i="23"/>
  <c r="G120" i="23"/>
  <c r="O120" i="23"/>
  <c r="X120" i="23"/>
  <c r="I143" i="23"/>
  <c r="M142" i="23"/>
  <c r="V142" i="23"/>
  <c r="U166" i="23"/>
  <c r="M189" i="23"/>
  <c r="P206" i="23"/>
  <c r="AA206" i="23" s="1"/>
  <c r="Z206" i="23"/>
  <c r="L212" i="23"/>
  <c r="R234" i="23"/>
  <c r="S281" i="23"/>
  <c r="N327" i="23"/>
  <c r="U579" i="23"/>
  <c r="U580" i="23"/>
  <c r="Z620" i="23"/>
  <c r="K672" i="23"/>
  <c r="K670" i="23"/>
  <c r="P735" i="23"/>
  <c r="Z114" i="24"/>
  <c r="P390" i="24"/>
  <c r="H373" i="22"/>
  <c r="Q372" i="22"/>
  <c r="Y372" i="22"/>
  <c r="R396" i="22"/>
  <c r="M418" i="22"/>
  <c r="V419" i="22"/>
  <c r="K464" i="22"/>
  <c r="T465" i="22"/>
  <c r="P482" i="22"/>
  <c r="AA482" i="22" s="1"/>
  <c r="Z482" i="22"/>
  <c r="P505" i="22"/>
  <c r="T511" i="22"/>
  <c r="P528" i="22"/>
  <c r="O534" i="22"/>
  <c r="K534" i="22"/>
  <c r="T534" i="22"/>
  <c r="N555" i="22"/>
  <c r="W557" i="22"/>
  <c r="G579" i="22"/>
  <c r="O580" i="22"/>
  <c r="X580" i="22"/>
  <c r="N601" i="22"/>
  <c r="W601" i="22"/>
  <c r="W602" i="22"/>
  <c r="Q625" i="22"/>
  <c r="Y626" i="22"/>
  <c r="K672" i="22"/>
  <c r="K693" i="22"/>
  <c r="N716" i="22"/>
  <c r="J718" i="22"/>
  <c r="S718" i="22"/>
  <c r="M739" i="22"/>
  <c r="I741" i="22"/>
  <c r="S764" i="22"/>
  <c r="S97" i="23"/>
  <c r="H120" i="23"/>
  <c r="N143" i="23"/>
  <c r="W143" i="23"/>
  <c r="Z160" i="23"/>
  <c r="AA160" i="23" s="1"/>
  <c r="M166" i="23"/>
  <c r="V165" i="23"/>
  <c r="I212" i="23"/>
  <c r="W235" i="23"/>
  <c r="J235" i="23"/>
  <c r="S234" i="23"/>
  <c r="P252" i="23"/>
  <c r="K280" i="23"/>
  <c r="T280" i="23"/>
  <c r="R302" i="23"/>
  <c r="Z367" i="23"/>
  <c r="Z597" i="23"/>
  <c r="P689" i="23"/>
  <c r="P712" i="23"/>
  <c r="O488" i="24"/>
  <c r="Y533" i="24"/>
  <c r="Y532" i="24"/>
  <c r="N739" i="21"/>
  <c r="L762" i="21"/>
  <c r="U764" i="21"/>
  <c r="N96" i="22"/>
  <c r="W97" i="22"/>
  <c r="Z114" i="22"/>
  <c r="M119" i="22"/>
  <c r="V119" i="22"/>
  <c r="P137" i="22"/>
  <c r="AA137" i="22" s="1"/>
  <c r="Z137" i="22"/>
  <c r="L143" i="22"/>
  <c r="U143" i="22"/>
  <c r="P183" i="22"/>
  <c r="K188" i="22"/>
  <c r="T188" i="22"/>
  <c r="W212" i="22"/>
  <c r="V235" i="22"/>
  <c r="P252" i="22"/>
  <c r="K257" i="22"/>
  <c r="X304" i="22"/>
  <c r="K304" i="22"/>
  <c r="P344" i="22"/>
  <c r="I373" i="22"/>
  <c r="J395" i="22"/>
  <c r="S395" i="22"/>
  <c r="O395" i="22"/>
  <c r="N419" i="22"/>
  <c r="W419" i="22"/>
  <c r="P436" i="22"/>
  <c r="K442" i="22"/>
  <c r="T442" i="22"/>
  <c r="L465" i="22"/>
  <c r="U463" i="22"/>
  <c r="Q509" i="22"/>
  <c r="Y509" i="22"/>
  <c r="L510" i="22"/>
  <c r="U510" i="22"/>
  <c r="Q533" i="22"/>
  <c r="U578" i="22"/>
  <c r="H580" i="22"/>
  <c r="G603" i="22"/>
  <c r="O603" i="22"/>
  <c r="X601" i="22"/>
  <c r="W603" i="22"/>
  <c r="I624" i="22"/>
  <c r="R625" i="22"/>
  <c r="Q624" i="22"/>
  <c r="W647" i="22"/>
  <c r="P666" i="22"/>
  <c r="AA666" i="22" s="1"/>
  <c r="Z666" i="22"/>
  <c r="P689" i="22"/>
  <c r="AA689" i="22" s="1"/>
  <c r="Z689" i="22"/>
  <c r="K718" i="22"/>
  <c r="J741" i="22"/>
  <c r="K763" i="22"/>
  <c r="T762" i="22"/>
  <c r="K96" i="23"/>
  <c r="T96" i="23"/>
  <c r="Y97" i="23"/>
  <c r="R120" i="23"/>
  <c r="G119" i="23"/>
  <c r="G142" i="23"/>
  <c r="N166" i="23"/>
  <c r="K189" i="23"/>
  <c r="O188" i="23"/>
  <c r="X188" i="23"/>
  <c r="J212" i="23"/>
  <c r="W212" i="23"/>
  <c r="P229" i="23"/>
  <c r="U258" i="23"/>
  <c r="Z275" i="23"/>
  <c r="L281" i="23"/>
  <c r="J303" i="23"/>
  <c r="S304" i="23"/>
  <c r="S303" i="23"/>
  <c r="Q327" i="23"/>
  <c r="Y327" i="23"/>
  <c r="V556" i="23"/>
  <c r="V557" i="23"/>
  <c r="P298" i="22"/>
  <c r="P321" i="22"/>
  <c r="Z459" i="22"/>
  <c r="Z505" i="22"/>
  <c r="AA505" i="22" s="1"/>
  <c r="Y624" i="22"/>
  <c r="P712" i="22"/>
  <c r="P735" i="22"/>
  <c r="Z252" i="23"/>
  <c r="R326" i="23"/>
  <c r="P482" i="23"/>
  <c r="P505" i="23"/>
  <c r="AA505" i="23" s="1"/>
  <c r="V532" i="23"/>
  <c r="V533" i="23"/>
  <c r="W649" i="23"/>
  <c r="W648" i="23"/>
  <c r="P367" i="22"/>
  <c r="AA367" i="22" s="1"/>
  <c r="P390" i="22"/>
  <c r="Z390" i="22"/>
  <c r="K396" i="22"/>
  <c r="Z436" i="22"/>
  <c r="AA436" i="22" s="1"/>
  <c r="G580" i="22"/>
  <c r="P620" i="22"/>
  <c r="Z758" i="22"/>
  <c r="Z91" i="23"/>
  <c r="N142" i="23"/>
  <c r="Z298" i="23"/>
  <c r="H349" i="23"/>
  <c r="H350" i="23"/>
  <c r="P436" i="23"/>
  <c r="AA436" i="23" s="1"/>
  <c r="Z505" i="23"/>
  <c r="Q603" i="23"/>
  <c r="Q601" i="23"/>
  <c r="L372" i="23"/>
  <c r="R396" i="23"/>
  <c r="M395" i="23"/>
  <c r="W419" i="23"/>
  <c r="X442" i="23"/>
  <c r="U465" i="23"/>
  <c r="Q465" i="23"/>
  <c r="H487" i="23"/>
  <c r="W532" i="23"/>
  <c r="J532" i="23"/>
  <c r="S534" i="23"/>
  <c r="J557" i="23"/>
  <c r="S557" i="23"/>
  <c r="I578" i="23"/>
  <c r="R579" i="23"/>
  <c r="G602" i="23"/>
  <c r="O602" i="23"/>
  <c r="X602" i="23"/>
  <c r="N625" i="23"/>
  <c r="J670" i="23"/>
  <c r="S671" i="23"/>
  <c r="Q718" i="23"/>
  <c r="Y718" i="23"/>
  <c r="U739" i="23"/>
  <c r="Q740" i="23"/>
  <c r="H762" i="23"/>
  <c r="Q764" i="23"/>
  <c r="Y764" i="23"/>
  <c r="N165" i="24"/>
  <c r="W166" i="24"/>
  <c r="M188" i="24"/>
  <c r="V189" i="24"/>
  <c r="Z206" i="24"/>
  <c r="Z229" i="24"/>
  <c r="J303" i="24"/>
  <c r="S304" i="24"/>
  <c r="J326" i="24"/>
  <c r="S327" i="24"/>
  <c r="V327" i="24"/>
  <c r="M350" i="24"/>
  <c r="I349" i="24"/>
  <c r="R350" i="24"/>
  <c r="I372" i="24"/>
  <c r="U372" i="24"/>
  <c r="U419" i="24"/>
  <c r="T441" i="24"/>
  <c r="G441" i="24"/>
  <c r="O441" i="24"/>
  <c r="U464" i="24"/>
  <c r="Y464" i="24"/>
  <c r="G487" i="24"/>
  <c r="Y510" i="24"/>
  <c r="U510" i="24"/>
  <c r="P528" i="24"/>
  <c r="U534" i="24"/>
  <c r="M534" i="24"/>
  <c r="J579" i="24"/>
  <c r="S578" i="24"/>
  <c r="G624" i="24"/>
  <c r="O624" i="24"/>
  <c r="X626" i="24"/>
  <c r="N647" i="24"/>
  <c r="W649" i="24"/>
  <c r="J672" i="24"/>
  <c r="J693" i="24"/>
  <c r="W694" i="24"/>
  <c r="N718" i="24"/>
  <c r="W718" i="24"/>
  <c r="G739" i="24"/>
  <c r="O120" i="24"/>
  <c r="X119" i="24"/>
  <c r="P252" i="24"/>
  <c r="AA252" i="24" s="1"/>
  <c r="Z252" i="24"/>
  <c r="I396" i="24"/>
  <c r="R418" i="24"/>
  <c r="Z528" i="24"/>
  <c r="P574" i="24"/>
  <c r="G350" i="23"/>
  <c r="X396" i="23"/>
  <c r="U418" i="23"/>
  <c r="Q419" i="23"/>
  <c r="Y419" i="23"/>
  <c r="I442" i="23"/>
  <c r="J465" i="23"/>
  <c r="K510" i="23"/>
  <c r="T509" i="23"/>
  <c r="P551" i="23"/>
  <c r="U557" i="23"/>
  <c r="P574" i="23"/>
  <c r="U626" i="23"/>
  <c r="K647" i="23"/>
  <c r="G649" i="23"/>
  <c r="O648" i="23"/>
  <c r="P666" i="23"/>
  <c r="AA666" i="23" s="1"/>
  <c r="Z666" i="23"/>
  <c r="J694" i="23"/>
  <c r="S693" i="23"/>
  <c r="J716" i="23"/>
  <c r="S718" i="23"/>
  <c r="J741" i="23"/>
  <c r="S764" i="23"/>
  <c r="M97" i="24"/>
  <c r="J96" i="24"/>
  <c r="H120" i="24"/>
  <c r="Q120" i="24"/>
  <c r="Y120" i="24"/>
  <c r="G142" i="24"/>
  <c r="O142" i="24"/>
  <c r="X142" i="24"/>
  <c r="X211" i="24"/>
  <c r="W234" i="24"/>
  <c r="M258" i="24"/>
  <c r="V257" i="24"/>
  <c r="L280" i="24"/>
  <c r="U280" i="24"/>
  <c r="Z298" i="24"/>
  <c r="L303" i="24"/>
  <c r="P321" i="24"/>
  <c r="U327" i="24"/>
  <c r="P344" i="24"/>
  <c r="T350" i="24"/>
  <c r="K372" i="24"/>
  <c r="T372" i="24"/>
  <c r="S395" i="24"/>
  <c r="W419" i="24"/>
  <c r="J419" i="24"/>
  <c r="V441" i="24"/>
  <c r="I442" i="24"/>
  <c r="R441" i="24"/>
  <c r="J464" i="24"/>
  <c r="J465" i="24"/>
  <c r="M488" i="24"/>
  <c r="N511" i="24"/>
  <c r="N534" i="24"/>
  <c r="K555" i="24"/>
  <c r="T555" i="24"/>
  <c r="Z574" i="24"/>
  <c r="J603" i="24"/>
  <c r="S602" i="24"/>
  <c r="R626" i="24"/>
  <c r="Q649" i="24"/>
  <c r="Y649" i="24"/>
  <c r="Y694" i="24"/>
  <c r="H718" i="24"/>
  <c r="I739" i="24"/>
  <c r="R741" i="24"/>
  <c r="I740" i="24"/>
  <c r="H762" i="24"/>
  <c r="Q764" i="24"/>
  <c r="Y762" i="24"/>
  <c r="AA94" i="14"/>
  <c r="AA214" i="14"/>
  <c r="AA244" i="14"/>
  <c r="AA274" i="14"/>
  <c r="O165" i="24"/>
  <c r="Z275" i="24"/>
  <c r="Z344" i="24"/>
  <c r="P413" i="24"/>
  <c r="P459" i="24"/>
  <c r="Z551" i="24"/>
  <c r="S626" i="24"/>
  <c r="G647" i="24"/>
  <c r="K671" i="24"/>
  <c r="Y740" i="24"/>
  <c r="N395" i="23"/>
  <c r="W395" i="23"/>
  <c r="J396" i="23"/>
  <c r="T418" i="23"/>
  <c r="L441" i="23"/>
  <c r="U441" i="23"/>
  <c r="I465" i="23"/>
  <c r="Z459" i="23"/>
  <c r="M487" i="23"/>
  <c r="X534" i="23"/>
  <c r="G557" i="23"/>
  <c r="O557" i="23"/>
  <c r="P597" i="23"/>
  <c r="AA597" i="23" s="1"/>
  <c r="U603" i="23"/>
  <c r="K625" i="23"/>
  <c r="T626" i="23"/>
  <c r="W647" i="23"/>
  <c r="S648" i="23"/>
  <c r="G672" i="23"/>
  <c r="O672" i="23"/>
  <c r="V693" i="23"/>
  <c r="Z712" i="23"/>
  <c r="M717" i="23"/>
  <c r="V716" i="23"/>
  <c r="I739" i="23"/>
  <c r="M741" i="23"/>
  <c r="V741" i="23"/>
  <c r="Z758" i="23"/>
  <c r="M764" i="23"/>
  <c r="T120" i="24"/>
  <c r="S143" i="24"/>
  <c r="K166" i="24"/>
  <c r="J189" i="24"/>
  <c r="W212" i="24"/>
  <c r="V235" i="24"/>
  <c r="S234" i="24"/>
  <c r="Q258" i="24"/>
  <c r="Y258" i="24"/>
  <c r="K281" i="24"/>
  <c r="O281" i="24"/>
  <c r="X281" i="24"/>
  <c r="G303" i="24"/>
  <c r="O303" i="24"/>
  <c r="X303" i="24"/>
  <c r="G327" i="24"/>
  <c r="O326" i="24"/>
  <c r="N350" i="24"/>
  <c r="W372" i="24"/>
  <c r="V395" i="24"/>
  <c r="I419" i="24"/>
  <c r="V418" i="24"/>
  <c r="P436" i="24"/>
  <c r="U441" i="24"/>
  <c r="Z459" i="24"/>
  <c r="AA459" i="24" s="1"/>
  <c r="Q456" i="24" s="1"/>
  <c r="M464" i="24"/>
  <c r="P482" i="24"/>
  <c r="AA482" i="24" s="1"/>
  <c r="Z482" i="24"/>
  <c r="I511" i="24"/>
  <c r="N510" i="24"/>
  <c r="I533" i="24"/>
  <c r="W557" i="24"/>
  <c r="G578" i="24"/>
  <c r="O578" i="24"/>
  <c r="X579" i="24"/>
  <c r="M602" i="24"/>
  <c r="P620" i="24"/>
  <c r="Z620" i="24"/>
  <c r="K649" i="24"/>
  <c r="K695" i="24"/>
  <c r="K716" i="24"/>
  <c r="L741" i="24"/>
  <c r="U739" i="24"/>
  <c r="AA153" i="14"/>
  <c r="AA149" i="14"/>
  <c r="AA145" i="14"/>
  <c r="AA141" i="14"/>
  <c r="AA137" i="14"/>
  <c r="AA133" i="14"/>
  <c r="L120" i="24"/>
  <c r="U119" i="24"/>
  <c r="P160" i="24"/>
  <c r="AA160" i="24" s="1"/>
  <c r="Z160" i="24"/>
  <c r="P183" i="24"/>
  <c r="J533" i="24"/>
  <c r="P643" i="24"/>
  <c r="Z666" i="24"/>
  <c r="P689" i="24"/>
  <c r="Z689" i="24"/>
  <c r="M739" i="24"/>
  <c r="V740" i="24"/>
  <c r="L762" i="24"/>
  <c r="U764" i="24"/>
  <c r="L350" i="23"/>
  <c r="U350" i="23"/>
  <c r="T373" i="23"/>
  <c r="L395" i="23"/>
  <c r="U395" i="23"/>
  <c r="I418" i="23"/>
  <c r="R419" i="23"/>
  <c r="M419" i="23"/>
  <c r="N442" i="23"/>
  <c r="X465" i="23"/>
  <c r="H511" i="23"/>
  <c r="R532" i="23"/>
  <c r="I556" i="23"/>
  <c r="R557" i="23"/>
  <c r="R556" i="23"/>
  <c r="H579" i="23"/>
  <c r="Q580" i="23"/>
  <c r="Y580" i="23"/>
  <c r="W603" i="23"/>
  <c r="V626" i="23"/>
  <c r="P643" i="23"/>
  <c r="AA643" i="23" s="1"/>
  <c r="Z643" i="23"/>
  <c r="M672" i="23"/>
  <c r="I672" i="23"/>
  <c r="G670" i="23"/>
  <c r="O694" i="23"/>
  <c r="G718" i="23"/>
  <c r="O718" i="23"/>
  <c r="X741" i="23"/>
  <c r="N97" i="24"/>
  <c r="M119" i="24"/>
  <c r="Z137" i="24"/>
  <c r="L143" i="24"/>
  <c r="V165" i="24"/>
  <c r="L189" i="24"/>
  <c r="L212" i="24"/>
  <c r="U211" i="24"/>
  <c r="K234" i="24"/>
  <c r="J258" i="24"/>
  <c r="N258" i="24"/>
  <c r="I281" i="24"/>
  <c r="X280" i="24"/>
  <c r="R304" i="24"/>
  <c r="L304" i="24"/>
  <c r="I326" i="24"/>
  <c r="R326" i="24"/>
  <c r="H349" i="24"/>
  <c r="Q350" i="24"/>
  <c r="Y350" i="24"/>
  <c r="H372" i="24"/>
  <c r="Q372" i="24"/>
  <c r="Y373" i="24"/>
  <c r="G395" i="24"/>
  <c r="O396" i="24"/>
  <c r="K418" i="24"/>
  <c r="N441" i="24"/>
  <c r="X465" i="24"/>
  <c r="N487" i="24"/>
  <c r="W488" i="24"/>
  <c r="P505" i="24"/>
  <c r="O509" i="24"/>
  <c r="X534" i="24"/>
  <c r="N533" i="24"/>
  <c r="H556" i="24"/>
  <c r="R580" i="24"/>
  <c r="G603" i="24"/>
  <c r="L607" i="24" s="1"/>
  <c r="O601" i="24"/>
  <c r="N625" i="24"/>
  <c r="W624" i="24"/>
  <c r="M648" i="24"/>
  <c r="V647" i="24"/>
  <c r="R693" i="24"/>
  <c r="Z712" i="24"/>
  <c r="M716" i="24"/>
  <c r="R762" i="24"/>
  <c r="M763" i="24"/>
  <c r="AA179" i="14"/>
  <c r="AA171" i="14"/>
  <c r="AA163" i="14"/>
  <c r="AA155" i="14"/>
  <c r="H396" i="16"/>
  <c r="X372" i="16"/>
  <c r="O442" i="16"/>
  <c r="V119" i="16"/>
  <c r="R119" i="16"/>
  <c r="J119" i="16"/>
  <c r="G327" i="16"/>
  <c r="T625" i="16"/>
  <c r="AA34" i="14"/>
  <c r="S97" i="16"/>
  <c r="R165" i="16"/>
  <c r="W96" i="16"/>
  <c r="V166" i="16"/>
  <c r="R235" i="16"/>
  <c r="S303" i="16"/>
  <c r="W303" i="16"/>
  <c r="R326" i="16"/>
  <c r="Y349" i="16"/>
  <c r="T373" i="16"/>
  <c r="T419" i="16"/>
  <c r="X419" i="16"/>
  <c r="R488" i="16"/>
  <c r="W510" i="16"/>
  <c r="V534" i="16"/>
  <c r="R580" i="16"/>
  <c r="V670" i="16"/>
  <c r="R694" i="16"/>
  <c r="X764" i="16"/>
  <c r="T97" i="16"/>
  <c r="X97" i="16"/>
  <c r="U119" i="16"/>
  <c r="R143" i="16"/>
  <c r="V142" i="16"/>
  <c r="W234" i="16"/>
  <c r="T303" i="16"/>
  <c r="R349" i="16"/>
  <c r="V349" i="16"/>
  <c r="Y372" i="16"/>
  <c r="T396" i="16"/>
  <c r="X395" i="16"/>
  <c r="R442" i="16"/>
  <c r="S488" i="16"/>
  <c r="S672" i="16"/>
  <c r="Q764" i="16"/>
  <c r="Y764" i="16"/>
  <c r="AA7" i="16"/>
  <c r="Z91" i="16"/>
  <c r="Q97" i="16"/>
  <c r="U97" i="16"/>
  <c r="Y97" i="16"/>
  <c r="R120" i="16"/>
  <c r="V120" i="16"/>
  <c r="S143" i="16"/>
  <c r="W143" i="16"/>
  <c r="T189" i="16"/>
  <c r="X188" i="16"/>
  <c r="S212" i="16"/>
  <c r="W211" i="16"/>
  <c r="Q258" i="16"/>
  <c r="U257" i="16"/>
  <c r="Y258" i="16"/>
  <c r="T281" i="16"/>
  <c r="X280" i="16"/>
  <c r="Z298" i="16"/>
  <c r="Z367" i="16"/>
  <c r="Q396" i="16"/>
  <c r="S442" i="16"/>
  <c r="W441" i="16"/>
  <c r="Z505" i="16"/>
  <c r="U511" i="16"/>
  <c r="Y510" i="16"/>
  <c r="T533" i="16"/>
  <c r="T557" i="16"/>
  <c r="T580" i="16"/>
  <c r="X580" i="16"/>
  <c r="Q603" i="16"/>
  <c r="U602" i="16"/>
  <c r="T648" i="16"/>
  <c r="X648" i="16"/>
  <c r="T672" i="16"/>
  <c r="X671" i="16"/>
  <c r="V695" i="16"/>
  <c r="R717" i="16"/>
  <c r="V718" i="16"/>
  <c r="Q741" i="16"/>
  <c r="U740" i="16"/>
  <c r="Y741" i="16"/>
  <c r="Z758" i="16"/>
  <c r="V235" i="16"/>
  <c r="V327" i="16"/>
  <c r="Q349" i="16"/>
  <c r="U350" i="16"/>
  <c r="X373" i="16"/>
  <c r="R465" i="16"/>
  <c r="V464" i="16"/>
  <c r="S511" i="16"/>
  <c r="R670" i="16"/>
  <c r="V694" i="16"/>
  <c r="T763" i="16"/>
  <c r="Z114" i="16"/>
  <c r="Z137" i="16"/>
  <c r="S235" i="16"/>
  <c r="X304" i="16"/>
  <c r="S326" i="16"/>
  <c r="W327" i="16"/>
  <c r="Q372" i="16"/>
  <c r="U373" i="16"/>
  <c r="Z413" i="16"/>
  <c r="V441" i="16"/>
  <c r="W488" i="16"/>
  <c r="S579" i="16"/>
  <c r="S624" i="16"/>
  <c r="W672" i="16"/>
  <c r="U763" i="16"/>
  <c r="R97" i="16"/>
  <c r="V96" i="16"/>
  <c r="W119" i="16"/>
  <c r="Q166" i="16"/>
  <c r="U165" i="16"/>
  <c r="Y166" i="16"/>
  <c r="Q189" i="16"/>
  <c r="U188" i="16"/>
  <c r="Y189" i="16"/>
  <c r="T212" i="16"/>
  <c r="X211" i="16"/>
  <c r="Z229" i="16"/>
  <c r="AA229" i="16" s="1"/>
  <c r="Q226" i="16" s="1"/>
  <c r="R258" i="16"/>
  <c r="V257" i="16"/>
  <c r="Q280" i="16"/>
  <c r="U281" i="16"/>
  <c r="Y280" i="16"/>
  <c r="Z321" i="16"/>
  <c r="Z390" i="16"/>
  <c r="S419" i="16"/>
  <c r="W418" i="16"/>
  <c r="Q464" i="16"/>
  <c r="Y464" i="16"/>
  <c r="Z482" i="16"/>
  <c r="R511" i="16"/>
  <c r="V510" i="16"/>
  <c r="Q534" i="16"/>
  <c r="Y534" i="16"/>
  <c r="Q556" i="16"/>
  <c r="Y556" i="16"/>
  <c r="AA574" i="16"/>
  <c r="Q571" i="16" s="1"/>
  <c r="Z574" i="16"/>
  <c r="R603" i="16"/>
  <c r="V603" i="16"/>
  <c r="Q626" i="16"/>
  <c r="U626" i="16"/>
  <c r="Y626" i="16"/>
  <c r="Z666" i="16"/>
  <c r="Y718" i="16"/>
  <c r="R740" i="16"/>
  <c r="V741" i="16"/>
  <c r="N166" i="16"/>
  <c r="L212" i="16"/>
  <c r="N442" i="16"/>
  <c r="O487" i="16"/>
  <c r="K510" i="16"/>
  <c r="N601" i="16"/>
  <c r="M626" i="16"/>
  <c r="P91" i="16"/>
  <c r="AA91" i="16" s="1"/>
  <c r="Q88" i="16" s="1"/>
  <c r="H97" i="16"/>
  <c r="L97" i="16"/>
  <c r="J142" i="16"/>
  <c r="N142" i="16"/>
  <c r="I235" i="16"/>
  <c r="J258" i="16"/>
  <c r="N257" i="16"/>
  <c r="I280" i="16"/>
  <c r="M281" i="16"/>
  <c r="P344" i="16"/>
  <c r="L395" i="16"/>
  <c r="G419" i="16"/>
  <c r="K419" i="16"/>
  <c r="O419" i="16"/>
  <c r="G441" i="16"/>
  <c r="K441" i="16"/>
  <c r="O441" i="16"/>
  <c r="P459" i="16"/>
  <c r="L465" i="16"/>
  <c r="P482" i="16"/>
  <c r="AA482" i="16" s="1"/>
  <c r="P505" i="16"/>
  <c r="AA505" i="16" s="1"/>
  <c r="H579" i="16"/>
  <c r="K601" i="16"/>
  <c r="O602" i="16"/>
  <c r="J626" i="16"/>
  <c r="N626" i="16"/>
  <c r="G670" i="16"/>
  <c r="K671" i="16"/>
  <c r="O672" i="16"/>
  <c r="J694" i="16"/>
  <c r="N695" i="16"/>
  <c r="P712" i="16"/>
  <c r="P735" i="16"/>
  <c r="K741" i="16"/>
  <c r="O739" i="16"/>
  <c r="H763" i="16"/>
  <c r="L764" i="16"/>
  <c r="K97" i="16"/>
  <c r="I142" i="16"/>
  <c r="J166" i="16"/>
  <c r="I189" i="16"/>
  <c r="M258" i="16"/>
  <c r="H281" i="16"/>
  <c r="J350" i="16"/>
  <c r="M373" i="16"/>
  <c r="K396" i="16"/>
  <c r="J419" i="16"/>
  <c r="K487" i="16"/>
  <c r="J603" i="16"/>
  <c r="I625" i="16"/>
  <c r="L649" i="16"/>
  <c r="J670" i="16"/>
  <c r="N739" i="16"/>
  <c r="K764" i="16"/>
  <c r="I96" i="16"/>
  <c r="M96" i="16"/>
  <c r="N120" i="16"/>
  <c r="G142" i="16"/>
  <c r="K142" i="16"/>
  <c r="O142" i="16"/>
  <c r="P160" i="16"/>
  <c r="P183" i="16"/>
  <c r="J235" i="16"/>
  <c r="N234" i="16"/>
  <c r="G304" i="16"/>
  <c r="K303" i="16"/>
  <c r="O304" i="16"/>
  <c r="J327" i="16"/>
  <c r="N327" i="16"/>
  <c r="L350" i="16"/>
  <c r="H395" i="16"/>
  <c r="H419" i="16"/>
  <c r="L419" i="16"/>
  <c r="P436" i="16"/>
  <c r="AA436" i="16" s="1"/>
  <c r="I465" i="16"/>
  <c r="M464" i="16"/>
  <c r="M488" i="16"/>
  <c r="P528" i="16"/>
  <c r="H557" i="16"/>
  <c r="G625" i="16"/>
  <c r="K625" i="16"/>
  <c r="O625" i="16"/>
  <c r="P666" i="16"/>
  <c r="L671" i="16"/>
  <c r="M717" i="16"/>
  <c r="H739" i="16"/>
  <c r="I764" i="16"/>
  <c r="M764" i="16"/>
  <c r="G97" i="16"/>
  <c r="O97" i="16"/>
  <c r="M142" i="16"/>
  <c r="M189" i="16"/>
  <c r="H212" i="16"/>
  <c r="I257" i="16"/>
  <c r="L280" i="16"/>
  <c r="N350" i="16"/>
  <c r="I372" i="16"/>
  <c r="J442" i="16"/>
  <c r="G488" i="16"/>
  <c r="H647" i="16"/>
  <c r="N670" i="16"/>
  <c r="J96" i="16"/>
  <c r="N97" i="16"/>
  <c r="P114" i="16"/>
  <c r="AA114" i="16" s="1"/>
  <c r="Q111" i="16" s="1"/>
  <c r="P137" i="16"/>
  <c r="AA137" i="16" s="1"/>
  <c r="Q134" i="16" s="1"/>
  <c r="I165" i="16"/>
  <c r="M166" i="16"/>
  <c r="H189" i="16"/>
  <c r="L189" i="16"/>
  <c r="G212" i="16"/>
  <c r="K212" i="16"/>
  <c r="O211" i="16"/>
  <c r="G234" i="16"/>
  <c r="K234" i="16"/>
  <c r="O234" i="16"/>
  <c r="P252" i="16"/>
  <c r="P275" i="16"/>
  <c r="O281" i="16"/>
  <c r="H304" i="16"/>
  <c r="L304" i="16"/>
  <c r="G326" i="16"/>
  <c r="K327" i="16"/>
  <c r="O327" i="16"/>
  <c r="I349" i="16"/>
  <c r="M349" i="16"/>
  <c r="H372" i="16"/>
  <c r="L373" i="16"/>
  <c r="M442" i="16"/>
  <c r="J464" i="16"/>
  <c r="N464" i="16"/>
  <c r="J511" i="16"/>
  <c r="N511" i="16"/>
  <c r="I534" i="16"/>
  <c r="I557" i="16"/>
  <c r="M557" i="16"/>
  <c r="I603" i="16"/>
  <c r="P620" i="16"/>
  <c r="AA620" i="16" s="1"/>
  <c r="Q617" i="16" s="1"/>
  <c r="P643" i="16"/>
  <c r="P689" i="16"/>
  <c r="L693" i="16"/>
  <c r="J718" i="16"/>
  <c r="N718" i="16"/>
  <c r="I740" i="16"/>
  <c r="M740" i="16"/>
  <c r="J762" i="16"/>
  <c r="T189" i="17"/>
  <c r="Y304" i="17"/>
  <c r="Y441" i="17"/>
  <c r="T465" i="18"/>
  <c r="I534" i="18"/>
  <c r="T556" i="18"/>
  <c r="H626" i="18"/>
  <c r="S716" i="18"/>
  <c r="W717" i="18"/>
  <c r="Q120" i="19"/>
  <c r="I142" i="19"/>
  <c r="M234" i="19"/>
  <c r="R395" i="19"/>
  <c r="S418" i="19"/>
  <c r="W533" i="19"/>
  <c r="S556" i="19"/>
  <c r="Y578" i="19"/>
  <c r="Q580" i="19"/>
  <c r="X647" i="19"/>
  <c r="S693" i="19"/>
  <c r="S718" i="19"/>
  <c r="R739" i="19"/>
  <c r="V740" i="19"/>
  <c r="M326" i="20"/>
  <c r="S373" i="20"/>
  <c r="R372" i="21"/>
  <c r="R626" i="21"/>
  <c r="I143" i="22"/>
  <c r="N326" i="22"/>
  <c r="L373" i="22"/>
  <c r="T510" i="23"/>
  <c r="O603" i="23"/>
  <c r="S142" i="24"/>
  <c r="M280" i="24"/>
  <c r="O442" i="24"/>
  <c r="R649" i="24"/>
  <c r="N717" i="24"/>
  <c r="X189" i="17"/>
  <c r="G211" i="17"/>
  <c r="H258" i="17"/>
  <c r="N281" i="17"/>
  <c r="M303" i="17"/>
  <c r="L326" i="17"/>
  <c r="H441" i="17"/>
  <c r="V488" i="17"/>
  <c r="L556" i="17"/>
  <c r="Q578" i="17"/>
  <c r="W579" i="17"/>
  <c r="N602" i="17"/>
  <c r="J603" i="17"/>
  <c r="J625" i="17"/>
  <c r="U626" i="17"/>
  <c r="I740" i="17"/>
  <c r="O764" i="17"/>
  <c r="I189" i="18"/>
  <c r="X211" i="18"/>
  <c r="R257" i="18"/>
  <c r="O303" i="18"/>
  <c r="L373" i="18"/>
  <c r="G395" i="18"/>
  <c r="O396" i="18"/>
  <c r="R418" i="18"/>
  <c r="H557" i="18"/>
  <c r="J580" i="18"/>
  <c r="Y601" i="18"/>
  <c r="T603" i="18"/>
  <c r="L624" i="18"/>
  <c r="W649" i="18"/>
  <c r="J717" i="18"/>
  <c r="J718" i="18"/>
  <c r="I740" i="18"/>
  <c r="V741" i="18"/>
  <c r="M762" i="18"/>
  <c r="Q764" i="18"/>
  <c r="M142" i="19"/>
  <c r="U143" i="19"/>
  <c r="I165" i="19"/>
  <c r="S189" i="19"/>
  <c r="Q234" i="19"/>
  <c r="U235" i="19"/>
  <c r="X257" i="19"/>
  <c r="S281" i="19"/>
  <c r="L327" i="19"/>
  <c r="S395" i="19"/>
  <c r="W419" i="19"/>
  <c r="I464" i="19"/>
  <c r="S532" i="19"/>
  <c r="G534" i="19"/>
  <c r="V555" i="19"/>
  <c r="N557" i="19"/>
  <c r="M578" i="19"/>
  <c r="Q579" i="19"/>
  <c r="U580" i="19"/>
  <c r="T625" i="19"/>
  <c r="K648" i="19"/>
  <c r="K649" i="19"/>
  <c r="V693" i="19"/>
  <c r="S716" i="19"/>
  <c r="O717" i="19"/>
  <c r="V739" i="19"/>
  <c r="I741" i="19"/>
  <c r="T97" i="20"/>
  <c r="G119" i="20"/>
  <c r="V119" i="20"/>
  <c r="R142" i="20"/>
  <c r="R211" i="20"/>
  <c r="M257" i="20"/>
  <c r="W280" i="20"/>
  <c r="X281" i="20"/>
  <c r="G303" i="20"/>
  <c r="N326" i="20"/>
  <c r="V327" i="20"/>
  <c r="M349" i="20"/>
  <c r="O372" i="20"/>
  <c r="T373" i="20"/>
  <c r="H419" i="20"/>
  <c r="O464" i="20"/>
  <c r="V488" i="20"/>
  <c r="M534" i="20"/>
  <c r="U556" i="20"/>
  <c r="S579" i="20"/>
  <c r="N624" i="20"/>
  <c r="M625" i="20"/>
  <c r="U626" i="20"/>
  <c r="Q648" i="20"/>
  <c r="K672" i="20"/>
  <c r="G693" i="20"/>
  <c r="R694" i="20"/>
  <c r="R718" i="20"/>
  <c r="M96" i="21"/>
  <c r="Q97" i="21"/>
  <c r="X119" i="21"/>
  <c r="T120" i="21"/>
  <c r="W143" i="21"/>
  <c r="G235" i="21"/>
  <c r="V257" i="21"/>
  <c r="M281" i="21"/>
  <c r="X303" i="21"/>
  <c r="R349" i="21"/>
  <c r="Q509" i="21"/>
  <c r="U511" i="21"/>
  <c r="T532" i="21"/>
  <c r="I555" i="21"/>
  <c r="V578" i="21"/>
  <c r="R580" i="21"/>
  <c r="Q672" i="21"/>
  <c r="Q741" i="21"/>
  <c r="X764" i="21"/>
  <c r="X96" i="22"/>
  <c r="R142" i="22"/>
  <c r="M143" i="22"/>
  <c r="T281" i="22"/>
  <c r="J327" i="22"/>
  <c r="W396" i="22"/>
  <c r="I419" i="22"/>
  <c r="T464" i="22"/>
  <c r="W488" i="22"/>
  <c r="K579" i="22"/>
  <c r="T580" i="22"/>
  <c r="R624" i="22"/>
  <c r="K671" i="22"/>
  <c r="J739" i="22"/>
  <c r="O764" i="22"/>
  <c r="Q96" i="23"/>
  <c r="O119" i="23"/>
  <c r="S120" i="23"/>
  <c r="R143" i="23"/>
  <c r="T188" i="23"/>
  <c r="X212" i="23"/>
  <c r="J234" i="23"/>
  <c r="U257" i="23"/>
  <c r="K281" i="23"/>
  <c r="O303" i="23"/>
  <c r="N304" i="23"/>
  <c r="N326" i="23"/>
  <c r="Y350" i="23"/>
  <c r="Z439" i="23"/>
  <c r="Q441" i="23"/>
  <c r="L487" i="23"/>
  <c r="G511" i="23"/>
  <c r="N555" i="23"/>
  <c r="M557" i="23"/>
  <c r="Y579" i="23"/>
  <c r="W601" i="23"/>
  <c r="N624" i="23"/>
  <c r="G648" i="23"/>
  <c r="O649" i="23"/>
  <c r="W670" i="23"/>
  <c r="N672" i="23"/>
  <c r="S716" i="23"/>
  <c r="V739" i="23"/>
  <c r="Q762" i="23"/>
  <c r="K120" i="24"/>
  <c r="Q119" i="24"/>
  <c r="X143" i="24"/>
  <c r="G165" i="24"/>
  <c r="V188" i="24"/>
  <c r="K235" i="24"/>
  <c r="T304" i="24"/>
  <c r="S326" i="24"/>
  <c r="V349" i="24"/>
  <c r="I373" i="24"/>
  <c r="W395" i="24"/>
  <c r="U442" i="24"/>
  <c r="T465" i="24"/>
  <c r="Q534" i="24"/>
  <c r="H557" i="24"/>
  <c r="O579" i="24"/>
  <c r="J580" i="24"/>
  <c r="W601" i="24"/>
  <c r="G625" i="24"/>
  <c r="K647" i="24"/>
  <c r="S693" i="24"/>
  <c r="S717" i="24"/>
  <c r="M740" i="24"/>
  <c r="M741" i="24"/>
  <c r="Q763" i="24"/>
  <c r="T97" i="17"/>
  <c r="I578" i="17"/>
  <c r="M142" i="20"/>
  <c r="T165" i="20"/>
  <c r="S281" i="20"/>
  <c r="M626" i="20"/>
  <c r="T671" i="20"/>
  <c r="I211" i="21"/>
  <c r="T303" i="21"/>
  <c r="V350" i="21"/>
  <c r="G764" i="21"/>
  <c r="X280" i="22"/>
  <c r="S464" i="22"/>
  <c r="S487" i="22"/>
  <c r="V625" i="22"/>
  <c r="R718" i="23"/>
  <c r="O556" i="24"/>
  <c r="X97" i="17"/>
  <c r="G119" i="17"/>
  <c r="U258" i="17"/>
  <c r="V303" i="17"/>
  <c r="Q304" i="17"/>
  <c r="O349" i="17"/>
  <c r="W372" i="17"/>
  <c r="R395" i="17"/>
  <c r="Q441" i="17"/>
  <c r="K464" i="17"/>
  <c r="S465" i="17"/>
  <c r="T509" i="17"/>
  <c r="Q532" i="17"/>
  <c r="H555" i="17"/>
  <c r="X556" i="17"/>
  <c r="M580" i="17"/>
  <c r="L601" i="17"/>
  <c r="S602" i="17"/>
  <c r="W603" i="17"/>
  <c r="Q624" i="17"/>
  <c r="O670" i="17"/>
  <c r="O671" i="17"/>
  <c r="U717" i="17"/>
  <c r="Q740" i="17"/>
  <c r="G97" i="18"/>
  <c r="N120" i="18"/>
  <c r="T212" i="18"/>
  <c r="K234" i="18"/>
  <c r="N258" i="18"/>
  <c r="S326" i="18"/>
  <c r="S396" i="18"/>
  <c r="V419" i="18"/>
  <c r="U463" i="18"/>
  <c r="O487" i="18"/>
  <c r="M533" i="18"/>
  <c r="Q534" i="18"/>
  <c r="L555" i="18"/>
  <c r="J579" i="18"/>
  <c r="N580" i="18"/>
  <c r="I601" i="18"/>
  <c r="U626" i="18"/>
  <c r="S648" i="18"/>
  <c r="N670" i="18"/>
  <c r="N717" i="18"/>
  <c r="R718" i="18"/>
  <c r="M740" i="18"/>
  <c r="Y762" i="18"/>
  <c r="Y764" i="18"/>
  <c r="Y142" i="19"/>
  <c r="R211" i="19"/>
  <c r="Y234" i="19"/>
  <c r="H257" i="19"/>
  <c r="J304" i="19"/>
  <c r="M349" i="19"/>
  <c r="Q441" i="19"/>
  <c r="M464" i="19"/>
  <c r="L465" i="19"/>
  <c r="W511" i="19"/>
  <c r="O534" i="19"/>
  <c r="J556" i="19"/>
  <c r="Y579" i="19"/>
  <c r="Y626" i="19"/>
  <c r="H647" i="19"/>
  <c r="L648" i="19"/>
  <c r="S649" i="19"/>
  <c r="N694" i="19"/>
  <c r="G717" i="19"/>
  <c r="W717" i="19"/>
  <c r="M740" i="19"/>
  <c r="M741" i="19"/>
  <c r="N119" i="20"/>
  <c r="W119" i="20"/>
  <c r="U142" i="20"/>
  <c r="I165" i="20"/>
  <c r="H166" i="20"/>
  <c r="V212" i="20"/>
  <c r="N234" i="20"/>
  <c r="X257" i="20"/>
  <c r="O303" i="20"/>
  <c r="U326" i="20"/>
  <c r="X349" i="20"/>
  <c r="X372" i="20"/>
  <c r="J465" i="20"/>
  <c r="R510" i="20"/>
  <c r="U533" i="20"/>
  <c r="Q534" i="20"/>
  <c r="U555" i="20"/>
  <c r="L557" i="20"/>
  <c r="S624" i="20"/>
  <c r="R625" i="20"/>
  <c r="V626" i="20"/>
  <c r="Q647" i="20"/>
  <c r="Y648" i="20"/>
  <c r="K671" i="20"/>
  <c r="V716" i="20"/>
  <c r="V739" i="20"/>
  <c r="R96" i="21"/>
  <c r="Y119" i="21"/>
  <c r="U120" i="21"/>
  <c r="J143" i="21"/>
  <c r="H212" i="21"/>
  <c r="K235" i="21"/>
  <c r="N258" i="21"/>
  <c r="U281" i="21"/>
  <c r="I303" i="21"/>
  <c r="G327" i="21"/>
  <c r="T395" i="21"/>
  <c r="R441" i="21"/>
  <c r="L464" i="21"/>
  <c r="I510" i="21"/>
  <c r="W555" i="21"/>
  <c r="Y672" i="21"/>
  <c r="U740" i="21"/>
  <c r="U741" i="21"/>
  <c r="M762" i="21"/>
  <c r="H97" i="22"/>
  <c r="Y97" i="22"/>
  <c r="P209" i="22"/>
  <c r="AA209" i="22" s="1"/>
  <c r="AM14" i="22" s="1"/>
  <c r="W211" i="22"/>
  <c r="L257" i="22"/>
  <c r="Q258" i="22"/>
  <c r="H280" i="22"/>
  <c r="S304" i="22"/>
  <c r="M349" i="22"/>
  <c r="I350" i="22"/>
  <c r="M372" i="22"/>
  <c r="N396" i="22"/>
  <c r="J419" i="22"/>
  <c r="K465" i="22"/>
  <c r="J488" i="22"/>
  <c r="N510" i="22"/>
  <c r="M532" i="22"/>
  <c r="I534" i="22"/>
  <c r="H556" i="22"/>
  <c r="L557" i="22"/>
  <c r="O579" i="22"/>
  <c r="N602" i="22"/>
  <c r="N603" i="22"/>
  <c r="G670" i="22"/>
  <c r="V671" i="22"/>
  <c r="G716" i="22"/>
  <c r="Y740" i="22"/>
  <c r="U96" i="23"/>
  <c r="X119" i="23"/>
  <c r="V143" i="23"/>
  <c r="M165" i="23"/>
  <c r="Y188" i="23"/>
  <c r="Y257" i="23"/>
  <c r="Y441" i="23"/>
  <c r="H488" i="23"/>
  <c r="K509" i="23"/>
  <c r="O511" i="23"/>
  <c r="S555" i="23"/>
  <c r="G601" i="23"/>
  <c r="S649" i="23"/>
  <c r="G671" i="23"/>
  <c r="W672" i="23"/>
  <c r="J693" i="23"/>
  <c r="W716" i="23"/>
  <c r="L763" i="23"/>
  <c r="R189" i="24"/>
  <c r="Q257" i="24"/>
  <c r="T281" i="24"/>
  <c r="H303" i="24"/>
  <c r="I327" i="24"/>
  <c r="Q373" i="24"/>
  <c r="G396" i="24"/>
  <c r="N509" i="24"/>
  <c r="M532" i="24"/>
  <c r="Y534" i="24"/>
  <c r="H555" i="24"/>
  <c r="L557" i="24"/>
  <c r="W579" i="24"/>
  <c r="O580" i="24"/>
  <c r="J602" i="24"/>
  <c r="K625" i="24"/>
  <c r="S647" i="24"/>
  <c r="K694" i="24"/>
  <c r="Q740" i="24"/>
  <c r="U741" i="24"/>
  <c r="Y763" i="24"/>
  <c r="G189" i="17"/>
  <c r="J280" i="17"/>
  <c r="S349" i="17"/>
  <c r="N418" i="17"/>
  <c r="T441" i="17"/>
  <c r="L464" i="17"/>
  <c r="X509" i="17"/>
  <c r="T555" i="17"/>
  <c r="Y578" i="17"/>
  <c r="N601" i="17"/>
  <c r="O97" i="18"/>
  <c r="G235" i="18"/>
  <c r="N441" i="18"/>
  <c r="Q533" i="18"/>
  <c r="T557" i="18"/>
  <c r="N579" i="18"/>
  <c r="H625" i="18"/>
  <c r="V717" i="18"/>
  <c r="S718" i="18"/>
  <c r="I143" i="19"/>
  <c r="X165" i="19"/>
  <c r="I235" i="19"/>
  <c r="X349" i="19"/>
  <c r="V396" i="19"/>
  <c r="N418" i="19"/>
  <c r="U442" i="19"/>
  <c r="S534" i="19"/>
  <c r="N555" i="19"/>
  <c r="R556" i="19"/>
  <c r="U578" i="19"/>
  <c r="T647" i="19"/>
  <c r="T648" i="19"/>
  <c r="N695" i="19"/>
  <c r="J717" i="19"/>
  <c r="J718" i="19"/>
  <c r="X96" i="20"/>
  <c r="O119" i="20"/>
  <c r="I143" i="20"/>
  <c r="T350" i="20"/>
  <c r="W442" i="20"/>
  <c r="W465" i="20"/>
  <c r="J487" i="20"/>
  <c r="V532" i="20"/>
  <c r="L556" i="20"/>
  <c r="R602" i="20"/>
  <c r="V624" i="20"/>
  <c r="I626" i="20"/>
  <c r="U96" i="21"/>
  <c r="Y97" i="21"/>
  <c r="U101" i="21" s="1"/>
  <c r="L105" i="21" s="1"/>
  <c r="N143" i="21"/>
  <c r="W235" i="21"/>
  <c r="K327" i="21"/>
  <c r="Y373" i="21"/>
  <c r="M441" i="21"/>
  <c r="G534" i="21"/>
  <c r="N556" i="21"/>
  <c r="R579" i="21"/>
  <c r="O625" i="21"/>
  <c r="N671" i="21"/>
  <c r="Y717" i="21"/>
  <c r="Y718" i="21"/>
  <c r="Y740" i="21"/>
  <c r="H763" i="21"/>
  <c r="W119" i="22"/>
  <c r="V142" i="22"/>
  <c r="T165" i="22"/>
  <c r="W188" i="22"/>
  <c r="S189" i="22"/>
  <c r="M257" i="22"/>
  <c r="L280" i="22"/>
  <c r="W304" i="22"/>
  <c r="N349" i="22"/>
  <c r="U372" i="22"/>
  <c r="P393" i="22"/>
  <c r="X395" i="22"/>
  <c r="S396" i="22"/>
  <c r="M419" i="22"/>
  <c r="N487" i="22"/>
  <c r="I555" i="22"/>
  <c r="O556" i="22"/>
  <c r="G578" i="22"/>
  <c r="X579" i="22"/>
  <c r="R601" i="22"/>
  <c r="O602" i="22"/>
  <c r="R603" i="22"/>
  <c r="U625" i="22"/>
  <c r="L647" i="22"/>
  <c r="K670" i="22"/>
  <c r="R672" i="22"/>
  <c r="S716" i="22"/>
  <c r="U741" i="22"/>
  <c r="U762" i="22"/>
  <c r="J120" i="23"/>
  <c r="I166" i="23"/>
  <c r="H188" i="23"/>
  <c r="K212" i="23"/>
  <c r="H257" i="23"/>
  <c r="Q258" i="23"/>
  <c r="H280" i="23"/>
  <c r="T281" i="23"/>
  <c r="W303" i="23"/>
  <c r="U442" i="23"/>
  <c r="O510" i="23"/>
  <c r="T511" i="23"/>
  <c r="X532" i="23"/>
  <c r="V555" i="23"/>
  <c r="R578" i="23"/>
  <c r="O601" i="23"/>
  <c r="G603" i="23"/>
  <c r="J626" i="23"/>
  <c r="N671" i="23"/>
  <c r="R717" i="23"/>
  <c r="U120" i="24"/>
  <c r="H142" i="24"/>
  <c r="W165" i="24"/>
  <c r="G304" i="24"/>
  <c r="M372" i="24"/>
  <c r="S396" i="24"/>
  <c r="J418" i="24"/>
  <c r="X464" i="24"/>
  <c r="W487" i="24"/>
  <c r="I510" i="24"/>
  <c r="U533" i="24"/>
  <c r="G556" i="24"/>
  <c r="T557" i="24"/>
  <c r="X578" i="24"/>
  <c r="T580" i="24"/>
  <c r="S625" i="24"/>
  <c r="R648" i="24"/>
  <c r="W716" i="24"/>
  <c r="S718" i="24"/>
  <c r="R739" i="24"/>
  <c r="R740" i="24"/>
  <c r="V741" i="24"/>
  <c r="M762" i="24"/>
  <c r="M764" i="24"/>
  <c r="I763" i="16"/>
  <c r="M165" i="16"/>
  <c r="X189" i="16"/>
  <c r="G211" i="16"/>
  <c r="O212" i="16"/>
  <c r="S234" i="16"/>
  <c r="I281" i="16"/>
  <c r="H303" i="16"/>
  <c r="W304" i="16"/>
  <c r="V326" i="16"/>
  <c r="N349" i="16"/>
  <c r="T372" i="16"/>
  <c r="Q373" i="16"/>
  <c r="S418" i="16"/>
  <c r="U464" i="16"/>
  <c r="J510" i="16"/>
  <c r="I533" i="16"/>
  <c r="L557" i="16"/>
  <c r="N603" i="16"/>
  <c r="Y625" i="16"/>
  <c r="X647" i="16"/>
  <c r="G672" i="16"/>
  <c r="N694" i="16"/>
  <c r="J717" i="16"/>
  <c r="H764" i="16"/>
  <c r="V511" i="16"/>
  <c r="I97" i="16"/>
  <c r="Q165" i="16"/>
  <c r="M188" i="16"/>
  <c r="X212" i="16"/>
  <c r="N235" i="16"/>
  <c r="R257" i="16"/>
  <c r="J326" i="16"/>
  <c r="Y373" i="16"/>
  <c r="M465" i="16"/>
  <c r="Y533" i="16"/>
  <c r="L556" i="16"/>
  <c r="X557" i="16"/>
  <c r="L579" i="16"/>
  <c r="J601" i="16"/>
  <c r="N602" i="16"/>
  <c r="I626" i="16"/>
  <c r="H648" i="16"/>
  <c r="V672" i="16"/>
  <c r="N693" i="16"/>
  <c r="R695" i="16"/>
  <c r="V717" i="16"/>
  <c r="M280" i="16"/>
  <c r="N740" i="16"/>
  <c r="AA9" i="16"/>
  <c r="AA11" i="16"/>
  <c r="AA13" i="16"/>
  <c r="AA15" i="16"/>
  <c r="AA17" i="16"/>
  <c r="AA19" i="16"/>
  <c r="AA21" i="16"/>
  <c r="AA23" i="16"/>
  <c r="AA25" i="16"/>
  <c r="AA27" i="16"/>
  <c r="AA29" i="16"/>
  <c r="AA31" i="16"/>
  <c r="AA33" i="16"/>
  <c r="AA35" i="16"/>
  <c r="AA37" i="16"/>
  <c r="J97" i="16"/>
  <c r="L100" i="16" s="1"/>
  <c r="Y165" i="16"/>
  <c r="T211" i="16"/>
  <c r="O326" i="16"/>
  <c r="H373" i="16"/>
  <c r="H418" i="16"/>
  <c r="W442" i="16"/>
  <c r="Q465" i="16"/>
  <c r="M534" i="16"/>
  <c r="M556" i="16"/>
  <c r="J716" i="16"/>
  <c r="I120" i="24"/>
  <c r="I119" i="24"/>
  <c r="R97" i="24"/>
  <c r="R96" i="24"/>
  <c r="V97" i="24"/>
  <c r="V96" i="24"/>
  <c r="K143" i="24"/>
  <c r="K142" i="24"/>
  <c r="T143" i="24"/>
  <c r="T142" i="24"/>
  <c r="G143" i="24"/>
  <c r="R166" i="24"/>
  <c r="R165" i="24"/>
  <c r="V166" i="24"/>
  <c r="M120" i="24"/>
  <c r="O143" i="24"/>
  <c r="Q189" i="24"/>
  <c r="Q188" i="24"/>
  <c r="U188" i="24"/>
  <c r="U189" i="24"/>
  <c r="Y189" i="24"/>
  <c r="Y188" i="24"/>
  <c r="J212" i="24"/>
  <c r="I257" i="24"/>
  <c r="L281" i="24"/>
  <c r="S303" i="24"/>
  <c r="K326" i="24"/>
  <c r="M441" i="24"/>
  <c r="M442" i="24"/>
  <c r="I441" i="24"/>
  <c r="N96" i="24"/>
  <c r="T119" i="24"/>
  <c r="X120" i="24"/>
  <c r="J165" i="24"/>
  <c r="I188" i="24"/>
  <c r="M189" i="24"/>
  <c r="T211" i="24"/>
  <c r="G234" i="24"/>
  <c r="J257" i="24"/>
  <c r="R257" i="24"/>
  <c r="H280" i="24"/>
  <c r="Q280" i="24"/>
  <c r="Y280" i="24"/>
  <c r="U281" i="24"/>
  <c r="K303" i="24"/>
  <c r="N304" i="24"/>
  <c r="W304" i="24"/>
  <c r="J327" i="24"/>
  <c r="O327" i="24"/>
  <c r="W327" i="24"/>
  <c r="Q349" i="24"/>
  <c r="Y349" i="24"/>
  <c r="X372" i="24"/>
  <c r="K373" i="24"/>
  <c r="T373" i="24"/>
  <c r="S419" i="24"/>
  <c r="S418" i="24"/>
  <c r="K533" i="24"/>
  <c r="K534" i="24"/>
  <c r="O533" i="24"/>
  <c r="O532" i="24"/>
  <c r="O534" i="24"/>
  <c r="R603" i="24"/>
  <c r="R602" i="24"/>
  <c r="V601" i="24"/>
  <c r="V603" i="24"/>
  <c r="V602" i="24"/>
  <c r="L626" i="24"/>
  <c r="L624" i="24"/>
  <c r="Q693" i="24"/>
  <c r="Q695" i="24"/>
  <c r="U695" i="24"/>
  <c r="U694" i="24"/>
  <c r="L350" i="24"/>
  <c r="H465" i="24"/>
  <c r="H464" i="24"/>
  <c r="J741" i="24"/>
  <c r="J740" i="24"/>
  <c r="L119" i="24"/>
  <c r="L142" i="24"/>
  <c r="W142" i="24"/>
  <c r="K165" i="24"/>
  <c r="S165" i="24"/>
  <c r="J188" i="24"/>
  <c r="O235" i="24"/>
  <c r="M257" i="24"/>
  <c r="U257" i="24"/>
  <c r="I280" i="24"/>
  <c r="J304" i="24"/>
  <c r="O304" i="24"/>
  <c r="X304" i="24"/>
  <c r="G326" i="24"/>
  <c r="R327" i="24"/>
  <c r="J349" i="24"/>
  <c r="R349" i="24"/>
  <c r="H350" i="24"/>
  <c r="Y372" i="24"/>
  <c r="O395" i="24"/>
  <c r="N464" i="24"/>
  <c r="N465" i="24"/>
  <c r="S487" i="24"/>
  <c r="S488" i="24"/>
  <c r="R510" i="24"/>
  <c r="R511" i="24"/>
  <c r="R509" i="24"/>
  <c r="V511" i="24"/>
  <c r="V509" i="24"/>
  <c r="V510" i="24"/>
  <c r="T762" i="24"/>
  <c r="T764" i="24"/>
  <c r="T763" i="24"/>
  <c r="X762" i="24"/>
  <c r="X763" i="24"/>
  <c r="V258" i="24"/>
  <c r="U350" i="24"/>
  <c r="U465" i="24"/>
  <c r="U463" i="24"/>
  <c r="N740" i="24"/>
  <c r="N741" i="24"/>
  <c r="N739" i="24"/>
  <c r="P186" i="24"/>
  <c r="Y211" i="24"/>
  <c r="M327" i="24"/>
  <c r="G373" i="24"/>
  <c r="O373" i="24"/>
  <c r="N419" i="24"/>
  <c r="H580" i="24"/>
  <c r="H579" i="24"/>
  <c r="H578" i="24"/>
  <c r="L580" i="24"/>
  <c r="L578" i="24"/>
  <c r="G717" i="24"/>
  <c r="G716" i="24"/>
  <c r="G718" i="24"/>
  <c r="K718" i="24"/>
  <c r="K717" i="24"/>
  <c r="O716" i="24"/>
  <c r="O718" i="24"/>
  <c r="O717" i="24"/>
  <c r="X718" i="24"/>
  <c r="X716" i="24"/>
  <c r="J739" i="24"/>
  <c r="M396" i="24"/>
  <c r="Q441" i="24"/>
  <c r="Y442" i="24"/>
  <c r="G488" i="24"/>
  <c r="J510" i="24"/>
  <c r="N532" i="24"/>
  <c r="U532" i="24"/>
  <c r="L555" i="24"/>
  <c r="T556" i="24"/>
  <c r="K557" i="24"/>
  <c r="X557" i="24"/>
  <c r="G579" i="24"/>
  <c r="K580" i="24"/>
  <c r="S580" i="24"/>
  <c r="K601" i="24"/>
  <c r="G602" i="24"/>
  <c r="O602" i="24"/>
  <c r="W625" i="24"/>
  <c r="W626" i="24"/>
  <c r="W647" i="24"/>
  <c r="V648" i="24"/>
  <c r="V649" i="24"/>
  <c r="G693" i="24"/>
  <c r="W693" i="24"/>
  <c r="I741" i="24"/>
  <c r="Q762" i="24"/>
  <c r="I763" i="24"/>
  <c r="H764" i="24"/>
  <c r="Y764" i="24"/>
  <c r="I532" i="24"/>
  <c r="I534" i="24"/>
  <c r="K556" i="24"/>
  <c r="X556" i="24"/>
  <c r="S579" i="24"/>
  <c r="J626" i="24"/>
  <c r="J648" i="24"/>
  <c r="I649" i="24"/>
  <c r="W695" i="24"/>
  <c r="U740" i="24"/>
  <c r="Q741" i="24"/>
  <c r="Y741" i="24"/>
  <c r="I762" i="24"/>
  <c r="U762" i="24"/>
  <c r="L763" i="24"/>
  <c r="U763" i="24"/>
  <c r="J509" i="24"/>
  <c r="J532" i="24"/>
  <c r="Q532" i="24"/>
  <c r="G557" i="24"/>
  <c r="O557" i="24"/>
  <c r="T578" i="24"/>
  <c r="K579" i="24"/>
  <c r="N580" i="24"/>
  <c r="W580" i="24"/>
  <c r="S601" i="24"/>
  <c r="K602" i="24"/>
  <c r="T624" i="24"/>
  <c r="O625" i="24"/>
  <c r="N626" i="24"/>
  <c r="O647" i="24"/>
  <c r="N648" i="24"/>
  <c r="M649" i="24"/>
  <c r="O693" i="24"/>
  <c r="H716" i="24"/>
  <c r="W717" i="24"/>
  <c r="V739" i="24"/>
  <c r="L764" i="24"/>
  <c r="Q165" i="23"/>
  <c r="Y166" i="23"/>
  <c r="V234" i="23"/>
  <c r="S280" i="23"/>
  <c r="V304" i="23"/>
  <c r="H625" i="23"/>
  <c r="H626" i="23"/>
  <c r="H624" i="23"/>
  <c r="L625" i="23"/>
  <c r="L624" i="23"/>
  <c r="L626" i="23"/>
  <c r="Q640" i="23"/>
  <c r="S645" i="23" s="1"/>
  <c r="H648" i="23"/>
  <c r="H647" i="23"/>
  <c r="L649" i="23"/>
  <c r="L647" i="23"/>
  <c r="G763" i="23"/>
  <c r="G764" i="23"/>
  <c r="O763" i="23"/>
  <c r="O764" i="23"/>
  <c r="T762" i="23"/>
  <c r="T764" i="23"/>
  <c r="T763" i="23"/>
  <c r="X762" i="23"/>
  <c r="X764" i="23"/>
  <c r="X763" i="23"/>
  <c r="K764" i="23"/>
  <c r="M96" i="23"/>
  <c r="X96" i="23"/>
  <c r="K97" i="23"/>
  <c r="T97" i="23"/>
  <c r="H119" i="23"/>
  <c r="R165" i="23"/>
  <c r="I188" i="23"/>
  <c r="O189" i="23"/>
  <c r="O212" i="23"/>
  <c r="N234" i="23"/>
  <c r="R235" i="23"/>
  <c r="R303" i="23"/>
  <c r="I326" i="23"/>
  <c r="Q326" i="23"/>
  <c r="Y326" i="23"/>
  <c r="M327" i="23"/>
  <c r="U327" i="23"/>
  <c r="T349" i="23"/>
  <c r="T350" i="23"/>
  <c r="X350" i="23"/>
  <c r="X349" i="23"/>
  <c r="Q349" i="23"/>
  <c r="T372" i="23"/>
  <c r="G419" i="23"/>
  <c r="M442" i="23"/>
  <c r="R670" i="23"/>
  <c r="R671" i="23"/>
  <c r="R672" i="23"/>
  <c r="V670" i="23"/>
  <c r="V672" i="23"/>
  <c r="R694" i="23"/>
  <c r="R693" i="23"/>
  <c r="U740" i="23"/>
  <c r="K119" i="23"/>
  <c r="T119" i="23"/>
  <c r="J142" i="23"/>
  <c r="U165" i="23"/>
  <c r="I258" i="23"/>
  <c r="X258" i="23"/>
  <c r="L280" i="23"/>
  <c r="W280" i="23"/>
  <c r="K303" i="23"/>
  <c r="R304" i="23"/>
  <c r="J326" i="23"/>
  <c r="U349" i="23"/>
  <c r="X373" i="23"/>
  <c r="X372" i="23"/>
  <c r="H395" i="23"/>
  <c r="H396" i="23"/>
  <c r="K418" i="23"/>
  <c r="K419" i="23"/>
  <c r="O419" i="23"/>
  <c r="I441" i="23"/>
  <c r="G488" i="23"/>
  <c r="G487" i="23"/>
  <c r="T488" i="23"/>
  <c r="T487" i="23"/>
  <c r="X488" i="23"/>
  <c r="X487" i="23"/>
  <c r="S511" i="23"/>
  <c r="S509" i="23"/>
  <c r="S510" i="23"/>
  <c r="W510" i="23"/>
  <c r="W511" i="23"/>
  <c r="W509" i="23"/>
  <c r="P531" i="23"/>
  <c r="H532" i="23"/>
  <c r="L534" i="23"/>
  <c r="L532" i="23"/>
  <c r="I602" i="23"/>
  <c r="I603" i="23"/>
  <c r="I601" i="23"/>
  <c r="M602" i="23"/>
  <c r="M603" i="23"/>
  <c r="M601" i="23"/>
  <c r="H740" i="23"/>
  <c r="H741" i="23"/>
  <c r="L740" i="23"/>
  <c r="L741" i="23"/>
  <c r="Y741" i="23"/>
  <c r="Y740" i="23"/>
  <c r="Q741" i="23"/>
  <c r="I96" i="23"/>
  <c r="G97" i="23"/>
  <c r="O97" i="23"/>
  <c r="L119" i="23"/>
  <c r="N165" i="23"/>
  <c r="I349" i="23"/>
  <c r="I350" i="23"/>
  <c r="M350" i="23"/>
  <c r="M349" i="23"/>
  <c r="N580" i="23"/>
  <c r="N578" i="23"/>
  <c r="L648" i="23"/>
  <c r="V671" i="23"/>
  <c r="H442" i="23"/>
  <c r="G510" i="23"/>
  <c r="K511" i="23"/>
  <c r="J533" i="23"/>
  <c r="J534" i="23"/>
  <c r="V534" i="23"/>
  <c r="G555" i="23"/>
  <c r="O555" i="23"/>
  <c r="W555" i="23"/>
  <c r="N557" i="23"/>
  <c r="M578" i="23"/>
  <c r="U578" i="23"/>
  <c r="M579" i="23"/>
  <c r="H580" i="23"/>
  <c r="R624" i="23"/>
  <c r="N693" i="23"/>
  <c r="V717" i="23"/>
  <c r="V718" i="23"/>
  <c r="Z738" i="23"/>
  <c r="I740" i="23"/>
  <c r="U762" i="23"/>
  <c r="U464" i="23"/>
  <c r="Q502" i="23"/>
  <c r="O507" i="23" s="1"/>
  <c r="N533" i="23"/>
  <c r="N534" i="23"/>
  <c r="J555" i="23"/>
  <c r="R555" i="23"/>
  <c r="J556" i="23"/>
  <c r="I557" i="23"/>
  <c r="V578" i="23"/>
  <c r="Q579" i="23"/>
  <c r="I580" i="23"/>
  <c r="K601" i="23"/>
  <c r="S601" i="23"/>
  <c r="K603" i="23"/>
  <c r="J624" i="23"/>
  <c r="T624" i="23"/>
  <c r="T649" i="23"/>
  <c r="O670" i="23"/>
  <c r="J671" i="23"/>
  <c r="S672" i="23"/>
  <c r="K716" i="23"/>
  <c r="J717" i="23"/>
  <c r="I718" i="23"/>
  <c r="N739" i="23"/>
  <c r="M740" i="23"/>
  <c r="I762" i="23"/>
  <c r="Y762" i="23"/>
  <c r="L396" i="23"/>
  <c r="L442" i="23"/>
  <c r="T532" i="23"/>
  <c r="R533" i="23"/>
  <c r="R534" i="23"/>
  <c r="K555" i="23"/>
  <c r="Q578" i="23"/>
  <c r="Y578" i="23"/>
  <c r="U601" i="23"/>
  <c r="V624" i="23"/>
  <c r="T647" i="23"/>
  <c r="K648" i="23"/>
  <c r="S670" i="23"/>
  <c r="K671" i="23"/>
  <c r="J672" i="23"/>
  <c r="O716" i="23"/>
  <c r="N717" i="23"/>
  <c r="M718" i="23"/>
  <c r="R739" i="23"/>
  <c r="M762" i="23"/>
  <c r="H763" i="23"/>
  <c r="K120" i="22"/>
  <c r="R212" i="22"/>
  <c r="R211" i="22"/>
  <c r="J234" i="22"/>
  <c r="J235" i="22"/>
  <c r="N235" i="22"/>
  <c r="N234" i="22"/>
  <c r="G120" i="22"/>
  <c r="G119" i="22"/>
  <c r="H189" i="22"/>
  <c r="L192" i="22" s="1"/>
  <c r="H188" i="22"/>
  <c r="O119" i="22"/>
  <c r="J142" i="22"/>
  <c r="M166" i="22"/>
  <c r="L188" i="22"/>
  <c r="J212" i="22"/>
  <c r="J211" i="22"/>
  <c r="N211" i="22"/>
  <c r="N212" i="22"/>
  <c r="K303" i="22"/>
  <c r="T372" i="22"/>
  <c r="T373" i="22"/>
  <c r="X373" i="22"/>
  <c r="X372" i="22"/>
  <c r="O304" i="22"/>
  <c r="O303" i="22"/>
  <c r="N143" i="22"/>
  <c r="N142" i="22"/>
  <c r="I166" i="22"/>
  <c r="I165" i="22"/>
  <c r="G304" i="22"/>
  <c r="L395" i="22"/>
  <c r="K418" i="22"/>
  <c r="J670" i="22"/>
  <c r="J672" i="22"/>
  <c r="J671" i="22"/>
  <c r="N670" i="22"/>
  <c r="N672" i="22"/>
  <c r="S671" i="22"/>
  <c r="S670" i="22"/>
  <c r="S672" i="22"/>
  <c r="W672" i="22"/>
  <c r="W671" i="22"/>
  <c r="N671" i="22"/>
  <c r="G212" i="22"/>
  <c r="U215" i="22" s="1"/>
  <c r="L219" i="22" s="1"/>
  <c r="U258" i="22"/>
  <c r="G281" i="22"/>
  <c r="R326" i="22"/>
  <c r="Q373" i="22"/>
  <c r="Y373" i="22"/>
  <c r="R511" i="22"/>
  <c r="R509" i="22"/>
  <c r="R510" i="22"/>
  <c r="Q510" i="22"/>
  <c r="M511" i="22"/>
  <c r="S580" i="22"/>
  <c r="S578" i="22"/>
  <c r="S579" i="22"/>
  <c r="W579" i="22"/>
  <c r="W580" i="22"/>
  <c r="I716" i="22"/>
  <c r="I718" i="22"/>
  <c r="M716" i="22"/>
  <c r="M718" i="22"/>
  <c r="Z715" i="22"/>
  <c r="R718" i="22"/>
  <c r="R717" i="22"/>
  <c r="M741" i="22"/>
  <c r="M740" i="22"/>
  <c r="Z738" i="22"/>
  <c r="R739" i="22"/>
  <c r="V741" i="22"/>
  <c r="V739" i="22"/>
  <c r="G488" i="22"/>
  <c r="G487" i="22"/>
  <c r="O488" i="22"/>
  <c r="O487" i="22"/>
  <c r="H510" i="22"/>
  <c r="H511" i="22"/>
  <c r="L511" i="22"/>
  <c r="G647" i="22"/>
  <c r="G648" i="22"/>
  <c r="K647" i="22"/>
  <c r="K649" i="22"/>
  <c r="K648" i="22"/>
  <c r="O647" i="22"/>
  <c r="O649" i="22"/>
  <c r="O648" i="22"/>
  <c r="T649" i="22"/>
  <c r="T648" i="22"/>
  <c r="T647" i="22"/>
  <c r="X649" i="22"/>
  <c r="X648" i="22"/>
  <c r="X647" i="22"/>
  <c r="K211" i="22"/>
  <c r="S211" i="22"/>
  <c r="Q280" i="22"/>
  <c r="Y281" i="22"/>
  <c r="V326" i="22"/>
  <c r="Q349" i="22"/>
  <c r="Y349" i="22"/>
  <c r="H372" i="22"/>
  <c r="H395" i="22"/>
  <c r="G418" i="22"/>
  <c r="O418" i="22"/>
  <c r="W418" i="22"/>
  <c r="H441" i="22"/>
  <c r="L464" i="22"/>
  <c r="W464" i="22"/>
  <c r="K487" i="22"/>
  <c r="V509" i="22"/>
  <c r="V510" i="22"/>
  <c r="U511" i="22"/>
  <c r="H532" i="22"/>
  <c r="H534" i="22"/>
  <c r="Y534" i="22"/>
  <c r="Y532" i="22"/>
  <c r="Y533" i="22"/>
  <c r="T557" i="22"/>
  <c r="T555" i="22"/>
  <c r="X555" i="22"/>
  <c r="X556" i="22"/>
  <c r="W578" i="22"/>
  <c r="J624" i="22"/>
  <c r="N625" i="22"/>
  <c r="G649" i="22"/>
  <c r="W670" i="22"/>
  <c r="I740" i="22"/>
  <c r="N97" i="22"/>
  <c r="I142" i="22"/>
  <c r="J257" i="22"/>
  <c r="W326" i="22"/>
  <c r="J349" i="22"/>
  <c r="R349" i="22"/>
  <c r="I372" i="22"/>
  <c r="X464" i="22"/>
  <c r="X465" i="22"/>
  <c r="G464" i="22"/>
  <c r="O464" i="22"/>
  <c r="I510" i="22"/>
  <c r="Y510" i="22"/>
  <c r="J695" i="22"/>
  <c r="J693" i="22"/>
  <c r="J694" i="22"/>
  <c r="N695" i="22"/>
  <c r="N694" i="22"/>
  <c r="N693" i="22"/>
  <c r="H762" i="22"/>
  <c r="H763" i="22"/>
  <c r="L762" i="22"/>
  <c r="L763" i="22"/>
  <c r="Q764" i="22"/>
  <c r="Q762" i="22"/>
  <c r="Y764" i="22"/>
  <c r="Y762" i="22"/>
  <c r="R488" i="22"/>
  <c r="N509" i="22"/>
  <c r="J510" i="22"/>
  <c r="Z531" i="22"/>
  <c r="I556" i="22"/>
  <c r="L578" i="22"/>
  <c r="G601" i="22"/>
  <c r="V601" i="22"/>
  <c r="J602" i="22"/>
  <c r="S603" i="22"/>
  <c r="M624" i="22"/>
  <c r="U624" i="22"/>
  <c r="I625" i="22"/>
  <c r="Y625" i="22"/>
  <c r="O670" i="22"/>
  <c r="G671" i="22"/>
  <c r="O671" i="22"/>
  <c r="I694" i="22"/>
  <c r="K716" i="22"/>
  <c r="J717" i="22"/>
  <c r="N739" i="22"/>
  <c r="H741" i="22"/>
  <c r="I762" i="22"/>
  <c r="X763" i="22"/>
  <c r="T764" i="22"/>
  <c r="Y556" i="22"/>
  <c r="O578" i="22"/>
  <c r="H579" i="22"/>
  <c r="O601" i="22"/>
  <c r="K602" i="22"/>
  <c r="I626" i="22"/>
  <c r="H647" i="22"/>
  <c r="L648" i="22"/>
  <c r="W648" i="22"/>
  <c r="W649" i="22"/>
  <c r="R671" i="22"/>
  <c r="V672" i="22"/>
  <c r="I695" i="22"/>
  <c r="O716" i="22"/>
  <c r="N717" i="22"/>
  <c r="Q740" i="22"/>
  <c r="L741" i="22"/>
  <c r="M762" i="22"/>
  <c r="G764" i="22"/>
  <c r="X764" i="22"/>
  <c r="K764" i="22"/>
  <c r="G143" i="21"/>
  <c r="O146" i="21" s="1"/>
  <c r="L148" i="21" s="1"/>
  <c r="G142" i="21"/>
  <c r="O143" i="21"/>
  <c r="O142" i="21"/>
  <c r="T142" i="21"/>
  <c r="T143" i="21"/>
  <c r="X143" i="21"/>
  <c r="X142" i="21"/>
  <c r="K142" i="21"/>
  <c r="J165" i="21"/>
  <c r="T211" i="21"/>
  <c r="Y304" i="21"/>
  <c r="L326" i="21"/>
  <c r="I670" i="21"/>
  <c r="I672" i="21"/>
  <c r="I671" i="21"/>
  <c r="M741" i="21"/>
  <c r="M740" i="21"/>
  <c r="M739" i="21"/>
  <c r="N96" i="21"/>
  <c r="V96" i="21"/>
  <c r="L97" i="21"/>
  <c r="I119" i="21"/>
  <c r="G120" i="21"/>
  <c r="O120" i="21"/>
  <c r="L142" i="21"/>
  <c r="I188" i="21"/>
  <c r="U188" i="21"/>
  <c r="L211" i="21"/>
  <c r="X211" i="21"/>
  <c r="O234" i="21"/>
  <c r="X235" i="21"/>
  <c r="J257" i="21"/>
  <c r="Q280" i="21"/>
  <c r="L281" i="21"/>
  <c r="Y281" i="21"/>
  <c r="H303" i="21"/>
  <c r="Q303" i="21"/>
  <c r="O326" i="21"/>
  <c r="X326" i="21"/>
  <c r="G349" i="21"/>
  <c r="O349" i="21"/>
  <c r="W349" i="21"/>
  <c r="S350" i="21"/>
  <c r="M372" i="21"/>
  <c r="U372" i="21"/>
  <c r="Q373" i="21"/>
  <c r="I395" i="21"/>
  <c r="S487" i="21"/>
  <c r="M510" i="21"/>
  <c r="M511" i="21"/>
  <c r="M509" i="21"/>
  <c r="I509" i="21"/>
  <c r="V670" i="21"/>
  <c r="G556" i="21"/>
  <c r="G555" i="21"/>
  <c r="O557" i="21"/>
  <c r="O555" i="21"/>
  <c r="O556" i="21"/>
  <c r="X557" i="21"/>
  <c r="X555" i="21"/>
  <c r="I741" i="21"/>
  <c r="I740" i="21"/>
  <c r="I739" i="21"/>
  <c r="Y189" i="21"/>
  <c r="G211" i="21"/>
  <c r="O211" i="21"/>
  <c r="J234" i="21"/>
  <c r="S235" i="21"/>
  <c r="U304" i="21"/>
  <c r="H326" i="21"/>
  <c r="S326" i="21"/>
  <c r="J349" i="21"/>
  <c r="N372" i="21"/>
  <c r="X396" i="21"/>
  <c r="X395" i="21"/>
  <c r="Y441" i="21"/>
  <c r="T465" i="21"/>
  <c r="T464" i="21"/>
  <c r="X464" i="21"/>
  <c r="X463" i="21"/>
  <c r="H465" i="21"/>
  <c r="H533" i="21"/>
  <c r="H534" i="21"/>
  <c r="H532" i="21"/>
  <c r="L534" i="21"/>
  <c r="L532" i="21"/>
  <c r="G557" i="21"/>
  <c r="H579" i="21"/>
  <c r="H578" i="21"/>
  <c r="L579" i="21"/>
  <c r="L578" i="21"/>
  <c r="J624" i="21"/>
  <c r="J626" i="21"/>
  <c r="J625" i="21"/>
  <c r="N624" i="21"/>
  <c r="N626" i="21"/>
  <c r="N625" i="21"/>
  <c r="S625" i="21"/>
  <c r="S624" i="21"/>
  <c r="S626" i="21"/>
  <c r="W626" i="21"/>
  <c r="W624" i="21"/>
  <c r="I694" i="21"/>
  <c r="I695" i="21"/>
  <c r="I693" i="21"/>
  <c r="Q188" i="21"/>
  <c r="L234" i="21"/>
  <c r="J372" i="21"/>
  <c r="M396" i="21"/>
  <c r="M395" i="21"/>
  <c r="K556" i="21"/>
  <c r="K557" i="21"/>
  <c r="K555" i="21"/>
  <c r="M670" i="21"/>
  <c r="M672" i="21"/>
  <c r="M671" i="21"/>
  <c r="R670" i="21"/>
  <c r="R671" i="21"/>
  <c r="R672" i="21"/>
  <c r="J96" i="21"/>
  <c r="H97" i="21"/>
  <c r="Z117" i="21"/>
  <c r="M119" i="21"/>
  <c r="H142" i="21"/>
  <c r="Q157" i="21"/>
  <c r="U165" i="21"/>
  <c r="O189" i="21"/>
  <c r="L303" i="21"/>
  <c r="Q318" i="21"/>
  <c r="G323" i="21" s="1"/>
  <c r="T326" i="21"/>
  <c r="K349" i="21"/>
  <c r="Z370" i="21"/>
  <c r="V373" i="21"/>
  <c r="V372" i="21"/>
  <c r="I372" i="21"/>
  <c r="U579" i="21"/>
  <c r="G603" i="21"/>
  <c r="G602" i="21"/>
  <c r="G601" i="21"/>
  <c r="K603" i="21"/>
  <c r="K602" i="21"/>
  <c r="O603" i="21"/>
  <c r="O601" i="21"/>
  <c r="N649" i="21"/>
  <c r="N648" i="21"/>
  <c r="S647" i="21"/>
  <c r="S648" i="21"/>
  <c r="V671" i="21"/>
  <c r="I442" i="21"/>
  <c r="J510" i="21"/>
  <c r="U510" i="21"/>
  <c r="Y511" i="21"/>
  <c r="X532" i="21"/>
  <c r="T533" i="21"/>
  <c r="W557" i="21"/>
  <c r="J579" i="21"/>
  <c r="V579" i="21"/>
  <c r="R625" i="21"/>
  <c r="Q671" i="21"/>
  <c r="R716" i="21"/>
  <c r="J717" i="21"/>
  <c r="R717" i="21"/>
  <c r="Q762" i="21"/>
  <c r="L763" i="21"/>
  <c r="K764" i="21"/>
  <c r="H419" i="21"/>
  <c r="N509" i="21"/>
  <c r="Y510" i="21"/>
  <c r="W533" i="21"/>
  <c r="X534" i="21"/>
  <c r="S556" i="21"/>
  <c r="J578" i="21"/>
  <c r="W602" i="21"/>
  <c r="V626" i="21"/>
  <c r="U672" i="21"/>
  <c r="N693" i="21"/>
  <c r="J716" i="21"/>
  <c r="M717" i="21"/>
  <c r="U717" i="21"/>
  <c r="I718" i="21"/>
  <c r="U718" i="21"/>
  <c r="U762" i="21"/>
  <c r="T763" i="21"/>
  <c r="O764" i="21"/>
  <c r="Q510" i="21"/>
  <c r="V625" i="21"/>
  <c r="U671" i="21"/>
  <c r="N716" i="21"/>
  <c r="N717" i="21"/>
  <c r="H741" i="21"/>
  <c r="I762" i="21"/>
  <c r="Y762" i="21"/>
  <c r="X763" i="21"/>
  <c r="T764" i="21"/>
  <c r="K119" i="20"/>
  <c r="I142" i="20"/>
  <c r="Q142" i="20"/>
  <c r="Y142" i="20"/>
  <c r="Q165" i="20"/>
  <c r="Y165" i="20"/>
  <c r="O188" i="20"/>
  <c r="X188" i="20"/>
  <c r="G211" i="20"/>
  <c r="O211" i="20"/>
  <c r="W211" i="20"/>
  <c r="S212" i="20"/>
  <c r="U234" i="20"/>
  <c r="L257" i="20"/>
  <c r="U257" i="20"/>
  <c r="K280" i="20"/>
  <c r="T280" i="20"/>
  <c r="P301" i="20"/>
  <c r="N303" i="20"/>
  <c r="V303" i="20"/>
  <c r="R304" i="20"/>
  <c r="J326" i="20"/>
  <c r="R326" i="20"/>
  <c r="I327" i="20"/>
  <c r="L349" i="20"/>
  <c r="U349" i="20"/>
  <c r="L372" i="20"/>
  <c r="W372" i="20"/>
  <c r="T396" i="20"/>
  <c r="Y418" i="20"/>
  <c r="O441" i="20"/>
  <c r="S442" i="20"/>
  <c r="N464" i="20"/>
  <c r="S465" i="20"/>
  <c r="M488" i="20"/>
  <c r="N533" i="20"/>
  <c r="H555" i="20"/>
  <c r="H556" i="20"/>
  <c r="Q557" i="20"/>
  <c r="Q556" i="20"/>
  <c r="Y557" i="20"/>
  <c r="Y555" i="20"/>
  <c r="Y556" i="20"/>
  <c r="I556" i="20"/>
  <c r="H557" i="20"/>
  <c r="T578" i="20"/>
  <c r="T579" i="20"/>
  <c r="O602" i="20"/>
  <c r="J142" i="20"/>
  <c r="S188" i="20"/>
  <c r="J211" i="20"/>
  <c r="L280" i="20"/>
  <c r="Q350" i="20"/>
  <c r="Y350" i="20"/>
  <c r="J534" i="20"/>
  <c r="J533" i="20"/>
  <c r="J532" i="20"/>
  <c r="N532" i="20"/>
  <c r="M557" i="20"/>
  <c r="M556" i="20"/>
  <c r="M555" i="20"/>
  <c r="I555" i="20"/>
  <c r="G578" i="20"/>
  <c r="G579" i="20"/>
  <c r="K578" i="20"/>
  <c r="K580" i="20"/>
  <c r="O578" i="20"/>
  <c r="O580" i="20"/>
  <c r="O579" i="20"/>
  <c r="X578" i="20"/>
  <c r="X580" i="20"/>
  <c r="X579" i="20"/>
  <c r="G580" i="20"/>
  <c r="N601" i="20"/>
  <c r="N603" i="20"/>
  <c r="N602" i="20"/>
  <c r="S602" i="20"/>
  <c r="S601" i="20"/>
  <c r="W603" i="20"/>
  <c r="W601" i="20"/>
  <c r="O601" i="20"/>
  <c r="K188" i="20"/>
  <c r="T188" i="20"/>
  <c r="K211" i="20"/>
  <c r="N212" i="20"/>
  <c r="I234" i="20"/>
  <c r="Q234" i="20"/>
  <c r="Y234" i="20"/>
  <c r="H257" i="20"/>
  <c r="Q257" i="20"/>
  <c r="Y257" i="20"/>
  <c r="J303" i="20"/>
  <c r="R303" i="20"/>
  <c r="Q327" i="20"/>
  <c r="Y327" i="20"/>
  <c r="H349" i="20"/>
  <c r="T418" i="20"/>
  <c r="R464" i="20"/>
  <c r="N488" i="20"/>
  <c r="N487" i="20"/>
  <c r="H580" i="20"/>
  <c r="H578" i="20"/>
  <c r="L580" i="20"/>
  <c r="L579" i="20"/>
  <c r="K579" i="20"/>
  <c r="G603" i="20"/>
  <c r="G601" i="20"/>
  <c r="K603" i="20"/>
  <c r="K602" i="20"/>
  <c r="G602" i="20"/>
  <c r="W602" i="20"/>
  <c r="O96" i="20"/>
  <c r="J119" i="20"/>
  <c r="N142" i="20"/>
  <c r="V142" i="20"/>
  <c r="M165" i="20"/>
  <c r="X165" i="20"/>
  <c r="L188" i="20"/>
  <c r="W188" i="20"/>
  <c r="J234" i="20"/>
  <c r="R234" i="20"/>
  <c r="I257" i="20"/>
  <c r="T257" i="20"/>
  <c r="H280" i="20"/>
  <c r="K303" i="20"/>
  <c r="I326" i="20"/>
  <c r="I349" i="20"/>
  <c r="K372" i="20"/>
  <c r="L441" i="20"/>
  <c r="K465" i="20"/>
  <c r="K464" i="20"/>
  <c r="V464" i="20"/>
  <c r="I488" i="20"/>
  <c r="L578" i="20"/>
  <c r="J602" i="20"/>
  <c r="J603" i="20"/>
  <c r="G626" i="20"/>
  <c r="G624" i="20"/>
  <c r="O626" i="20"/>
  <c r="O624" i="20"/>
  <c r="Z485" i="20"/>
  <c r="R488" i="20"/>
  <c r="M533" i="20"/>
  <c r="T557" i="20"/>
  <c r="V602" i="20"/>
  <c r="R603" i="20"/>
  <c r="J624" i="20"/>
  <c r="R624" i="20"/>
  <c r="I625" i="20"/>
  <c r="Q625" i="20"/>
  <c r="Y625" i="20"/>
  <c r="M647" i="20"/>
  <c r="Y647" i="20"/>
  <c r="M648" i="20"/>
  <c r="X648" i="20"/>
  <c r="H670" i="20"/>
  <c r="T670" i="20"/>
  <c r="H671" i="20"/>
  <c r="S671" i="20"/>
  <c r="G672" i="20"/>
  <c r="U676" i="20" s="1"/>
  <c r="L680" i="20" s="1"/>
  <c r="K693" i="20"/>
  <c r="R716" i="20"/>
  <c r="M717" i="20"/>
  <c r="U717" i="20"/>
  <c r="M718" i="20"/>
  <c r="Q740" i="20"/>
  <c r="L741" i="20"/>
  <c r="M762" i="20"/>
  <c r="H763" i="20"/>
  <c r="G764" i="20"/>
  <c r="X764" i="20"/>
  <c r="T649" i="20"/>
  <c r="W672" i="20"/>
  <c r="L693" i="20"/>
  <c r="U740" i="20"/>
  <c r="Q762" i="20"/>
  <c r="L763" i="20"/>
  <c r="K764" i="20"/>
  <c r="U625" i="20"/>
  <c r="U647" i="20"/>
  <c r="T648" i="20"/>
  <c r="H649" i="20"/>
  <c r="U649" i="20"/>
  <c r="W671" i="20"/>
  <c r="O672" i="20"/>
  <c r="X672" i="20"/>
  <c r="V695" i="20"/>
  <c r="I717" i="20"/>
  <c r="Q717" i="20"/>
  <c r="Y717" i="20"/>
  <c r="Z738" i="20"/>
  <c r="I740" i="20"/>
  <c r="Y740" i="20"/>
  <c r="U762" i="20"/>
  <c r="T763" i="20"/>
  <c r="O764" i="20"/>
  <c r="R532" i="20"/>
  <c r="R533" i="20"/>
  <c r="I534" i="20"/>
  <c r="X556" i="20"/>
  <c r="W579" i="20"/>
  <c r="W580" i="20"/>
  <c r="Z623" i="20"/>
  <c r="W624" i="20"/>
  <c r="N625" i="20"/>
  <c r="Q626" i="20"/>
  <c r="Y626" i="20"/>
  <c r="I647" i="20"/>
  <c r="L648" i="20"/>
  <c r="L649" i="20"/>
  <c r="X649" i="20"/>
  <c r="G671" i="20"/>
  <c r="O671" i="20"/>
  <c r="S672" i="20"/>
  <c r="H693" i="20"/>
  <c r="S693" i="20"/>
  <c r="N716" i="20"/>
  <c r="J717" i="20"/>
  <c r="I718" i="20"/>
  <c r="N739" i="20"/>
  <c r="M740" i="20"/>
  <c r="H741" i="20"/>
  <c r="I762" i="20"/>
  <c r="Y762" i="20"/>
  <c r="X763" i="20"/>
  <c r="T764" i="20"/>
  <c r="H97" i="19"/>
  <c r="Q97" i="19"/>
  <c r="Y120" i="19"/>
  <c r="H165" i="19"/>
  <c r="T165" i="19"/>
  <c r="G188" i="19"/>
  <c r="K189" i="19"/>
  <c r="J212" i="19"/>
  <c r="T257" i="19"/>
  <c r="H280" i="19"/>
  <c r="W280" i="19"/>
  <c r="K281" i="19"/>
  <c r="R304" i="19"/>
  <c r="Y326" i="19"/>
  <c r="I349" i="19"/>
  <c r="T349" i="19"/>
  <c r="H350" i="19"/>
  <c r="U350" i="19"/>
  <c r="G372" i="19"/>
  <c r="O372" i="19"/>
  <c r="X372" i="19"/>
  <c r="G395" i="19"/>
  <c r="O395" i="19"/>
  <c r="W395" i="19"/>
  <c r="J418" i="19"/>
  <c r="R418" i="19"/>
  <c r="M441" i="19"/>
  <c r="H511" i="19"/>
  <c r="L165" i="19"/>
  <c r="U97" i="19"/>
  <c r="M120" i="19"/>
  <c r="W188" i="19"/>
  <c r="O189" i="19"/>
  <c r="X280" i="19"/>
  <c r="M326" i="19"/>
  <c r="I327" i="19"/>
  <c r="U327" i="19"/>
  <c r="L349" i="19"/>
  <c r="S372" i="19"/>
  <c r="J395" i="19"/>
  <c r="K418" i="19"/>
  <c r="Y441" i="19"/>
  <c r="R442" i="19"/>
  <c r="K464" i="19"/>
  <c r="K465" i="19"/>
  <c r="X464" i="19"/>
  <c r="L511" i="19"/>
  <c r="L97" i="19"/>
  <c r="Y97" i="19"/>
  <c r="N258" i="19"/>
  <c r="L304" i="19"/>
  <c r="I325" i="19"/>
  <c r="Q350" i="19"/>
  <c r="Y350" i="19"/>
  <c r="K372" i="19"/>
  <c r="T372" i="19"/>
  <c r="K395" i="19"/>
  <c r="V442" i="19"/>
  <c r="V441" i="19"/>
  <c r="I441" i="19"/>
  <c r="U511" i="19"/>
  <c r="U510" i="19"/>
  <c r="L510" i="19"/>
  <c r="N97" i="19"/>
  <c r="I120" i="19"/>
  <c r="G165" i="19"/>
  <c r="Y258" i="19"/>
  <c r="I281" i="19"/>
  <c r="R302" i="19"/>
  <c r="P370" i="19"/>
  <c r="L372" i="19"/>
  <c r="W372" i="19"/>
  <c r="N395" i="19"/>
  <c r="G418" i="19"/>
  <c r="O418" i="19"/>
  <c r="J441" i="19"/>
  <c r="X465" i="19"/>
  <c r="H509" i="19"/>
  <c r="K579" i="19"/>
  <c r="K578" i="19"/>
  <c r="U464" i="19"/>
  <c r="X510" i="19"/>
  <c r="K532" i="19"/>
  <c r="W532" i="19"/>
  <c r="J555" i="19"/>
  <c r="V557" i="19"/>
  <c r="I578" i="19"/>
  <c r="M579" i="19"/>
  <c r="O580" i="19"/>
  <c r="J601" i="19"/>
  <c r="L602" i="19"/>
  <c r="J603" i="19"/>
  <c r="Q624" i="19"/>
  <c r="Y624" i="19"/>
  <c r="M625" i="19"/>
  <c r="T626" i="19"/>
  <c r="H648" i="19"/>
  <c r="S648" i="19"/>
  <c r="G649" i="19"/>
  <c r="O649" i="19"/>
  <c r="X649" i="19"/>
  <c r="G670" i="19"/>
  <c r="O670" i="19"/>
  <c r="X670" i="19"/>
  <c r="S671" i="19"/>
  <c r="K672" i="19"/>
  <c r="W672" i="19"/>
  <c r="G693" i="19"/>
  <c r="O693" i="19"/>
  <c r="W693" i="19"/>
  <c r="K716" i="19"/>
  <c r="N717" i="19"/>
  <c r="V717" i="19"/>
  <c r="R718" i="19"/>
  <c r="N739" i="19"/>
  <c r="J740" i="19"/>
  <c r="R740" i="19"/>
  <c r="H741" i="19"/>
  <c r="M762" i="19"/>
  <c r="H763" i="19"/>
  <c r="G764" i="19"/>
  <c r="X764" i="19"/>
  <c r="L601" i="19"/>
  <c r="Q602" i="19"/>
  <c r="U624" i="19"/>
  <c r="Q625" i="19"/>
  <c r="I626" i="19"/>
  <c r="U626" i="19"/>
  <c r="S670" i="19"/>
  <c r="G671" i="19"/>
  <c r="W671" i="19"/>
  <c r="N672" i="19"/>
  <c r="J693" i="19"/>
  <c r="K695" i="19"/>
  <c r="U740" i="19"/>
  <c r="U741" i="19"/>
  <c r="L763" i="19"/>
  <c r="K764" i="19"/>
  <c r="Q601" i="19"/>
  <c r="H602" i="19"/>
  <c r="I624" i="19"/>
  <c r="M626" i="19"/>
  <c r="K670" i="19"/>
  <c r="T670" i="19"/>
  <c r="O672" i="19"/>
  <c r="K693" i="19"/>
  <c r="R717" i="19"/>
  <c r="V718" i="19"/>
  <c r="T763" i="19"/>
  <c r="O764" i="19"/>
  <c r="J509" i="19"/>
  <c r="R555" i="19"/>
  <c r="O578" i="19"/>
  <c r="H601" i="19"/>
  <c r="L625" i="19"/>
  <c r="L647" i="19"/>
  <c r="G648" i="19"/>
  <c r="O648" i="19"/>
  <c r="W649" i="19"/>
  <c r="L670" i="19"/>
  <c r="J672" i="19"/>
  <c r="O694" i="19"/>
  <c r="W716" i="19"/>
  <c r="N718" i="19"/>
  <c r="J739" i="19"/>
  <c r="I740" i="19"/>
  <c r="Q740" i="19"/>
  <c r="Y740" i="19"/>
  <c r="Q741" i="19"/>
  <c r="Y741" i="19"/>
  <c r="I762" i="19"/>
  <c r="X763" i="19"/>
  <c r="T764" i="19"/>
  <c r="P94" i="18"/>
  <c r="L96" i="18"/>
  <c r="W96" i="18"/>
  <c r="K97" i="18"/>
  <c r="T97" i="18"/>
  <c r="K119" i="18"/>
  <c r="S142" i="18"/>
  <c r="O143" i="18"/>
  <c r="R165" i="18"/>
  <c r="N166" i="18"/>
  <c r="M188" i="18"/>
  <c r="U188" i="18"/>
  <c r="L211" i="18"/>
  <c r="H212" i="18"/>
  <c r="S234" i="18"/>
  <c r="V258" i="18"/>
  <c r="I280" i="18"/>
  <c r="U280" i="18"/>
  <c r="X303" i="18"/>
  <c r="W326" i="18"/>
  <c r="R349" i="18"/>
  <c r="V350" i="18"/>
  <c r="H372" i="18"/>
  <c r="Q372" i="18"/>
  <c r="Y372" i="18"/>
  <c r="T373" i="18"/>
  <c r="H395" i="18"/>
  <c r="T396" i="18"/>
  <c r="K418" i="18"/>
  <c r="S418" i="18"/>
  <c r="N419" i="18"/>
  <c r="W419" i="18"/>
  <c r="I441" i="18"/>
  <c r="Q441" i="18"/>
  <c r="Y441" i="18"/>
  <c r="R442" i="18"/>
  <c r="H464" i="18"/>
  <c r="Q464" i="18"/>
  <c r="Y464" i="18"/>
  <c r="N510" i="18"/>
  <c r="Y533" i="18"/>
  <c r="W556" i="18"/>
  <c r="T626" i="18"/>
  <c r="T625" i="18"/>
  <c r="T624" i="18"/>
  <c r="X626" i="18"/>
  <c r="X625" i="18"/>
  <c r="X624" i="18"/>
  <c r="N97" i="18"/>
  <c r="J120" i="18"/>
  <c r="W142" i="18"/>
  <c r="S165" i="18"/>
  <c r="Y188" i="18"/>
  <c r="Q189" i="18"/>
  <c r="W234" i="18"/>
  <c r="O235" i="18"/>
  <c r="Y281" i="18"/>
  <c r="T304" i="18"/>
  <c r="I372" i="18"/>
  <c r="K395" i="18"/>
  <c r="J441" i="18"/>
  <c r="U442" i="18"/>
  <c r="X463" i="18"/>
  <c r="X465" i="18"/>
  <c r="I464" i="18"/>
  <c r="W487" i="18"/>
  <c r="W488" i="18"/>
  <c r="J509" i="18"/>
  <c r="J511" i="18"/>
  <c r="U533" i="18"/>
  <c r="U534" i="18"/>
  <c r="Y532" i="18"/>
  <c r="X555" i="18"/>
  <c r="X556" i="18"/>
  <c r="G556" i="18"/>
  <c r="G648" i="18"/>
  <c r="G647" i="18"/>
  <c r="K649" i="18"/>
  <c r="K648" i="18"/>
  <c r="O647" i="18"/>
  <c r="O649" i="18"/>
  <c r="O648" i="18"/>
  <c r="X647" i="18"/>
  <c r="X648" i="18"/>
  <c r="X649" i="18"/>
  <c r="G649" i="18"/>
  <c r="I694" i="18"/>
  <c r="G718" i="18"/>
  <c r="G717" i="18"/>
  <c r="G716" i="18"/>
  <c r="K718" i="18"/>
  <c r="K717" i="18"/>
  <c r="O718" i="18"/>
  <c r="O717" i="18"/>
  <c r="O716" i="18"/>
  <c r="J741" i="18"/>
  <c r="J740" i="18"/>
  <c r="J739" i="18"/>
  <c r="N741" i="18"/>
  <c r="N740" i="18"/>
  <c r="S96" i="18"/>
  <c r="V165" i="18"/>
  <c r="U211" i="18"/>
  <c r="Q212" i="18"/>
  <c r="X373" i="18"/>
  <c r="L395" i="18"/>
  <c r="L464" i="18"/>
  <c r="U464" i="18"/>
  <c r="S511" i="18"/>
  <c r="S510" i="18"/>
  <c r="S509" i="18"/>
  <c r="N509" i="18"/>
  <c r="J97" i="18"/>
  <c r="S119" i="18"/>
  <c r="R188" i="18"/>
  <c r="Q280" i="18"/>
  <c r="N349" i="18"/>
  <c r="J418" i="18"/>
  <c r="M464" i="18"/>
  <c r="O510" i="18"/>
  <c r="O509" i="18"/>
  <c r="K487" i="18"/>
  <c r="I532" i="18"/>
  <c r="L556" i="18"/>
  <c r="V578" i="18"/>
  <c r="R580" i="18"/>
  <c r="U602" i="18"/>
  <c r="Y603" i="18"/>
  <c r="R717" i="18"/>
  <c r="V718" i="18"/>
  <c r="U740" i="18"/>
  <c r="U762" i="18"/>
  <c r="I763" i="18"/>
  <c r="T763" i="18"/>
  <c r="H764" i="18"/>
  <c r="U764" i="18"/>
  <c r="L487" i="18"/>
  <c r="M532" i="18"/>
  <c r="J533" i="18"/>
  <c r="Q601" i="18"/>
  <c r="Q603" i="18"/>
  <c r="R671" i="18"/>
  <c r="V672" i="18"/>
  <c r="O693" i="18"/>
  <c r="S694" i="18"/>
  <c r="W716" i="18"/>
  <c r="N718" i="18"/>
  <c r="I762" i="18"/>
  <c r="L763" i="18"/>
  <c r="L764" i="18"/>
  <c r="X764" i="18"/>
  <c r="L625" i="18"/>
  <c r="R670" i="18"/>
  <c r="O694" i="18"/>
  <c r="S695" i="18"/>
  <c r="Q762" i="18"/>
  <c r="H763" i="18"/>
  <c r="T764" i="18"/>
  <c r="AA101" i="14"/>
  <c r="AA97" i="14"/>
  <c r="G578" i="17"/>
  <c r="G580" i="17"/>
  <c r="G579" i="17"/>
  <c r="T578" i="17"/>
  <c r="T579" i="17"/>
  <c r="T580" i="17"/>
  <c r="X578" i="17"/>
  <c r="X580" i="17"/>
  <c r="X579" i="17"/>
  <c r="O578" i="17"/>
  <c r="O580" i="17"/>
  <c r="O579" i="17"/>
  <c r="H96" i="17"/>
  <c r="I142" i="17"/>
  <c r="I143" i="17"/>
  <c r="M142" i="17"/>
  <c r="M143" i="17"/>
  <c r="R143" i="17"/>
  <c r="R142" i="17"/>
  <c r="N396" i="17"/>
  <c r="N395" i="17"/>
  <c r="S396" i="17"/>
  <c r="S395" i="17"/>
  <c r="W395" i="17"/>
  <c r="W396" i="17"/>
  <c r="H510" i="17"/>
  <c r="H511" i="17"/>
  <c r="H509" i="17"/>
  <c r="L510" i="17"/>
  <c r="L509" i="17"/>
  <c r="I625" i="17"/>
  <c r="I626" i="17"/>
  <c r="M626" i="17"/>
  <c r="M624" i="17"/>
  <c r="M625" i="17"/>
  <c r="I624" i="17"/>
  <c r="T739" i="17"/>
  <c r="T740" i="17"/>
  <c r="T741" i="17"/>
  <c r="X739" i="17"/>
  <c r="X740" i="17"/>
  <c r="X741" i="17"/>
  <c r="L97" i="17"/>
  <c r="L96" i="17"/>
  <c r="K579" i="17"/>
  <c r="K578" i="17"/>
  <c r="G350" i="17"/>
  <c r="G349" i="17"/>
  <c r="K350" i="17"/>
  <c r="U418" i="17"/>
  <c r="U419" i="17"/>
  <c r="Y419" i="17"/>
  <c r="I442" i="17"/>
  <c r="I441" i="17"/>
  <c r="M442" i="17"/>
  <c r="M441" i="17"/>
  <c r="G488" i="17"/>
  <c r="G487" i="17"/>
  <c r="L511" i="17"/>
  <c r="V280" i="17"/>
  <c r="I418" i="17"/>
  <c r="V511" i="17"/>
  <c r="V509" i="17"/>
  <c r="G601" i="17"/>
  <c r="G602" i="17"/>
  <c r="K119" i="17"/>
  <c r="Q165" i="17"/>
  <c r="L166" i="17"/>
  <c r="K189" i="17"/>
  <c r="K211" i="17"/>
  <c r="J212" i="17"/>
  <c r="M235" i="17"/>
  <c r="Q257" i="17"/>
  <c r="L258" i="17"/>
  <c r="U303" i="17"/>
  <c r="L304" i="17"/>
  <c r="Y327" i="17"/>
  <c r="W349" i="17"/>
  <c r="S373" i="17"/>
  <c r="J418" i="17"/>
  <c r="R418" i="17"/>
  <c r="L441" i="17"/>
  <c r="U441" i="17"/>
  <c r="G464" i="17"/>
  <c r="O464" i="17"/>
  <c r="R487" i="17"/>
  <c r="S534" i="17"/>
  <c r="S532" i="17"/>
  <c r="I532" i="17"/>
  <c r="J556" i="17"/>
  <c r="J557" i="17"/>
  <c r="N556" i="17"/>
  <c r="N555" i="17"/>
  <c r="J555" i="17"/>
  <c r="N557" i="17"/>
  <c r="K602" i="17"/>
  <c r="J694" i="17"/>
  <c r="J693" i="17"/>
  <c r="J695" i="17"/>
  <c r="N695" i="17"/>
  <c r="N694" i="17"/>
  <c r="J718" i="17"/>
  <c r="J717" i="17"/>
  <c r="N718" i="17"/>
  <c r="N717" i="17"/>
  <c r="N716" i="17"/>
  <c r="I235" i="17"/>
  <c r="K395" i="17"/>
  <c r="M533" i="17"/>
  <c r="M532" i="17"/>
  <c r="M534" i="17"/>
  <c r="V557" i="17"/>
  <c r="V555" i="17"/>
  <c r="O601" i="17"/>
  <c r="O602" i="17"/>
  <c r="T603" i="17"/>
  <c r="T601" i="17"/>
  <c r="X603" i="17"/>
  <c r="X601" i="17"/>
  <c r="O119" i="17"/>
  <c r="O189" i="17"/>
  <c r="O211" i="17"/>
  <c r="R234" i="17"/>
  <c r="G395" i="17"/>
  <c r="O395" i="17"/>
  <c r="M418" i="17"/>
  <c r="X441" i="17"/>
  <c r="R509" i="17"/>
  <c r="I534" i="17"/>
  <c r="R555" i="17"/>
  <c r="S580" i="17"/>
  <c r="S579" i="17"/>
  <c r="W580" i="17"/>
  <c r="T649" i="17"/>
  <c r="T648" i="17"/>
  <c r="T647" i="17"/>
  <c r="X649" i="17"/>
  <c r="X648" i="17"/>
  <c r="X647" i="17"/>
  <c r="L603" i="17"/>
  <c r="J624" i="17"/>
  <c r="U739" i="17"/>
  <c r="H741" i="17"/>
  <c r="U741" i="17"/>
  <c r="X763" i="17"/>
  <c r="T764" i="17"/>
  <c r="J509" i="17"/>
  <c r="N511" i="17"/>
  <c r="K532" i="17"/>
  <c r="T557" i="17"/>
  <c r="M578" i="17"/>
  <c r="U578" i="17"/>
  <c r="H579" i="17"/>
  <c r="H601" i="17"/>
  <c r="R601" i="17"/>
  <c r="H647" i="17"/>
  <c r="S672" i="17"/>
  <c r="Q717" i="17"/>
  <c r="Y717" i="17"/>
  <c r="I739" i="17"/>
  <c r="L740" i="17"/>
  <c r="L741" i="17"/>
  <c r="H763" i="17"/>
  <c r="G764" i="17"/>
  <c r="X764" i="17"/>
  <c r="U532" i="17"/>
  <c r="G534" i="17"/>
  <c r="O534" i="17"/>
  <c r="X555" i="17"/>
  <c r="I580" i="17"/>
  <c r="J601" i="17"/>
  <c r="H603" i="17"/>
  <c r="S603" i="17"/>
  <c r="H648" i="17"/>
  <c r="M670" i="17"/>
  <c r="W670" i="17"/>
  <c r="V693" i="17"/>
  <c r="V694" i="17"/>
  <c r="R716" i="17"/>
  <c r="R717" i="17"/>
  <c r="M739" i="17"/>
  <c r="Y739" i="17"/>
  <c r="M740" i="17"/>
  <c r="L763" i="17"/>
  <c r="K764" i="17"/>
  <c r="R96" i="16"/>
  <c r="V97" i="16"/>
  <c r="R142" i="16"/>
  <c r="V165" i="16"/>
  <c r="U189" i="16"/>
  <c r="S211" i="16"/>
  <c r="W212" i="16"/>
  <c r="R234" i="16"/>
  <c r="W235" i="16"/>
  <c r="Q257" i="16"/>
  <c r="Y257" i="16"/>
  <c r="U258" i="16"/>
  <c r="T280" i="16"/>
  <c r="X281" i="16"/>
  <c r="T304" i="16"/>
  <c r="W326" i="16"/>
  <c r="S327" i="16"/>
  <c r="Q350" i="16"/>
  <c r="Y350" i="16"/>
  <c r="U372" i="16"/>
  <c r="X418" i="16"/>
  <c r="W419" i="16"/>
  <c r="V442" i="16"/>
  <c r="R464" i="16"/>
  <c r="V465" i="16"/>
  <c r="R510" i="16"/>
  <c r="U533" i="16"/>
  <c r="U534" i="16"/>
  <c r="T556" i="16"/>
  <c r="U557" i="16"/>
  <c r="T579" i="16"/>
  <c r="S580" i="16"/>
  <c r="Q602" i="16"/>
  <c r="T670" i="16"/>
  <c r="T671" i="16"/>
  <c r="Q739" i="16"/>
  <c r="Y740" i="16"/>
  <c r="T762" i="16"/>
  <c r="X763" i="16"/>
  <c r="T764" i="16"/>
  <c r="S96" i="16"/>
  <c r="W97" i="16"/>
  <c r="U280" i="16"/>
  <c r="Q281" i="16"/>
  <c r="Y281" i="16"/>
  <c r="U349" i="16"/>
  <c r="R441" i="16"/>
  <c r="R487" i="16"/>
  <c r="U556" i="16"/>
  <c r="W579" i="16"/>
  <c r="W580" i="16"/>
  <c r="Q624" i="16"/>
  <c r="T649" i="16"/>
  <c r="W670" i="16"/>
  <c r="W671" i="16"/>
  <c r="V716" i="16"/>
  <c r="R718" i="16"/>
  <c r="R739" i="16"/>
  <c r="Q740" i="16"/>
  <c r="U762" i="16"/>
  <c r="Q763" i="16"/>
  <c r="Y763" i="16"/>
  <c r="U764" i="16"/>
  <c r="U166" i="16"/>
  <c r="T188" i="16"/>
  <c r="V234" i="16"/>
  <c r="T418" i="16"/>
  <c r="S441" i="16"/>
  <c r="S487" i="16"/>
  <c r="Q533" i="16"/>
  <c r="X556" i="16"/>
  <c r="Q557" i="16"/>
  <c r="Y557" i="16"/>
  <c r="X579" i="16"/>
  <c r="Q625" i="16"/>
  <c r="T647" i="16"/>
  <c r="X649" i="16"/>
  <c r="U739" i="16"/>
  <c r="U741" i="16"/>
  <c r="X762" i="16"/>
  <c r="AA10" i="16"/>
  <c r="AA12" i="16"/>
  <c r="AA14" i="16"/>
  <c r="AA16" i="16"/>
  <c r="AA18" i="16"/>
  <c r="AA20" i="16"/>
  <c r="AA22" i="16"/>
  <c r="AA24" i="16"/>
  <c r="AA26" i="16"/>
  <c r="AA28" i="16"/>
  <c r="AA30" i="16"/>
  <c r="AA32" i="16"/>
  <c r="AA34" i="16"/>
  <c r="AA36" i="16"/>
  <c r="AA38" i="16"/>
  <c r="U465" i="16"/>
  <c r="W487" i="16"/>
  <c r="V602" i="16"/>
  <c r="U624" i="16"/>
  <c r="U625" i="16"/>
  <c r="S670" i="16"/>
  <c r="S671" i="16"/>
  <c r="Y739" i="16"/>
  <c r="Q762" i="16"/>
  <c r="Y762" i="16"/>
  <c r="K96" i="16"/>
  <c r="L762" i="16"/>
  <c r="J257" i="16"/>
  <c r="N258" i="16"/>
  <c r="M350" i="16"/>
  <c r="N96" i="16"/>
  <c r="M97" i="16"/>
  <c r="I143" i="16"/>
  <c r="N165" i="16"/>
  <c r="H188" i="16"/>
  <c r="H211" i="16"/>
  <c r="J234" i="16"/>
  <c r="M257" i="16"/>
  <c r="I258" i="16"/>
  <c r="H280" i="16"/>
  <c r="L303" i="16"/>
  <c r="K304" i="16"/>
  <c r="K326" i="16"/>
  <c r="J349" i="16"/>
  <c r="I350" i="16"/>
  <c r="M372" i="16"/>
  <c r="L396" i="16"/>
  <c r="L418" i="16"/>
  <c r="N441" i="16"/>
  <c r="I464" i="16"/>
  <c r="G487" i="16"/>
  <c r="O510" i="16"/>
  <c r="M533" i="16"/>
  <c r="H556" i="16"/>
  <c r="G579" i="16"/>
  <c r="O579" i="16"/>
  <c r="O624" i="16"/>
  <c r="K626" i="16"/>
  <c r="L648" i="16"/>
  <c r="O670" i="16"/>
  <c r="G671" i="16"/>
  <c r="J672" i="16"/>
  <c r="H740" i="16"/>
  <c r="I741" i="16"/>
  <c r="H762" i="16"/>
  <c r="M762" i="16"/>
  <c r="L763" i="16"/>
  <c r="O580" i="16"/>
  <c r="G96" i="16"/>
  <c r="O96" i="16"/>
  <c r="M143" i="16"/>
  <c r="I188" i="16"/>
  <c r="K211" i="16"/>
  <c r="G303" i="16"/>
  <c r="O303" i="16"/>
  <c r="N326" i="16"/>
  <c r="G418" i="16"/>
  <c r="O418" i="16"/>
  <c r="O488" i="16"/>
  <c r="I556" i="16"/>
  <c r="J602" i="16"/>
  <c r="J671" i="16"/>
  <c r="K672" i="16"/>
  <c r="J693" i="16"/>
  <c r="J695" i="16"/>
  <c r="N716" i="16"/>
  <c r="I739" i="16"/>
  <c r="M741" i="16"/>
  <c r="I762" i="16"/>
  <c r="M763" i="16"/>
  <c r="L281" i="16"/>
  <c r="J165" i="16"/>
  <c r="L188" i="16"/>
  <c r="L211" i="16"/>
  <c r="J441" i="16"/>
  <c r="K579" i="16"/>
  <c r="J625" i="16"/>
  <c r="O626" i="16"/>
  <c r="N717" i="16"/>
  <c r="M739" i="16"/>
  <c r="AA180" i="14"/>
  <c r="AA176" i="14"/>
  <c r="AA172" i="14"/>
  <c r="AA168" i="14"/>
  <c r="AA164" i="14"/>
  <c r="AA160" i="14"/>
  <c r="AA156" i="14"/>
  <c r="AA62" i="14"/>
  <c r="AA58" i="14"/>
  <c r="AA54" i="14"/>
  <c r="AA50" i="14"/>
  <c r="AA46" i="14"/>
  <c r="AA42" i="14"/>
  <c r="AA38" i="14"/>
  <c r="AA81" i="14"/>
  <c r="AA77" i="14"/>
  <c r="AA73" i="14"/>
  <c r="AA69" i="14"/>
  <c r="AA65" i="14"/>
  <c r="AA90" i="14"/>
  <c r="AA86" i="14"/>
  <c r="AA122" i="14"/>
  <c r="AA118" i="14"/>
  <c r="AA114" i="14"/>
  <c r="AA110" i="14"/>
  <c r="AA106" i="14"/>
  <c r="AA102" i="14"/>
  <c r="AA98" i="14"/>
  <c r="AA57" i="14"/>
  <c r="AA53" i="14"/>
  <c r="AA49" i="14"/>
  <c r="AA45" i="14"/>
  <c r="AA41" i="14"/>
  <c r="AA37" i="14"/>
  <c r="AA84" i="14"/>
  <c r="AA80" i="14"/>
  <c r="AA76" i="14"/>
  <c r="AA72" i="14"/>
  <c r="AA68" i="14"/>
  <c r="AA93" i="14"/>
  <c r="AA89" i="14"/>
  <c r="AA85" i="14"/>
  <c r="AA121" i="14"/>
  <c r="AA117" i="14"/>
  <c r="AA113" i="14"/>
  <c r="AA109" i="14"/>
  <c r="AA105" i="14"/>
  <c r="AA129" i="14"/>
  <c r="AA125" i="14"/>
  <c r="AA33" i="14"/>
  <c r="AA29" i="14"/>
  <c r="AA25" i="14"/>
  <c r="AA21" i="14"/>
  <c r="AA5" i="14"/>
  <c r="AA22" i="14"/>
  <c r="AA18" i="14"/>
  <c r="AA6" i="14"/>
  <c r="AA59" i="14"/>
  <c r="AA55" i="14"/>
  <c r="AA82" i="14"/>
  <c r="AA70" i="14"/>
  <c r="AA66" i="14"/>
  <c r="AA91" i="14"/>
  <c r="AA115" i="14"/>
  <c r="AA99" i="14"/>
  <c r="AA151" i="14"/>
  <c r="AA143" i="14"/>
  <c r="AA135" i="14"/>
  <c r="AA127" i="14"/>
  <c r="AA182" i="14"/>
  <c r="AA166" i="14"/>
  <c r="AA158" i="14"/>
  <c r="AA211" i="14"/>
  <c r="AA203" i="14"/>
  <c r="AA191" i="14"/>
  <c r="AA242" i="14"/>
  <c r="AA234" i="14"/>
  <c r="AA17" i="14"/>
  <c r="AA13" i="14"/>
  <c r="AA9" i="14"/>
  <c r="AA30" i="14"/>
  <c r="AA26" i="14"/>
  <c r="AA14" i="14"/>
  <c r="AA10" i="14"/>
  <c r="AA63" i="14"/>
  <c r="AA51" i="14"/>
  <c r="AA47" i="14"/>
  <c r="AA43" i="14"/>
  <c r="AA39" i="14"/>
  <c r="AA35" i="14"/>
  <c r="AA78" i="14"/>
  <c r="AA74" i="14"/>
  <c r="AA87" i="14"/>
  <c r="AA123" i="14"/>
  <c r="AA119" i="14"/>
  <c r="AA111" i="14"/>
  <c r="AA107" i="14"/>
  <c r="AA103" i="14"/>
  <c r="AA95" i="14"/>
  <c r="AA147" i="14"/>
  <c r="AA139" i="14"/>
  <c r="AA131" i="14"/>
  <c r="AA178" i="14"/>
  <c r="AA174" i="14"/>
  <c r="AA170" i="14"/>
  <c r="AA162" i="14"/>
  <c r="AA207" i="14"/>
  <c r="AA199" i="14"/>
  <c r="AA195" i="14"/>
  <c r="AA187" i="14"/>
  <c r="AA238" i="14"/>
  <c r="AA230" i="14"/>
  <c r="AA226" i="14"/>
  <c r="AA222" i="14"/>
  <c r="AA218" i="14"/>
  <c r="AA243" i="14"/>
  <c r="AA271" i="14"/>
  <c r="AA267" i="14"/>
  <c r="AA263" i="14"/>
  <c r="AA259" i="14"/>
  <c r="AA255" i="14"/>
  <c r="AA251" i="14"/>
  <c r="AA247" i="14"/>
  <c r="AA294" i="14"/>
  <c r="AA290" i="14"/>
  <c r="AA286" i="14"/>
  <c r="AA282" i="14"/>
  <c r="AA278" i="14"/>
  <c r="AA303" i="14"/>
  <c r="AA299" i="14"/>
  <c r="AA295" i="14"/>
  <c r="AA31" i="14"/>
  <c r="AA27" i="14"/>
  <c r="AA23" i="14"/>
  <c r="AA19" i="14"/>
  <c r="AA15" i="14"/>
  <c r="AA11" i="14"/>
  <c r="AA7" i="14"/>
  <c r="AA60" i="14"/>
  <c r="AA56" i="14"/>
  <c r="AA52" i="14"/>
  <c r="AA48" i="14"/>
  <c r="AA44" i="14"/>
  <c r="AA40" i="14"/>
  <c r="AA36" i="14"/>
  <c r="AA64" i="14"/>
  <c r="AA83" i="14"/>
  <c r="AA79" i="14"/>
  <c r="AA75" i="14"/>
  <c r="AA71" i="14"/>
  <c r="AA67" i="14"/>
  <c r="AA92" i="14"/>
  <c r="AA88" i="14"/>
  <c r="AA120" i="14"/>
  <c r="AA116" i="14"/>
  <c r="AA112" i="14"/>
  <c r="AA108" i="14"/>
  <c r="AA104" i="14"/>
  <c r="AA100" i="14"/>
  <c r="AA96" i="14"/>
  <c r="AA124" i="14"/>
  <c r="AA152" i="14"/>
  <c r="AA148" i="14"/>
  <c r="AA144" i="14"/>
  <c r="AA140" i="14"/>
  <c r="AA136" i="14"/>
  <c r="AA132" i="14"/>
  <c r="AA128" i="14"/>
  <c r="AA212" i="14"/>
  <c r="AA208" i="14"/>
  <c r="AA204" i="14"/>
  <c r="AA200" i="14"/>
  <c r="AA196" i="14"/>
  <c r="AA192" i="14"/>
  <c r="AA188" i="14"/>
  <c r="AA239" i="14"/>
  <c r="AA235" i="14"/>
  <c r="AA231" i="14"/>
  <c r="AA227" i="14"/>
  <c r="AA223" i="14"/>
  <c r="AA219" i="14"/>
  <c r="AA215" i="14"/>
  <c r="AA272" i="14"/>
  <c r="AA268" i="14"/>
  <c r="AA264" i="14"/>
  <c r="AA260" i="14"/>
  <c r="AA256" i="14"/>
  <c r="AA252" i="14"/>
  <c r="AA248" i="14"/>
  <c r="AA291" i="14"/>
  <c r="AA287" i="14"/>
  <c r="AA283" i="14"/>
  <c r="AA279" i="14"/>
  <c r="AA275" i="14"/>
  <c r="N61" i="14" s="1"/>
  <c r="AA300" i="14"/>
  <c r="AA296" i="14"/>
  <c r="AA4" i="14"/>
  <c r="AA32" i="14"/>
  <c r="AA28" i="14"/>
  <c r="AA24" i="14"/>
  <c r="AA20" i="14"/>
  <c r="AA16" i="14"/>
  <c r="AA12" i="14"/>
  <c r="AA8" i="14"/>
  <c r="AA61" i="14"/>
  <c r="AA181" i="14"/>
  <c r="AA177" i="14"/>
  <c r="AA173" i="14"/>
  <c r="AA169" i="14"/>
  <c r="AA165" i="14"/>
  <c r="AA161" i="14"/>
  <c r="AA157" i="14"/>
  <c r="AA213" i="14"/>
  <c r="AA209" i="14"/>
  <c r="AA205" i="14"/>
  <c r="AA201" i="14"/>
  <c r="AA197" i="14"/>
  <c r="AA193" i="14"/>
  <c r="AA189" i="14"/>
  <c r="AA185" i="14"/>
  <c r="AA240" i="14"/>
  <c r="AA236" i="14"/>
  <c r="AA232" i="14"/>
  <c r="AA228" i="14"/>
  <c r="AA224" i="14"/>
  <c r="AA220" i="14"/>
  <c r="AA216" i="14"/>
  <c r="AA273" i="14"/>
  <c r="AA269" i="14"/>
  <c r="AA265" i="14"/>
  <c r="AA261" i="14"/>
  <c r="AA257" i="14"/>
  <c r="AA253" i="14"/>
  <c r="AA249" i="14"/>
  <c r="AA245" i="14"/>
  <c r="AA292" i="14"/>
  <c r="AA288" i="14"/>
  <c r="AA284" i="14"/>
  <c r="AA280" i="14"/>
  <c r="AA276" i="14"/>
  <c r="AA301" i="14"/>
  <c r="AA297" i="14"/>
  <c r="Z94" i="24"/>
  <c r="I97" i="24"/>
  <c r="R120" i="24"/>
  <c r="R119" i="24"/>
  <c r="V120" i="24"/>
  <c r="V119" i="24"/>
  <c r="Z117" i="24"/>
  <c r="P137" i="24"/>
  <c r="AA137" i="24" s="1"/>
  <c r="Q134" i="24" s="1"/>
  <c r="H188" i="24"/>
  <c r="L188" i="24"/>
  <c r="T189" i="24"/>
  <c r="T188" i="24"/>
  <c r="X189" i="24"/>
  <c r="X188" i="24"/>
  <c r="H189" i="24"/>
  <c r="K211" i="24"/>
  <c r="N234" i="24"/>
  <c r="H257" i="24"/>
  <c r="L257" i="24"/>
  <c r="L258" i="24"/>
  <c r="P255" i="24"/>
  <c r="T258" i="24"/>
  <c r="T257" i="24"/>
  <c r="X258" i="24"/>
  <c r="X257" i="24"/>
  <c r="Q304" i="24"/>
  <c r="Q303" i="24"/>
  <c r="Z301" i="24"/>
  <c r="U304" i="24"/>
  <c r="U303" i="24"/>
  <c r="Y304" i="24"/>
  <c r="Y303" i="24"/>
  <c r="S350" i="24"/>
  <c r="S349" i="24"/>
  <c r="W350" i="24"/>
  <c r="W349" i="24"/>
  <c r="T395" i="24"/>
  <c r="X395" i="24"/>
  <c r="Z91" i="24"/>
  <c r="AA91" i="24" s="1"/>
  <c r="Q88" i="24" s="1"/>
  <c r="H96" i="24"/>
  <c r="L96" i="24"/>
  <c r="P94" i="24"/>
  <c r="T97" i="24"/>
  <c r="T96" i="24"/>
  <c r="X97" i="24"/>
  <c r="X96" i="24"/>
  <c r="M96" i="24"/>
  <c r="U96" i="24"/>
  <c r="H97" i="24"/>
  <c r="J142" i="24"/>
  <c r="N142" i="24"/>
  <c r="Q157" i="24"/>
  <c r="G189" i="24"/>
  <c r="G188" i="24"/>
  <c r="K189" i="24"/>
  <c r="K188" i="24"/>
  <c r="O189" i="24"/>
  <c r="O188" i="24"/>
  <c r="S189" i="24"/>
  <c r="S188" i="24"/>
  <c r="W189" i="24"/>
  <c r="W188" i="24"/>
  <c r="G212" i="24"/>
  <c r="G211" i="24"/>
  <c r="P209" i="24"/>
  <c r="H327" i="24"/>
  <c r="H326" i="24"/>
  <c r="P324" i="24"/>
  <c r="X327" i="24"/>
  <c r="X326" i="24"/>
  <c r="I96" i="24"/>
  <c r="Q96" i="24"/>
  <c r="Y96" i="24"/>
  <c r="Q97" i="24"/>
  <c r="Y97" i="24"/>
  <c r="P114" i="24"/>
  <c r="AA114" i="24" s="1"/>
  <c r="Q111" i="24" s="1"/>
  <c r="J120" i="24"/>
  <c r="J119" i="24"/>
  <c r="N120" i="24"/>
  <c r="N119" i="24"/>
  <c r="S120" i="24"/>
  <c r="S119" i="24"/>
  <c r="W120" i="24"/>
  <c r="W119" i="24"/>
  <c r="Q143" i="24"/>
  <c r="Q142" i="24"/>
  <c r="U143" i="24"/>
  <c r="U142" i="24"/>
  <c r="Y143" i="24"/>
  <c r="Y142" i="24"/>
  <c r="N143" i="24"/>
  <c r="H166" i="24"/>
  <c r="H165" i="24"/>
  <c r="L166" i="24"/>
  <c r="L165" i="24"/>
  <c r="P163" i="24"/>
  <c r="T166" i="24"/>
  <c r="T165" i="24"/>
  <c r="X166" i="24"/>
  <c r="X165" i="24"/>
  <c r="Z183" i="24"/>
  <c r="AA183" i="24" s="1"/>
  <c r="Q180" i="24" s="1"/>
  <c r="R212" i="24"/>
  <c r="R211" i="24"/>
  <c r="V212" i="24"/>
  <c r="V211" i="24"/>
  <c r="Z209" i="24"/>
  <c r="O211" i="24"/>
  <c r="P229" i="24"/>
  <c r="AA229" i="24" s="1"/>
  <c r="Q226" i="24" s="1"/>
  <c r="H258" i="24"/>
  <c r="R281" i="24"/>
  <c r="R280" i="24"/>
  <c r="V281" i="24"/>
  <c r="V280" i="24"/>
  <c r="Z278" i="24"/>
  <c r="P367" i="24"/>
  <c r="AA367" i="24" s="1"/>
  <c r="Q364" i="24" s="1"/>
  <c r="AA436" i="24"/>
  <c r="Q433" i="24" s="1"/>
  <c r="S510" i="24"/>
  <c r="S509" i="24"/>
  <c r="L327" i="24"/>
  <c r="L326" i="24"/>
  <c r="T327" i="24"/>
  <c r="T326" i="24"/>
  <c r="G97" i="24"/>
  <c r="G96" i="24"/>
  <c r="K97" i="24"/>
  <c r="K96" i="24"/>
  <c r="O97" i="24"/>
  <c r="O96" i="24"/>
  <c r="S97" i="24"/>
  <c r="S96" i="24"/>
  <c r="W97" i="24"/>
  <c r="W96" i="24"/>
  <c r="L97" i="24"/>
  <c r="G119" i="24"/>
  <c r="P117" i="24"/>
  <c r="K119" i="24"/>
  <c r="O119" i="24"/>
  <c r="G120" i="24"/>
  <c r="I143" i="24"/>
  <c r="I142" i="24"/>
  <c r="M143" i="24"/>
  <c r="M142" i="24"/>
  <c r="R143" i="24"/>
  <c r="R142" i="24"/>
  <c r="V143" i="24"/>
  <c r="V142" i="24"/>
  <c r="Z140" i="24"/>
  <c r="J143" i="24"/>
  <c r="I165" i="24"/>
  <c r="M165" i="24"/>
  <c r="Q166" i="24"/>
  <c r="Q165" i="24"/>
  <c r="Z163" i="24"/>
  <c r="U166" i="24"/>
  <c r="U165" i="24"/>
  <c r="Y166" i="24"/>
  <c r="Y165" i="24"/>
  <c r="I166" i="24"/>
  <c r="P206" i="24"/>
  <c r="AA206" i="24" s="1"/>
  <c r="Q203" i="24" s="1"/>
  <c r="J211" i="24"/>
  <c r="N211" i="24"/>
  <c r="N212" i="24"/>
  <c r="S211" i="24"/>
  <c r="S212" i="24"/>
  <c r="W211" i="24"/>
  <c r="O212" i="24"/>
  <c r="H235" i="24"/>
  <c r="H234" i="24"/>
  <c r="L235" i="24"/>
  <c r="L234" i="24"/>
  <c r="P232" i="24"/>
  <c r="T235" i="24"/>
  <c r="T234" i="24"/>
  <c r="X235" i="24"/>
  <c r="X234" i="24"/>
  <c r="R235" i="24"/>
  <c r="Q249" i="24"/>
  <c r="AA344" i="24"/>
  <c r="Q341" i="24" s="1"/>
  <c r="L395" i="24"/>
  <c r="O465" i="24"/>
  <c r="L211" i="24"/>
  <c r="X212" i="24"/>
  <c r="I234" i="24"/>
  <c r="M234" i="24"/>
  <c r="Q235" i="24"/>
  <c r="Q234" i="24"/>
  <c r="Z232" i="24"/>
  <c r="U235" i="24"/>
  <c r="U234" i="24"/>
  <c r="Y235" i="24"/>
  <c r="Y234" i="24"/>
  <c r="I235" i="24"/>
  <c r="P275" i="24"/>
  <c r="AA275" i="24" s="1"/>
  <c r="Q272" i="24" s="1"/>
  <c r="J281" i="24"/>
  <c r="J280" i="24"/>
  <c r="N281" i="24"/>
  <c r="N280" i="24"/>
  <c r="S281" i="24"/>
  <c r="S280" i="24"/>
  <c r="W281" i="24"/>
  <c r="W280" i="24"/>
  <c r="I304" i="24"/>
  <c r="I303" i="24"/>
  <c r="M304" i="24"/>
  <c r="M303" i="24"/>
  <c r="P303" i="24" s="1"/>
  <c r="L331" i="24"/>
  <c r="G350" i="24"/>
  <c r="G349" i="24"/>
  <c r="P347" i="24"/>
  <c r="K350" i="24"/>
  <c r="K349" i="24"/>
  <c r="O350" i="24"/>
  <c r="O349" i="24"/>
  <c r="R373" i="24"/>
  <c r="R372" i="24"/>
  <c r="V373" i="24"/>
  <c r="V372" i="24"/>
  <c r="Z370" i="24"/>
  <c r="Z390" i="24"/>
  <c r="AA390" i="24" s="1"/>
  <c r="Q387" i="24" s="1"/>
  <c r="R395" i="24"/>
  <c r="V396" i="24"/>
  <c r="Z393" i="24"/>
  <c r="Z413" i="24"/>
  <c r="AA413" i="24" s="1"/>
  <c r="Q410" i="24" s="1"/>
  <c r="Q418" i="24"/>
  <c r="H418" i="24"/>
  <c r="H419" i="24"/>
  <c r="L418" i="24"/>
  <c r="L419" i="24"/>
  <c r="P416" i="24"/>
  <c r="T419" i="24"/>
  <c r="T418" i="24"/>
  <c r="X419" i="24"/>
  <c r="X418" i="24"/>
  <c r="R533" i="24"/>
  <c r="R532" i="24"/>
  <c r="R534" i="24"/>
  <c r="V533" i="24"/>
  <c r="V532" i="24"/>
  <c r="V534" i="24"/>
  <c r="Z531" i="24"/>
  <c r="P140" i="24"/>
  <c r="AA140" i="24" s="1"/>
  <c r="AM11" i="24" s="1"/>
  <c r="Z186" i="24"/>
  <c r="AA186" i="24" s="1"/>
  <c r="AM13" i="24" s="1"/>
  <c r="I212" i="24"/>
  <c r="M212" i="24"/>
  <c r="H211" i="24"/>
  <c r="M211" i="24"/>
  <c r="J234" i="24"/>
  <c r="J235" i="24"/>
  <c r="G258" i="24"/>
  <c r="G257" i="24"/>
  <c r="K258" i="24"/>
  <c r="K257" i="24"/>
  <c r="O258" i="24"/>
  <c r="O257" i="24"/>
  <c r="S258" i="24"/>
  <c r="S257" i="24"/>
  <c r="W258" i="24"/>
  <c r="W257" i="24"/>
  <c r="G280" i="24"/>
  <c r="P278" i="24"/>
  <c r="K280" i="24"/>
  <c r="O280" i="24"/>
  <c r="G281" i="24"/>
  <c r="P298" i="24"/>
  <c r="AA298" i="24" s="1"/>
  <c r="Q295" i="24" s="1"/>
  <c r="Z321" i="24"/>
  <c r="AA321" i="24" s="1"/>
  <c r="Q318" i="24" s="1"/>
  <c r="J373" i="24"/>
  <c r="J372" i="24"/>
  <c r="N373" i="24"/>
  <c r="N372" i="24"/>
  <c r="J396" i="24"/>
  <c r="J395" i="24"/>
  <c r="N396" i="24"/>
  <c r="N395" i="24"/>
  <c r="R396" i="24"/>
  <c r="L442" i="24"/>
  <c r="L441" i="24"/>
  <c r="I465" i="24"/>
  <c r="I464" i="24"/>
  <c r="M465" i="24"/>
  <c r="R465" i="24"/>
  <c r="R464" i="24"/>
  <c r="V465" i="24"/>
  <c r="V464" i="24"/>
  <c r="Z462" i="24"/>
  <c r="Q479" i="24"/>
  <c r="AA528" i="24"/>
  <c r="Q525" i="24" s="1"/>
  <c r="H373" i="24"/>
  <c r="L373" i="24"/>
  <c r="X396" i="24"/>
  <c r="Z416" i="24"/>
  <c r="U418" i="24"/>
  <c r="Q419" i="24"/>
  <c r="J442" i="24"/>
  <c r="N442" i="24"/>
  <c r="Z439" i="24"/>
  <c r="J441" i="24"/>
  <c r="K442" i="24"/>
  <c r="S465" i="24"/>
  <c r="W464" i="24"/>
  <c r="O464" i="24"/>
  <c r="W465" i="24"/>
  <c r="J488" i="24"/>
  <c r="J487" i="24"/>
  <c r="V488" i="24"/>
  <c r="Z485" i="24"/>
  <c r="R487" i="24"/>
  <c r="X487" i="24"/>
  <c r="R488" i="24"/>
  <c r="K510" i="24"/>
  <c r="K509" i="24"/>
  <c r="S511" i="24"/>
  <c r="W510" i="24"/>
  <c r="O510" i="24"/>
  <c r="Q557" i="24"/>
  <c r="Q556" i="24"/>
  <c r="Q555" i="24"/>
  <c r="U557" i="24"/>
  <c r="U556" i="24"/>
  <c r="Y557" i="24"/>
  <c r="Y556" i="24"/>
  <c r="Y555" i="24"/>
  <c r="R302" i="24"/>
  <c r="Z324" i="24"/>
  <c r="I325" i="24"/>
  <c r="P370" i="24"/>
  <c r="W373" i="24"/>
  <c r="H396" i="24"/>
  <c r="L396" i="24"/>
  <c r="P393" i="24"/>
  <c r="H395" i="24"/>
  <c r="T396" i="24"/>
  <c r="Z436" i="24"/>
  <c r="S442" i="24"/>
  <c r="S441" i="24"/>
  <c r="W442" i="24"/>
  <c r="W441" i="24"/>
  <c r="G442" i="24"/>
  <c r="G465" i="24"/>
  <c r="G464" i="24"/>
  <c r="P462" i="24"/>
  <c r="Z505" i="24"/>
  <c r="AA505" i="24" s="1"/>
  <c r="Q502" i="24" s="1"/>
  <c r="H510" i="24"/>
  <c r="H511" i="24"/>
  <c r="L510" i="24"/>
  <c r="L509" i="24"/>
  <c r="L511" i="24"/>
  <c r="P508" i="24"/>
  <c r="T511" i="24"/>
  <c r="T510" i="24"/>
  <c r="X511" i="24"/>
  <c r="X510" i="24"/>
  <c r="T509" i="24"/>
  <c r="L534" i="24"/>
  <c r="L533" i="24"/>
  <c r="I557" i="24"/>
  <c r="I556" i="24"/>
  <c r="I555" i="24"/>
  <c r="M557" i="24"/>
  <c r="M556" i="24"/>
  <c r="R557" i="24"/>
  <c r="R556" i="24"/>
  <c r="R555" i="24"/>
  <c r="V557" i="24"/>
  <c r="V556" i="24"/>
  <c r="V555" i="24"/>
  <c r="Z554" i="24"/>
  <c r="I580" i="24"/>
  <c r="I579" i="24"/>
  <c r="I578" i="24"/>
  <c r="M580" i="24"/>
  <c r="M579" i="24"/>
  <c r="M578" i="24"/>
  <c r="Q594" i="24"/>
  <c r="Z255" i="24"/>
  <c r="P301" i="24"/>
  <c r="AA301" i="24" s="1"/>
  <c r="AM18" i="24" s="1"/>
  <c r="R303" i="24"/>
  <c r="V303" i="24"/>
  <c r="Q326" i="24"/>
  <c r="U326" i="24"/>
  <c r="Y326" i="24"/>
  <c r="Z347" i="24"/>
  <c r="T349" i="24"/>
  <c r="X349" i="24"/>
  <c r="S372" i="24"/>
  <c r="I395" i="24"/>
  <c r="M395" i="24"/>
  <c r="Q396" i="24"/>
  <c r="Q395" i="24"/>
  <c r="U396" i="24"/>
  <c r="U395" i="24"/>
  <c r="Y396" i="24"/>
  <c r="Y395" i="24"/>
  <c r="G419" i="24"/>
  <c r="K419" i="24"/>
  <c r="O419" i="24"/>
  <c r="G418" i="24"/>
  <c r="M418" i="24"/>
  <c r="M419" i="24"/>
  <c r="Y419" i="24"/>
  <c r="P439" i="24"/>
  <c r="H441" i="24"/>
  <c r="X441" i="24"/>
  <c r="H442" i="24"/>
  <c r="T442" i="24"/>
  <c r="Q464" i="24"/>
  <c r="K464" i="24"/>
  <c r="S464" i="24"/>
  <c r="K465" i="24"/>
  <c r="H488" i="24"/>
  <c r="L488" i="24"/>
  <c r="P485" i="24"/>
  <c r="T487" i="24"/>
  <c r="H487" i="24"/>
  <c r="V487" i="24"/>
  <c r="N488" i="24"/>
  <c r="T488" i="24"/>
  <c r="I509" i="24"/>
  <c r="M509" i="24"/>
  <c r="M511" i="24"/>
  <c r="M510" i="24"/>
  <c r="Q509" i="24"/>
  <c r="Z508" i="24"/>
  <c r="Q510" i="24"/>
  <c r="U509" i="24"/>
  <c r="Y509" i="24"/>
  <c r="Y511" i="24"/>
  <c r="Q511" i="24"/>
  <c r="U555" i="24"/>
  <c r="I626" i="24"/>
  <c r="I625" i="24"/>
  <c r="I624" i="24"/>
  <c r="M626" i="24"/>
  <c r="M625" i="24"/>
  <c r="M624" i="24"/>
  <c r="S534" i="24"/>
  <c r="S533" i="24"/>
  <c r="W534" i="24"/>
  <c r="W533" i="24"/>
  <c r="K532" i="24"/>
  <c r="G534" i="24"/>
  <c r="J557" i="24"/>
  <c r="J556" i="24"/>
  <c r="J555" i="24"/>
  <c r="N557" i="24"/>
  <c r="N556" i="24"/>
  <c r="N555" i="24"/>
  <c r="H603" i="24"/>
  <c r="H602" i="24"/>
  <c r="H601" i="24"/>
  <c r="L603" i="24"/>
  <c r="L602" i="24"/>
  <c r="L601" i="24"/>
  <c r="P600" i="24"/>
  <c r="T602" i="24"/>
  <c r="T601" i="24"/>
  <c r="X603" i="24"/>
  <c r="X602" i="24"/>
  <c r="X601" i="24"/>
  <c r="L464" i="24"/>
  <c r="I487" i="24"/>
  <c r="M487" i="24"/>
  <c r="Q488" i="24"/>
  <c r="Q487" i="24"/>
  <c r="U488" i="24"/>
  <c r="U487" i="24"/>
  <c r="Y488" i="24"/>
  <c r="Y487" i="24"/>
  <c r="G511" i="24"/>
  <c r="K511" i="24"/>
  <c r="O511" i="24"/>
  <c r="G509" i="24"/>
  <c r="W509" i="24"/>
  <c r="G510" i="24"/>
  <c r="H532" i="24"/>
  <c r="L532" i="24"/>
  <c r="P531" i="24"/>
  <c r="T532" i="24"/>
  <c r="X532" i="24"/>
  <c r="G532" i="24"/>
  <c r="W532" i="24"/>
  <c r="H533" i="24"/>
  <c r="X533" i="24"/>
  <c r="H534" i="24"/>
  <c r="T534" i="24"/>
  <c r="P551" i="24"/>
  <c r="AA551" i="24" s="1"/>
  <c r="Q548" i="24" s="1"/>
  <c r="Q580" i="24"/>
  <c r="Q579" i="24"/>
  <c r="Q578" i="24"/>
  <c r="Z577" i="24"/>
  <c r="U580" i="24"/>
  <c r="U579" i="24"/>
  <c r="U578" i="24"/>
  <c r="Y580" i="24"/>
  <c r="Y579" i="24"/>
  <c r="Y578" i="24"/>
  <c r="T603" i="24"/>
  <c r="Q603" i="24"/>
  <c r="U603" i="24"/>
  <c r="Y603" i="24"/>
  <c r="Y602" i="24"/>
  <c r="M603" i="24"/>
  <c r="H672" i="24"/>
  <c r="H671" i="24"/>
  <c r="H670" i="24"/>
  <c r="L672" i="24"/>
  <c r="L671" i="24"/>
  <c r="L670" i="24"/>
  <c r="P669" i="24"/>
  <c r="T672" i="24"/>
  <c r="T671" i="24"/>
  <c r="T670" i="24"/>
  <c r="X672" i="24"/>
  <c r="X671" i="24"/>
  <c r="X670" i="24"/>
  <c r="P554" i="24"/>
  <c r="S555" i="24"/>
  <c r="W555" i="24"/>
  <c r="J578" i="24"/>
  <c r="N578" i="24"/>
  <c r="R578" i="24"/>
  <c r="V578" i="24"/>
  <c r="N603" i="24"/>
  <c r="Z600" i="24"/>
  <c r="I601" i="24"/>
  <c r="M601" i="24"/>
  <c r="Q601" i="24"/>
  <c r="U601" i="24"/>
  <c r="Y601" i="24"/>
  <c r="I603" i="24"/>
  <c r="Z643" i="24"/>
  <c r="AA643" i="24" s="1"/>
  <c r="Q640" i="24" s="1"/>
  <c r="S670" i="24"/>
  <c r="S672" i="24"/>
  <c r="S671" i="24"/>
  <c r="W670" i="24"/>
  <c r="W671" i="24"/>
  <c r="W672" i="24"/>
  <c r="G763" i="24"/>
  <c r="G762" i="24"/>
  <c r="P761" i="24"/>
  <c r="G764" i="24"/>
  <c r="K763" i="24"/>
  <c r="K762" i="24"/>
  <c r="K764" i="24"/>
  <c r="O763" i="24"/>
  <c r="O762" i="24"/>
  <c r="O764" i="24"/>
  <c r="S556" i="24"/>
  <c r="W556" i="24"/>
  <c r="P577" i="24"/>
  <c r="R579" i="24"/>
  <c r="V579" i="24"/>
  <c r="S603" i="24"/>
  <c r="W603" i="24"/>
  <c r="J601" i="24"/>
  <c r="N601" i="24"/>
  <c r="R601" i="24"/>
  <c r="Q602" i="24"/>
  <c r="U602" i="24"/>
  <c r="P623" i="24"/>
  <c r="Q626" i="24"/>
  <c r="Q625" i="24"/>
  <c r="Q624" i="24"/>
  <c r="Z623" i="24"/>
  <c r="U626" i="24"/>
  <c r="U625" i="24"/>
  <c r="U624" i="24"/>
  <c r="Y626" i="24"/>
  <c r="Y625" i="24"/>
  <c r="Y624" i="24"/>
  <c r="H649" i="24"/>
  <c r="H648" i="24"/>
  <c r="H647" i="24"/>
  <c r="L649" i="24"/>
  <c r="L648" i="24"/>
  <c r="L647" i="24"/>
  <c r="P646" i="24"/>
  <c r="T649" i="24"/>
  <c r="T648" i="24"/>
  <c r="T647" i="24"/>
  <c r="X649" i="24"/>
  <c r="X648" i="24"/>
  <c r="X647" i="24"/>
  <c r="G670" i="24"/>
  <c r="G671" i="24"/>
  <c r="P666" i="24"/>
  <c r="O670" i="24"/>
  <c r="O671" i="24"/>
  <c r="H625" i="24"/>
  <c r="L625" i="24"/>
  <c r="T625" i="24"/>
  <c r="X625" i="24"/>
  <c r="G626" i="24"/>
  <c r="K626" i="24"/>
  <c r="O626" i="24"/>
  <c r="G648" i="24"/>
  <c r="K648" i="24"/>
  <c r="O648" i="24"/>
  <c r="S648" i="24"/>
  <c r="W648" i="24"/>
  <c r="J649" i="24"/>
  <c r="N649" i="24"/>
  <c r="I672" i="24"/>
  <c r="I671" i="24"/>
  <c r="I670" i="24"/>
  <c r="M672" i="24"/>
  <c r="M671" i="24"/>
  <c r="M670" i="24"/>
  <c r="Q672" i="24"/>
  <c r="Q671" i="24"/>
  <c r="Q670" i="24"/>
  <c r="Z669" i="24"/>
  <c r="U672" i="24"/>
  <c r="U671" i="24"/>
  <c r="U670" i="24"/>
  <c r="Y672" i="24"/>
  <c r="Y671" i="24"/>
  <c r="Y670" i="24"/>
  <c r="H695" i="24"/>
  <c r="H694" i="24"/>
  <c r="H693" i="24"/>
  <c r="L695" i="24"/>
  <c r="L694" i="24"/>
  <c r="L693" i="24"/>
  <c r="P692" i="24"/>
  <c r="T694" i="24"/>
  <c r="T695" i="24"/>
  <c r="T693" i="24"/>
  <c r="X694" i="24"/>
  <c r="X695" i="24"/>
  <c r="X693" i="24"/>
  <c r="J718" i="24"/>
  <c r="V718" i="24"/>
  <c r="S741" i="24"/>
  <c r="S740" i="24"/>
  <c r="S739" i="24"/>
  <c r="W741" i="24"/>
  <c r="W740" i="24"/>
  <c r="J624" i="24"/>
  <c r="N624" i="24"/>
  <c r="R624" i="24"/>
  <c r="V624" i="24"/>
  <c r="H626" i="24"/>
  <c r="Z646" i="24"/>
  <c r="I647" i="24"/>
  <c r="M647" i="24"/>
  <c r="Q647" i="24"/>
  <c r="U647" i="24"/>
  <c r="Y647" i="24"/>
  <c r="J671" i="24"/>
  <c r="N671" i="24"/>
  <c r="R672" i="24"/>
  <c r="V672" i="24"/>
  <c r="P712" i="24"/>
  <c r="AA712" i="24" s="1"/>
  <c r="Q709" i="24" s="1"/>
  <c r="H717" i="24"/>
  <c r="G741" i="24"/>
  <c r="G740" i="24"/>
  <c r="P738" i="24"/>
  <c r="K741" i="24"/>
  <c r="K740" i="24"/>
  <c r="K739" i="24"/>
  <c r="O741" i="24"/>
  <c r="O740" i="24"/>
  <c r="W739" i="24"/>
  <c r="R625" i="24"/>
  <c r="V625" i="24"/>
  <c r="Q648" i="24"/>
  <c r="U648" i="24"/>
  <c r="Y648" i="24"/>
  <c r="G672" i="24"/>
  <c r="K672" i="24"/>
  <c r="O672" i="24"/>
  <c r="L718" i="24"/>
  <c r="L717" i="24"/>
  <c r="L716" i="24"/>
  <c r="P715" i="24"/>
  <c r="T717" i="24"/>
  <c r="T716" i="24"/>
  <c r="T718" i="24"/>
  <c r="I695" i="24"/>
  <c r="M695" i="24"/>
  <c r="G694" i="24"/>
  <c r="Q694" i="24"/>
  <c r="S695" i="24"/>
  <c r="I717" i="24"/>
  <c r="M717" i="24"/>
  <c r="Q718" i="24"/>
  <c r="Q717" i="24"/>
  <c r="U718" i="24"/>
  <c r="U717" i="24"/>
  <c r="Y718" i="24"/>
  <c r="Y717" i="24"/>
  <c r="I716" i="24"/>
  <c r="Y716" i="24"/>
  <c r="J717" i="24"/>
  <c r="H740" i="24"/>
  <c r="H739" i="24"/>
  <c r="L740" i="24"/>
  <c r="L739" i="24"/>
  <c r="T741" i="24"/>
  <c r="T740" i="24"/>
  <c r="T739" i="24"/>
  <c r="X741" i="24"/>
  <c r="X740" i="24"/>
  <c r="X739" i="24"/>
  <c r="H741" i="24"/>
  <c r="Z758" i="24"/>
  <c r="J670" i="24"/>
  <c r="N670" i="24"/>
  <c r="R670" i="24"/>
  <c r="V670" i="24"/>
  <c r="J694" i="24"/>
  <c r="N694" i="24"/>
  <c r="R695" i="24"/>
  <c r="R694" i="24"/>
  <c r="V695" i="24"/>
  <c r="V694" i="24"/>
  <c r="Z692" i="24"/>
  <c r="I693" i="24"/>
  <c r="M693" i="24"/>
  <c r="U693" i="24"/>
  <c r="Y693" i="24"/>
  <c r="M694" i="24"/>
  <c r="N695" i="24"/>
  <c r="Y695" i="24"/>
  <c r="J716" i="24"/>
  <c r="N716" i="24"/>
  <c r="R716" i="24"/>
  <c r="V716" i="24"/>
  <c r="Z715" i="24"/>
  <c r="U716" i="24"/>
  <c r="V717" i="24"/>
  <c r="R718" i="24"/>
  <c r="Z735" i="24"/>
  <c r="AA735" i="24" s="1"/>
  <c r="Q732" i="24" s="1"/>
  <c r="R764" i="24"/>
  <c r="R763" i="24"/>
  <c r="V764" i="24"/>
  <c r="V763" i="24"/>
  <c r="Z761" i="24"/>
  <c r="R671" i="24"/>
  <c r="V671" i="24"/>
  <c r="I694" i="24"/>
  <c r="O694" i="24"/>
  <c r="J695" i="24"/>
  <c r="Q716" i="24"/>
  <c r="R717" i="24"/>
  <c r="M718" i="24"/>
  <c r="P758" i="24"/>
  <c r="AA758" i="24" s="1"/>
  <c r="Q755" i="24" s="1"/>
  <c r="J764" i="24"/>
  <c r="J763" i="24"/>
  <c r="N764" i="24"/>
  <c r="N763" i="24"/>
  <c r="S764" i="24"/>
  <c r="S763" i="24"/>
  <c r="S762" i="24"/>
  <c r="W764" i="24"/>
  <c r="W763" i="24"/>
  <c r="W762" i="24"/>
  <c r="N762" i="24"/>
  <c r="V762" i="24"/>
  <c r="Z738" i="24"/>
  <c r="J97" i="23"/>
  <c r="J96" i="23"/>
  <c r="N97" i="23"/>
  <c r="N96" i="23"/>
  <c r="P137" i="23"/>
  <c r="L166" i="23"/>
  <c r="L165" i="23"/>
  <c r="P163" i="23"/>
  <c r="T165" i="23"/>
  <c r="X166" i="23"/>
  <c r="J189" i="23"/>
  <c r="J258" i="23"/>
  <c r="J257" i="23"/>
  <c r="N258" i="23"/>
  <c r="N257" i="23"/>
  <c r="S327" i="23"/>
  <c r="S326" i="23"/>
  <c r="W327" i="23"/>
  <c r="W326" i="23"/>
  <c r="Q120" i="23"/>
  <c r="Q119" i="23"/>
  <c r="Z117" i="23"/>
  <c r="U120" i="23"/>
  <c r="U119" i="23"/>
  <c r="Y120" i="23"/>
  <c r="Y119" i="23"/>
  <c r="X165" i="23"/>
  <c r="Z232" i="23"/>
  <c r="Q234" i="23"/>
  <c r="U235" i="23"/>
  <c r="Y234" i="23"/>
  <c r="Y235" i="23"/>
  <c r="G327" i="23"/>
  <c r="G326" i="23"/>
  <c r="P324" i="23"/>
  <c r="K327" i="23"/>
  <c r="K326" i="23"/>
  <c r="O327" i="23"/>
  <c r="O326" i="23"/>
  <c r="P91" i="23"/>
  <c r="AA91" i="23" s="1"/>
  <c r="Q88" i="23" s="1"/>
  <c r="Q111" i="23"/>
  <c r="I120" i="23"/>
  <c r="I119" i="23"/>
  <c r="M120" i="23"/>
  <c r="M119" i="23"/>
  <c r="S142" i="23"/>
  <c r="O166" i="23"/>
  <c r="H165" i="23"/>
  <c r="Z183" i="23"/>
  <c r="I235" i="23"/>
  <c r="I234" i="23"/>
  <c r="M235" i="23"/>
  <c r="M234" i="23"/>
  <c r="U234" i="23"/>
  <c r="J280" i="23"/>
  <c r="J281" i="23"/>
  <c r="N280" i="23"/>
  <c r="N281" i="23"/>
  <c r="Q511" i="23"/>
  <c r="Q510" i="23"/>
  <c r="Q509" i="23"/>
  <c r="Z508" i="23"/>
  <c r="U511" i="23"/>
  <c r="U510" i="23"/>
  <c r="U509" i="23"/>
  <c r="Y511" i="23"/>
  <c r="Y510" i="23"/>
  <c r="Y509" i="23"/>
  <c r="R97" i="23"/>
  <c r="R96" i="23"/>
  <c r="V97" i="23"/>
  <c r="V96" i="23"/>
  <c r="Z94" i="23"/>
  <c r="P114" i="23"/>
  <c r="AA114" i="23" s="1"/>
  <c r="G143" i="23"/>
  <c r="P140" i="23"/>
  <c r="K143" i="23"/>
  <c r="K142" i="23"/>
  <c r="O143" i="23"/>
  <c r="O142" i="23"/>
  <c r="W142" i="23"/>
  <c r="Q157" i="23"/>
  <c r="K166" i="23"/>
  <c r="H166" i="23"/>
  <c r="T166" i="23"/>
  <c r="Q188" i="23"/>
  <c r="Q189" i="23"/>
  <c r="Z186" i="23"/>
  <c r="U188" i="23"/>
  <c r="Q203" i="23"/>
  <c r="M212" i="23"/>
  <c r="R258" i="23"/>
  <c r="R257" i="23"/>
  <c r="V258" i="23"/>
  <c r="V257" i="23"/>
  <c r="V256" i="23"/>
  <c r="Z255" i="23"/>
  <c r="P298" i="23"/>
  <c r="M304" i="23"/>
  <c r="G349" i="23"/>
  <c r="P347" i="23"/>
  <c r="K349" i="23"/>
  <c r="K350" i="23"/>
  <c r="O349" i="23"/>
  <c r="O350" i="23"/>
  <c r="I372" i="23"/>
  <c r="I373" i="23"/>
  <c r="M372" i="23"/>
  <c r="M373" i="23"/>
  <c r="R372" i="23"/>
  <c r="V373" i="23"/>
  <c r="V372" i="23"/>
  <c r="Z370" i="23"/>
  <c r="R373" i="23"/>
  <c r="Z137" i="23"/>
  <c r="H142" i="23"/>
  <c r="L142" i="23"/>
  <c r="T143" i="23"/>
  <c r="T142" i="23"/>
  <c r="X143" i="23"/>
  <c r="X142" i="23"/>
  <c r="I142" i="23"/>
  <c r="P183" i="23"/>
  <c r="AA183" i="23" s="1"/>
  <c r="Q180" i="23" s="1"/>
  <c r="R189" i="23"/>
  <c r="R188" i="23"/>
  <c r="V189" i="23"/>
  <c r="V188" i="23"/>
  <c r="K188" i="23"/>
  <c r="P209" i="23"/>
  <c r="H211" i="23"/>
  <c r="N211" i="23"/>
  <c r="T212" i="23"/>
  <c r="K257" i="23"/>
  <c r="K256" i="23"/>
  <c r="O257" i="23"/>
  <c r="O256" i="23"/>
  <c r="S258" i="23"/>
  <c r="S257" i="23"/>
  <c r="S256" i="23"/>
  <c r="W258" i="23"/>
  <c r="W257" i="23"/>
  <c r="W256" i="23"/>
  <c r="O258" i="23"/>
  <c r="P275" i="23"/>
  <c r="AA275" i="23" s="1"/>
  <c r="Q272" i="23" s="1"/>
  <c r="H326" i="23"/>
  <c r="L326" i="23"/>
  <c r="T327" i="23"/>
  <c r="T326" i="23"/>
  <c r="X327" i="23"/>
  <c r="X326" i="23"/>
  <c r="H327" i="23"/>
  <c r="Z344" i="23"/>
  <c r="J373" i="23"/>
  <c r="J372" i="23"/>
  <c r="N373" i="23"/>
  <c r="N372" i="23"/>
  <c r="P393" i="23"/>
  <c r="G396" i="23"/>
  <c r="G395" i="23"/>
  <c r="K396" i="23"/>
  <c r="K395" i="23"/>
  <c r="O396" i="23"/>
  <c r="O395" i="23"/>
  <c r="N465" i="23"/>
  <c r="N464" i="23"/>
  <c r="P94" i="23"/>
  <c r="I141" i="23"/>
  <c r="Z140" i="23"/>
  <c r="U142" i="23"/>
  <c r="Q143" i="23"/>
  <c r="Z163" i="23"/>
  <c r="J165" i="23"/>
  <c r="V166" i="23"/>
  <c r="J188" i="23"/>
  <c r="N188" i="23"/>
  <c r="G188" i="23"/>
  <c r="W188" i="23"/>
  <c r="G189" i="23"/>
  <c r="S189" i="23"/>
  <c r="I211" i="23"/>
  <c r="M211" i="23"/>
  <c r="Q212" i="23"/>
  <c r="Q211" i="23"/>
  <c r="U212" i="23"/>
  <c r="U211" i="23"/>
  <c r="Y212" i="23"/>
  <c r="Y211" i="23"/>
  <c r="J211" i="23"/>
  <c r="G235" i="23"/>
  <c r="K235" i="23"/>
  <c r="O235" i="23"/>
  <c r="G234" i="23"/>
  <c r="S235" i="23"/>
  <c r="H256" i="23"/>
  <c r="L256" i="23"/>
  <c r="P255" i="23"/>
  <c r="AA255" i="23" s="1"/>
  <c r="AM16" i="23" s="1"/>
  <c r="T256" i="23"/>
  <c r="X256" i="23"/>
  <c r="K258" i="23"/>
  <c r="Q281" i="23"/>
  <c r="Q280" i="23"/>
  <c r="U281" i="23"/>
  <c r="U280" i="23"/>
  <c r="Y281" i="23"/>
  <c r="Y280" i="23"/>
  <c r="H304" i="23"/>
  <c r="H303" i="23"/>
  <c r="L304" i="23"/>
  <c r="L303" i="23"/>
  <c r="P301" i="23"/>
  <c r="T304" i="23"/>
  <c r="T303" i="23"/>
  <c r="X304" i="23"/>
  <c r="X303" i="23"/>
  <c r="Z321" i="23"/>
  <c r="AA321" i="23" s="1"/>
  <c r="Q318" i="23" s="1"/>
  <c r="R350" i="23"/>
  <c r="R349" i="23"/>
  <c r="V350" i="23"/>
  <c r="V349" i="23"/>
  <c r="Z347" i="23"/>
  <c r="P367" i="23"/>
  <c r="AA367" i="23" s="1"/>
  <c r="Q364" i="23" s="1"/>
  <c r="J464" i="23"/>
  <c r="S96" i="23"/>
  <c r="W96" i="23"/>
  <c r="P117" i="23"/>
  <c r="R119" i="23"/>
  <c r="V119" i="23"/>
  <c r="Q142" i="23"/>
  <c r="L143" i="23"/>
  <c r="G165" i="23"/>
  <c r="K165" i="23"/>
  <c r="O165" i="23"/>
  <c r="S166" i="23"/>
  <c r="S165" i="23"/>
  <c r="W166" i="23"/>
  <c r="W165" i="23"/>
  <c r="G166" i="23"/>
  <c r="P186" i="23"/>
  <c r="AA186" i="23" s="1"/>
  <c r="AM13" i="23" s="1"/>
  <c r="M188" i="23"/>
  <c r="S188" i="23"/>
  <c r="N189" i="23"/>
  <c r="Z209" i="23"/>
  <c r="V211" i="23"/>
  <c r="R212" i="23"/>
  <c r="Z229" i="23"/>
  <c r="AA229" i="23" s="1"/>
  <c r="Q226" i="23" s="1"/>
  <c r="H234" i="23"/>
  <c r="L234" i="23"/>
  <c r="P232" i="23"/>
  <c r="T235" i="23"/>
  <c r="T234" i="23"/>
  <c r="X235" i="23"/>
  <c r="X234" i="23"/>
  <c r="L257" i="23"/>
  <c r="T257" i="23"/>
  <c r="G258" i="23"/>
  <c r="L258" i="23"/>
  <c r="T258" i="23"/>
  <c r="I281" i="23"/>
  <c r="I280" i="23"/>
  <c r="M281" i="23"/>
  <c r="M280" i="23"/>
  <c r="R281" i="23"/>
  <c r="R280" i="23"/>
  <c r="V281" i="23"/>
  <c r="V280" i="23"/>
  <c r="Z278" i="23"/>
  <c r="I303" i="23"/>
  <c r="M303" i="23"/>
  <c r="Q304" i="23"/>
  <c r="Q303" i="23"/>
  <c r="Z301" i="23"/>
  <c r="U304" i="23"/>
  <c r="U303" i="23"/>
  <c r="Y304" i="23"/>
  <c r="Y303" i="23"/>
  <c r="I304" i="23"/>
  <c r="P344" i="23"/>
  <c r="J350" i="23"/>
  <c r="J349" i="23"/>
  <c r="N350" i="23"/>
  <c r="N349" i="23"/>
  <c r="S350" i="23"/>
  <c r="S349" i="23"/>
  <c r="W350" i="23"/>
  <c r="W349" i="23"/>
  <c r="Q373" i="23"/>
  <c r="Q372" i="23"/>
  <c r="U373" i="23"/>
  <c r="U372" i="23"/>
  <c r="Y373" i="23"/>
  <c r="Y372" i="23"/>
  <c r="H419" i="23"/>
  <c r="H418" i="23"/>
  <c r="L419" i="23"/>
  <c r="P416" i="23"/>
  <c r="T419" i="23"/>
  <c r="X418" i="23"/>
  <c r="X419" i="23"/>
  <c r="X507" i="23"/>
  <c r="L507" i="23"/>
  <c r="Y507" i="23"/>
  <c r="I507" i="23"/>
  <c r="W507" i="23"/>
  <c r="M507" i="23"/>
  <c r="V507" i="23"/>
  <c r="J507" i="23"/>
  <c r="U507" i="23"/>
  <c r="Z393" i="23"/>
  <c r="Z413" i="23"/>
  <c r="AA413" i="23" s="1"/>
  <c r="Q410" i="23" s="1"/>
  <c r="Q433" i="23"/>
  <c r="S442" i="23"/>
  <c r="S441" i="23"/>
  <c r="W442" i="23"/>
  <c r="W441" i="23"/>
  <c r="J487" i="23"/>
  <c r="J488" i="23"/>
  <c r="N487" i="23"/>
  <c r="N488" i="23"/>
  <c r="S487" i="23"/>
  <c r="W488" i="23"/>
  <c r="W487" i="23"/>
  <c r="I510" i="23"/>
  <c r="I511" i="23"/>
  <c r="M510" i="23"/>
  <c r="M509" i="23"/>
  <c r="G372" i="23"/>
  <c r="K372" i="23"/>
  <c r="O372" i="23"/>
  <c r="S373" i="23"/>
  <c r="W373" i="23"/>
  <c r="K373" i="23"/>
  <c r="Z390" i="23"/>
  <c r="AA390" i="23" s="1"/>
  <c r="Q387" i="23" s="1"/>
  <c r="I396" i="23"/>
  <c r="M396" i="23"/>
  <c r="I395" i="23"/>
  <c r="Q395" i="23"/>
  <c r="Y395" i="23"/>
  <c r="U396" i="23"/>
  <c r="J419" i="23"/>
  <c r="N419" i="23"/>
  <c r="Z416" i="23"/>
  <c r="G442" i="23"/>
  <c r="G441" i="23"/>
  <c r="P439" i="23"/>
  <c r="AA439" i="23" s="1"/>
  <c r="AM24" i="23" s="1"/>
  <c r="K442" i="23"/>
  <c r="K441" i="23"/>
  <c r="O442" i="23"/>
  <c r="O441" i="23"/>
  <c r="S488" i="23"/>
  <c r="I509" i="23"/>
  <c r="G532" i="23"/>
  <c r="P528" i="23"/>
  <c r="G534" i="23"/>
  <c r="G533" i="23"/>
  <c r="K532" i="23"/>
  <c r="K534" i="23"/>
  <c r="K533" i="23"/>
  <c r="O532" i="23"/>
  <c r="O534" i="23"/>
  <c r="O533" i="23"/>
  <c r="R601" i="23"/>
  <c r="R603" i="23"/>
  <c r="R602" i="23"/>
  <c r="V601" i="23"/>
  <c r="V602" i="23"/>
  <c r="V603" i="23"/>
  <c r="Z600" i="23"/>
  <c r="P278" i="23"/>
  <c r="Z324" i="23"/>
  <c r="H373" i="23"/>
  <c r="L373" i="23"/>
  <c r="P370" i="23"/>
  <c r="S395" i="23"/>
  <c r="W396" i="23"/>
  <c r="J418" i="23"/>
  <c r="R418" i="23"/>
  <c r="V419" i="23"/>
  <c r="P459" i="23"/>
  <c r="AA459" i="23" s="1"/>
  <c r="Q456" i="23" s="1"/>
  <c r="R464" i="23"/>
  <c r="R465" i="23"/>
  <c r="V464" i="23"/>
  <c r="Z462" i="23"/>
  <c r="Q488" i="23"/>
  <c r="Z482" i="23"/>
  <c r="AA482" i="23" s="1"/>
  <c r="Q479" i="23" s="1"/>
  <c r="U487" i="23"/>
  <c r="U488" i="23"/>
  <c r="Y487" i="23"/>
  <c r="Q487" i="23"/>
  <c r="M511" i="23"/>
  <c r="T395" i="23"/>
  <c r="X395" i="23"/>
  <c r="S418" i="23"/>
  <c r="W418" i="23"/>
  <c r="J441" i="23"/>
  <c r="N441" i="23"/>
  <c r="R441" i="23"/>
  <c r="V441" i="23"/>
  <c r="R442" i="23"/>
  <c r="G464" i="23"/>
  <c r="K464" i="23"/>
  <c r="O464" i="23"/>
  <c r="S465" i="23"/>
  <c r="S464" i="23"/>
  <c r="W465" i="23"/>
  <c r="W464" i="23"/>
  <c r="G465" i="23"/>
  <c r="P485" i="23"/>
  <c r="J511" i="23"/>
  <c r="J509" i="23"/>
  <c r="N511" i="23"/>
  <c r="N509" i="23"/>
  <c r="R509" i="23"/>
  <c r="V509" i="23"/>
  <c r="V510" i="23"/>
  <c r="V511" i="23"/>
  <c r="Z528" i="23"/>
  <c r="Q534" i="23"/>
  <c r="Q533" i="23"/>
  <c r="Q532" i="23"/>
  <c r="Z531" i="23"/>
  <c r="AA531" i="23" s="1"/>
  <c r="AM28" i="23" s="1"/>
  <c r="U534" i="23"/>
  <c r="U533" i="23"/>
  <c r="U532" i="23"/>
  <c r="Y534" i="23"/>
  <c r="Y533" i="23"/>
  <c r="Y532" i="23"/>
  <c r="S533" i="23"/>
  <c r="Q594" i="23"/>
  <c r="J603" i="23"/>
  <c r="J601" i="23"/>
  <c r="J602" i="23"/>
  <c r="N603" i="23"/>
  <c r="N601" i="23"/>
  <c r="N602" i="23"/>
  <c r="Q625" i="23"/>
  <c r="P462" i="23"/>
  <c r="X463" i="23"/>
  <c r="H464" i="23"/>
  <c r="M464" i="23"/>
  <c r="X464" i="23"/>
  <c r="H465" i="23"/>
  <c r="T465" i="23"/>
  <c r="Y465" i="23"/>
  <c r="O487" i="23"/>
  <c r="O488" i="23"/>
  <c r="L509" i="23"/>
  <c r="L510" i="23"/>
  <c r="R510" i="23"/>
  <c r="R511" i="23"/>
  <c r="I534" i="23"/>
  <c r="I533" i="23"/>
  <c r="I532" i="23"/>
  <c r="M534" i="23"/>
  <c r="M533" i="23"/>
  <c r="M532" i="23"/>
  <c r="W534" i="23"/>
  <c r="Z551" i="23"/>
  <c r="AA551" i="23" s="1"/>
  <c r="Q548" i="23" s="1"/>
  <c r="S580" i="23"/>
  <c r="S579" i="23"/>
  <c r="S578" i="23"/>
  <c r="W579" i="23"/>
  <c r="W580" i="23"/>
  <c r="W578" i="23"/>
  <c r="Q626" i="23"/>
  <c r="U625" i="23"/>
  <c r="Y626" i="23"/>
  <c r="S372" i="23"/>
  <c r="W372" i="23"/>
  <c r="R395" i="23"/>
  <c r="V395" i="23"/>
  <c r="T441" i="23"/>
  <c r="X441" i="23"/>
  <c r="I464" i="23"/>
  <c r="O465" i="23"/>
  <c r="I488" i="23"/>
  <c r="M488" i="23"/>
  <c r="R488" i="23"/>
  <c r="R487" i="23"/>
  <c r="V488" i="23"/>
  <c r="V487" i="23"/>
  <c r="Z485" i="23"/>
  <c r="K487" i="23"/>
  <c r="K488" i="23"/>
  <c r="P508" i="23"/>
  <c r="H509" i="23"/>
  <c r="X509" i="23"/>
  <c r="H510" i="23"/>
  <c r="X510" i="23"/>
  <c r="W533" i="23"/>
  <c r="H557" i="23"/>
  <c r="H556" i="23"/>
  <c r="H555" i="23"/>
  <c r="L557" i="23"/>
  <c r="L556" i="23"/>
  <c r="L555" i="23"/>
  <c r="P554" i="23"/>
  <c r="T557" i="23"/>
  <c r="T556" i="23"/>
  <c r="T555" i="23"/>
  <c r="X557" i="23"/>
  <c r="X556" i="23"/>
  <c r="X555" i="23"/>
  <c r="Z574" i="23"/>
  <c r="AA574" i="23" s="1"/>
  <c r="Q571" i="23" s="1"/>
  <c r="G580" i="23"/>
  <c r="G579" i="23"/>
  <c r="G578" i="23"/>
  <c r="P577" i="23"/>
  <c r="K580" i="23"/>
  <c r="K579" i="23"/>
  <c r="K578" i="23"/>
  <c r="O580" i="23"/>
  <c r="O579" i="23"/>
  <c r="O578" i="23"/>
  <c r="Q617" i="23"/>
  <c r="I626" i="23"/>
  <c r="I624" i="23"/>
  <c r="M626" i="23"/>
  <c r="M624" i="23"/>
  <c r="M625" i="23"/>
  <c r="Y645" i="23"/>
  <c r="U645" i="23"/>
  <c r="H645" i="23"/>
  <c r="R645" i="23"/>
  <c r="K645" i="23"/>
  <c r="H672" i="23"/>
  <c r="H671" i="23"/>
  <c r="H670" i="23"/>
  <c r="L672" i="23"/>
  <c r="L671" i="23"/>
  <c r="L670" i="23"/>
  <c r="P669" i="23"/>
  <c r="T672" i="23"/>
  <c r="T671" i="23"/>
  <c r="T670" i="23"/>
  <c r="X672" i="23"/>
  <c r="X671" i="23"/>
  <c r="X670" i="23"/>
  <c r="H533" i="23"/>
  <c r="L533" i="23"/>
  <c r="T533" i="23"/>
  <c r="X533" i="23"/>
  <c r="G556" i="23"/>
  <c r="K556" i="23"/>
  <c r="O556" i="23"/>
  <c r="S556" i="23"/>
  <c r="W556" i="23"/>
  <c r="T580" i="23"/>
  <c r="X580" i="23"/>
  <c r="J579" i="23"/>
  <c r="N579" i="23"/>
  <c r="S624" i="23"/>
  <c r="W624" i="23"/>
  <c r="S625" i="23"/>
  <c r="W626" i="23"/>
  <c r="J648" i="23"/>
  <c r="J647" i="23"/>
  <c r="J649" i="23"/>
  <c r="N648" i="23"/>
  <c r="N647" i="23"/>
  <c r="N649" i="23"/>
  <c r="H534" i="23"/>
  <c r="Z554" i="23"/>
  <c r="I555" i="23"/>
  <c r="M555" i="23"/>
  <c r="Q555" i="23"/>
  <c r="U555" i="23"/>
  <c r="Y555" i="23"/>
  <c r="H578" i="23"/>
  <c r="L578" i="23"/>
  <c r="T578" i="23"/>
  <c r="X578" i="23"/>
  <c r="H601" i="23"/>
  <c r="H603" i="23"/>
  <c r="L607" i="23" s="1"/>
  <c r="L601" i="23"/>
  <c r="L603" i="23"/>
  <c r="P600" i="23"/>
  <c r="T601" i="23"/>
  <c r="X601" i="23"/>
  <c r="L602" i="23"/>
  <c r="T602" i="23"/>
  <c r="O606" i="23"/>
  <c r="L608" i="23" s="1"/>
  <c r="X603" i="23"/>
  <c r="G624" i="23"/>
  <c r="P623" i="23"/>
  <c r="G626" i="23"/>
  <c r="K624" i="23"/>
  <c r="K626" i="23"/>
  <c r="O624" i="23"/>
  <c r="O626" i="23"/>
  <c r="H695" i="23"/>
  <c r="H694" i="23"/>
  <c r="H693" i="23"/>
  <c r="L695" i="23"/>
  <c r="L694" i="23"/>
  <c r="L693" i="23"/>
  <c r="P692" i="23"/>
  <c r="T695" i="23"/>
  <c r="T694" i="23"/>
  <c r="T693" i="23"/>
  <c r="X695" i="23"/>
  <c r="X694" i="23"/>
  <c r="X693" i="23"/>
  <c r="H718" i="23"/>
  <c r="H717" i="23"/>
  <c r="H716" i="23"/>
  <c r="L718" i="23"/>
  <c r="L717" i="23"/>
  <c r="L716" i="23"/>
  <c r="P715" i="23"/>
  <c r="T718" i="23"/>
  <c r="T717" i="23"/>
  <c r="T716" i="23"/>
  <c r="X718" i="23"/>
  <c r="X717" i="23"/>
  <c r="X716" i="23"/>
  <c r="Q556" i="23"/>
  <c r="U556" i="23"/>
  <c r="Y556" i="23"/>
  <c r="R580" i="23"/>
  <c r="V580" i="23"/>
  <c r="Z577" i="23"/>
  <c r="L579" i="23"/>
  <c r="T579" i="23"/>
  <c r="X579" i="23"/>
  <c r="P620" i="23"/>
  <c r="AA620" i="23" s="1"/>
  <c r="Q624" i="23"/>
  <c r="Z623" i="23"/>
  <c r="U624" i="23"/>
  <c r="Y624" i="23"/>
  <c r="G625" i="23"/>
  <c r="O625" i="23"/>
  <c r="W625" i="23"/>
  <c r="S626" i="23"/>
  <c r="Q647" i="23"/>
  <c r="Y647" i="23"/>
  <c r="Q602" i="23"/>
  <c r="U602" i="23"/>
  <c r="Y602" i="23"/>
  <c r="T625" i="23"/>
  <c r="X625" i="23"/>
  <c r="Q663" i="23"/>
  <c r="I671" i="23"/>
  <c r="I670" i="23"/>
  <c r="M671" i="23"/>
  <c r="M670" i="23"/>
  <c r="Q672" i="23"/>
  <c r="Q671" i="23"/>
  <c r="Q670" i="23"/>
  <c r="Z669" i="23"/>
  <c r="U672" i="23"/>
  <c r="U671" i="23"/>
  <c r="U670" i="23"/>
  <c r="Y672" i="23"/>
  <c r="Y671" i="23"/>
  <c r="Y670" i="23"/>
  <c r="Z689" i="23"/>
  <c r="AA689" i="23" s="1"/>
  <c r="Q686" i="23" s="1"/>
  <c r="P646" i="23"/>
  <c r="Q649" i="23"/>
  <c r="Q648" i="23"/>
  <c r="U649" i="23"/>
  <c r="U648" i="23"/>
  <c r="Y649" i="23"/>
  <c r="Y648" i="23"/>
  <c r="AA735" i="23"/>
  <c r="Q732" i="23" s="1"/>
  <c r="S602" i="23"/>
  <c r="W602" i="23"/>
  <c r="R625" i="23"/>
  <c r="V625" i="23"/>
  <c r="I649" i="23"/>
  <c r="I648" i="23"/>
  <c r="M649" i="23"/>
  <c r="M648" i="23"/>
  <c r="R649" i="23"/>
  <c r="R648" i="23"/>
  <c r="R647" i="23"/>
  <c r="V649" i="23"/>
  <c r="V648" i="23"/>
  <c r="V647" i="23"/>
  <c r="Z646" i="23"/>
  <c r="M647" i="23"/>
  <c r="U647" i="23"/>
  <c r="G695" i="23"/>
  <c r="G694" i="23"/>
  <c r="K695" i="23"/>
  <c r="K694" i="23"/>
  <c r="O695" i="23"/>
  <c r="S695" i="23"/>
  <c r="S694" i="23"/>
  <c r="W694" i="23"/>
  <c r="G693" i="23"/>
  <c r="O693" i="23"/>
  <c r="W693" i="23"/>
  <c r="J764" i="23"/>
  <c r="J763" i="23"/>
  <c r="J762" i="23"/>
  <c r="N764" i="23"/>
  <c r="N763" i="23"/>
  <c r="N762" i="23"/>
  <c r="H649" i="23"/>
  <c r="I695" i="23"/>
  <c r="M695" i="23"/>
  <c r="M694" i="23"/>
  <c r="Q695" i="23"/>
  <c r="Q694" i="23"/>
  <c r="U695" i="23"/>
  <c r="U694" i="23"/>
  <c r="Y695" i="23"/>
  <c r="Y694" i="23"/>
  <c r="N695" i="23"/>
  <c r="S741" i="23"/>
  <c r="S740" i="23"/>
  <c r="S739" i="23"/>
  <c r="W741" i="23"/>
  <c r="W740" i="23"/>
  <c r="W739" i="23"/>
  <c r="P758" i="23"/>
  <c r="AA758" i="23" s="1"/>
  <c r="Q755" i="23" s="1"/>
  <c r="R695" i="23"/>
  <c r="V695" i="23"/>
  <c r="V694" i="23"/>
  <c r="Z692" i="23"/>
  <c r="I693" i="23"/>
  <c r="M693" i="23"/>
  <c r="Q693" i="23"/>
  <c r="U693" i="23"/>
  <c r="Y693" i="23"/>
  <c r="Z735" i="23"/>
  <c r="G741" i="23"/>
  <c r="G740" i="23"/>
  <c r="G739" i="23"/>
  <c r="P738" i="23"/>
  <c r="AA738" i="23" s="1"/>
  <c r="AM37" i="23" s="1"/>
  <c r="K741" i="23"/>
  <c r="K740" i="23"/>
  <c r="K739" i="23"/>
  <c r="O741" i="23"/>
  <c r="O740" i="23"/>
  <c r="O739" i="23"/>
  <c r="R764" i="23"/>
  <c r="R763" i="23"/>
  <c r="R762" i="23"/>
  <c r="V764" i="23"/>
  <c r="V763" i="23"/>
  <c r="V762" i="23"/>
  <c r="Z761" i="23"/>
  <c r="G717" i="23"/>
  <c r="K717" i="23"/>
  <c r="O717" i="23"/>
  <c r="S717" i="23"/>
  <c r="W717" i="23"/>
  <c r="J718" i="23"/>
  <c r="N718" i="23"/>
  <c r="J740" i="23"/>
  <c r="N740" i="23"/>
  <c r="R740" i="23"/>
  <c r="V740" i="23"/>
  <c r="R741" i="23"/>
  <c r="I763" i="23"/>
  <c r="M763" i="23"/>
  <c r="Q763" i="23"/>
  <c r="U763" i="23"/>
  <c r="Y763" i="23"/>
  <c r="H764" i="23"/>
  <c r="L764" i="23"/>
  <c r="Z715" i="23"/>
  <c r="I716" i="23"/>
  <c r="M716" i="23"/>
  <c r="Q716" i="23"/>
  <c r="U716" i="23"/>
  <c r="Y716" i="23"/>
  <c r="H739" i="23"/>
  <c r="L739" i="23"/>
  <c r="T739" i="23"/>
  <c r="X739" i="23"/>
  <c r="P761" i="23"/>
  <c r="G762" i="23"/>
  <c r="K762" i="23"/>
  <c r="O762" i="23"/>
  <c r="S762" i="23"/>
  <c r="W762" i="23"/>
  <c r="Q717" i="23"/>
  <c r="U717" i="23"/>
  <c r="Y717" i="23"/>
  <c r="T740" i="23"/>
  <c r="X740" i="23"/>
  <c r="S763" i="23"/>
  <c r="W763" i="23"/>
  <c r="AA114" i="22"/>
  <c r="Q111" i="22" s="1"/>
  <c r="AA160" i="22"/>
  <c r="Q157" i="22" s="1"/>
  <c r="M96" i="22"/>
  <c r="N166" i="22"/>
  <c r="N165" i="22"/>
  <c r="W166" i="22"/>
  <c r="W165" i="22"/>
  <c r="Q189" i="22"/>
  <c r="Q188" i="22"/>
  <c r="U189" i="22"/>
  <c r="U188" i="22"/>
  <c r="Y189" i="22"/>
  <c r="Y188" i="22"/>
  <c r="H212" i="22"/>
  <c r="H211" i="22"/>
  <c r="L212" i="22"/>
  <c r="L211" i="22"/>
  <c r="Z252" i="22"/>
  <c r="AA252" i="22" s="1"/>
  <c r="Q249" i="22" s="1"/>
  <c r="J280" i="22"/>
  <c r="J281" i="22"/>
  <c r="N280" i="22"/>
  <c r="W281" i="22"/>
  <c r="S280" i="22"/>
  <c r="S281" i="22"/>
  <c r="I303" i="22"/>
  <c r="I304" i="22"/>
  <c r="M303" i="22"/>
  <c r="M304" i="22"/>
  <c r="R302" i="22"/>
  <c r="R303" i="22"/>
  <c r="R304" i="22"/>
  <c r="V303" i="22"/>
  <c r="Z301" i="22"/>
  <c r="J373" i="22"/>
  <c r="J372" i="22"/>
  <c r="N373" i="22"/>
  <c r="N372" i="22"/>
  <c r="S373" i="22"/>
  <c r="S372" i="22"/>
  <c r="W373" i="22"/>
  <c r="W372" i="22"/>
  <c r="O96" i="22"/>
  <c r="J97" i="22"/>
  <c r="O97" i="22"/>
  <c r="R119" i="22"/>
  <c r="M120" i="22"/>
  <c r="X120" i="22"/>
  <c r="G143" i="22"/>
  <c r="G142" i="22"/>
  <c r="K143" i="22"/>
  <c r="K142" i="22"/>
  <c r="O143" i="22"/>
  <c r="O142" i="22"/>
  <c r="S143" i="22"/>
  <c r="S142" i="22"/>
  <c r="W143" i="22"/>
  <c r="W142" i="22"/>
  <c r="G165" i="22"/>
  <c r="P163" i="22"/>
  <c r="K165" i="22"/>
  <c r="O165" i="22"/>
  <c r="G166" i="22"/>
  <c r="I189" i="22"/>
  <c r="I188" i="22"/>
  <c r="M189" i="22"/>
  <c r="M188" i="22"/>
  <c r="R189" i="22"/>
  <c r="R188" i="22"/>
  <c r="V189" i="22"/>
  <c r="V188" i="22"/>
  <c r="Z186" i="22"/>
  <c r="I211" i="22"/>
  <c r="M211" i="22"/>
  <c r="Q212" i="22"/>
  <c r="Q211" i="22"/>
  <c r="Z209" i="22"/>
  <c r="U212" i="22"/>
  <c r="U211" i="22"/>
  <c r="Y212" i="22"/>
  <c r="Y211" i="22"/>
  <c r="I212" i="22"/>
  <c r="X212" i="22"/>
  <c r="Z232" i="22"/>
  <c r="U235" i="22"/>
  <c r="Y234" i="22"/>
  <c r="Y235" i="22"/>
  <c r="U234" i="22"/>
  <c r="R257" i="22"/>
  <c r="Z255" i="22"/>
  <c r="P278" i="22"/>
  <c r="K281" i="22"/>
  <c r="K280" i="22"/>
  <c r="O281" i="22"/>
  <c r="O280" i="22"/>
  <c r="N304" i="22"/>
  <c r="N303" i="22"/>
  <c r="S327" i="22"/>
  <c r="S326" i="22"/>
  <c r="Z91" i="22"/>
  <c r="P94" i="22"/>
  <c r="Z117" i="22"/>
  <c r="R120" i="22"/>
  <c r="J166" i="22"/>
  <c r="J165" i="22"/>
  <c r="S166" i="22"/>
  <c r="S165" i="22"/>
  <c r="T212" i="22"/>
  <c r="P91" i="22"/>
  <c r="AA91" i="22" s="1"/>
  <c r="Q88" i="22" s="1"/>
  <c r="I97" i="22"/>
  <c r="M97" i="22"/>
  <c r="R97" i="22"/>
  <c r="R96" i="22"/>
  <c r="V97" i="22"/>
  <c r="V96" i="22"/>
  <c r="Z94" i="22"/>
  <c r="K96" i="22"/>
  <c r="K97" i="22"/>
  <c r="Q97" i="22"/>
  <c r="H120" i="22"/>
  <c r="L120" i="22"/>
  <c r="P117" i="22"/>
  <c r="H119" i="22"/>
  <c r="N119" i="22"/>
  <c r="I120" i="22"/>
  <c r="N120" i="22"/>
  <c r="Q134" i="22"/>
  <c r="H142" i="22"/>
  <c r="L142" i="22"/>
  <c r="P140" i="22"/>
  <c r="T143" i="22"/>
  <c r="T142" i="22"/>
  <c r="X143" i="22"/>
  <c r="X142" i="22"/>
  <c r="H143" i="22"/>
  <c r="J188" i="22"/>
  <c r="N188" i="22"/>
  <c r="I235" i="22"/>
  <c r="I234" i="22"/>
  <c r="M235" i="22"/>
  <c r="M234" i="22"/>
  <c r="N258" i="22"/>
  <c r="N257" i="22"/>
  <c r="S258" i="22"/>
  <c r="S257" i="22"/>
  <c r="W258" i="22"/>
  <c r="W257" i="22"/>
  <c r="I280" i="22"/>
  <c r="W280" i="22"/>
  <c r="L303" i="22"/>
  <c r="T304" i="22"/>
  <c r="X303" i="22"/>
  <c r="T303" i="22"/>
  <c r="V304" i="22"/>
  <c r="G327" i="22"/>
  <c r="P324" i="22"/>
  <c r="K327" i="22"/>
  <c r="K326" i="22"/>
  <c r="O327" i="22"/>
  <c r="O326" i="22"/>
  <c r="G96" i="22"/>
  <c r="W96" i="22"/>
  <c r="G97" i="22"/>
  <c r="S97" i="22"/>
  <c r="Q120" i="22"/>
  <c r="Q119" i="22"/>
  <c r="U120" i="22"/>
  <c r="U119" i="22"/>
  <c r="Y120" i="22"/>
  <c r="Y119" i="22"/>
  <c r="J119" i="22"/>
  <c r="J120" i="22"/>
  <c r="V120" i="22"/>
  <c r="R166" i="22"/>
  <c r="R165" i="22"/>
  <c r="V166" i="22"/>
  <c r="V165" i="22"/>
  <c r="Z163" i="22"/>
  <c r="AA183" i="22"/>
  <c r="Q180" i="22" s="1"/>
  <c r="S234" i="22"/>
  <c r="W234" i="22"/>
  <c r="G257" i="22"/>
  <c r="P255" i="22"/>
  <c r="O257" i="22"/>
  <c r="O258" i="22"/>
  <c r="K258" i="22"/>
  <c r="N281" i="22"/>
  <c r="Z298" i="22"/>
  <c r="AA298" i="22" s="1"/>
  <c r="Q295" i="22" s="1"/>
  <c r="Q304" i="22"/>
  <c r="Q303" i="22"/>
  <c r="U304" i="22"/>
  <c r="U303" i="22"/>
  <c r="Y304" i="22"/>
  <c r="Y303" i="22"/>
  <c r="Q396" i="22"/>
  <c r="Q395" i="22"/>
  <c r="Z393" i="22"/>
  <c r="AA393" i="22" s="1"/>
  <c r="AM22" i="22" s="1"/>
  <c r="U396" i="22"/>
  <c r="U395" i="22"/>
  <c r="Y396" i="22"/>
  <c r="Y395" i="22"/>
  <c r="Z321" i="22"/>
  <c r="AA321" i="22" s="1"/>
  <c r="Q318" i="22" s="1"/>
  <c r="H327" i="22"/>
  <c r="H326" i="22"/>
  <c r="L327" i="22"/>
  <c r="L326" i="22"/>
  <c r="T327" i="22"/>
  <c r="T326" i="22"/>
  <c r="X327" i="22"/>
  <c r="X326" i="22"/>
  <c r="Q364" i="22"/>
  <c r="G372" i="22"/>
  <c r="P370" i="22"/>
  <c r="K372" i="22"/>
  <c r="K373" i="22"/>
  <c r="O372" i="22"/>
  <c r="O373" i="22"/>
  <c r="S442" i="22"/>
  <c r="S441" i="22"/>
  <c r="W442" i="22"/>
  <c r="W441" i="22"/>
  <c r="J555" i="22"/>
  <c r="J557" i="22"/>
  <c r="Z574" i="22"/>
  <c r="AA574" i="22" s="1"/>
  <c r="Q571" i="22" s="1"/>
  <c r="Q578" i="22"/>
  <c r="S626" i="22"/>
  <c r="S625" i="22"/>
  <c r="S624" i="22"/>
  <c r="W626" i="22"/>
  <c r="W625" i="22"/>
  <c r="V212" i="22"/>
  <c r="G235" i="22"/>
  <c r="K235" i="22"/>
  <c r="O235" i="22"/>
  <c r="G234" i="22"/>
  <c r="S235" i="22"/>
  <c r="H257" i="22"/>
  <c r="X257" i="22"/>
  <c r="H258" i="22"/>
  <c r="T258" i="22"/>
  <c r="U281" i="22"/>
  <c r="I325" i="22"/>
  <c r="M327" i="22"/>
  <c r="Q327" i="22"/>
  <c r="Z324" i="22"/>
  <c r="U327" i="22"/>
  <c r="Y327" i="22"/>
  <c r="Y326" i="22"/>
  <c r="U326" i="22"/>
  <c r="I327" i="22"/>
  <c r="Z344" i="22"/>
  <c r="AA344" i="22" s="1"/>
  <c r="Q341" i="22" s="1"/>
  <c r="G373" i="22"/>
  <c r="Z413" i="22"/>
  <c r="AA413" i="22" s="1"/>
  <c r="Q410" i="22" s="1"/>
  <c r="G441" i="22"/>
  <c r="G442" i="22"/>
  <c r="P439" i="22"/>
  <c r="K441" i="22"/>
  <c r="O441" i="22"/>
  <c r="O442" i="22"/>
  <c r="I465" i="22"/>
  <c r="I464" i="22"/>
  <c r="M465" i="22"/>
  <c r="M464" i="22"/>
  <c r="R465" i="22"/>
  <c r="R464" i="22"/>
  <c r="V465" i="22"/>
  <c r="V464" i="22"/>
  <c r="Z462" i="22"/>
  <c r="Z140" i="22"/>
  <c r="P186" i="22"/>
  <c r="Z229" i="22"/>
  <c r="AA229" i="22" s="1"/>
  <c r="Q226" i="22" s="1"/>
  <c r="H234" i="22"/>
  <c r="L234" i="22"/>
  <c r="P232" i="22"/>
  <c r="T235" i="22"/>
  <c r="T234" i="22"/>
  <c r="X235" i="22"/>
  <c r="X234" i="22"/>
  <c r="T257" i="22"/>
  <c r="P275" i="22"/>
  <c r="AA275" i="22" s="1"/>
  <c r="Q272" i="22" s="1"/>
  <c r="I281" i="22"/>
  <c r="M281" i="22"/>
  <c r="R281" i="22"/>
  <c r="R280" i="22"/>
  <c r="V281" i="22"/>
  <c r="V280" i="22"/>
  <c r="Z278" i="22"/>
  <c r="H304" i="22"/>
  <c r="L304" i="22"/>
  <c r="P301" i="22"/>
  <c r="H303" i="22"/>
  <c r="Q326" i="22"/>
  <c r="H349" i="22"/>
  <c r="L349" i="22"/>
  <c r="L350" i="22"/>
  <c r="P347" i="22"/>
  <c r="T350" i="22"/>
  <c r="T349" i="22"/>
  <c r="X350" i="22"/>
  <c r="X349" i="22"/>
  <c r="Q433" i="22"/>
  <c r="I396" i="22"/>
  <c r="I395" i="22"/>
  <c r="M396" i="22"/>
  <c r="M395" i="22"/>
  <c r="H419" i="22"/>
  <c r="H418" i="22"/>
  <c r="L419" i="22"/>
  <c r="L418" i="22"/>
  <c r="P416" i="22"/>
  <c r="T419" i="22"/>
  <c r="T418" i="22"/>
  <c r="X419" i="22"/>
  <c r="X418" i="22"/>
  <c r="Q502" i="22"/>
  <c r="S511" i="22"/>
  <c r="S510" i="22"/>
  <c r="S509" i="22"/>
  <c r="W511" i="22"/>
  <c r="W510" i="22"/>
  <c r="W509" i="22"/>
  <c r="G350" i="22"/>
  <c r="G349" i="22"/>
  <c r="K350" i="22"/>
  <c r="K349" i="22"/>
  <c r="O350" i="22"/>
  <c r="O349" i="22"/>
  <c r="S350" i="22"/>
  <c r="S349" i="22"/>
  <c r="W350" i="22"/>
  <c r="W349" i="22"/>
  <c r="R373" i="22"/>
  <c r="R372" i="22"/>
  <c r="V373" i="22"/>
  <c r="V372" i="22"/>
  <c r="Z370" i="22"/>
  <c r="L442" i="22"/>
  <c r="J464" i="22"/>
  <c r="N464" i="22"/>
  <c r="N465" i="22"/>
  <c r="H488" i="22"/>
  <c r="H487" i="22"/>
  <c r="L488" i="22"/>
  <c r="L487" i="22"/>
  <c r="P485" i="22"/>
  <c r="T488" i="22"/>
  <c r="T487" i="22"/>
  <c r="X488" i="22"/>
  <c r="X487" i="22"/>
  <c r="G511" i="22"/>
  <c r="G510" i="22"/>
  <c r="G509" i="22"/>
  <c r="P508" i="22"/>
  <c r="K511" i="22"/>
  <c r="K510" i="22"/>
  <c r="K509" i="22"/>
  <c r="O511" i="22"/>
  <c r="O510" i="22"/>
  <c r="O509" i="22"/>
  <c r="G626" i="22"/>
  <c r="G625" i="22"/>
  <c r="P623" i="22"/>
  <c r="K626" i="22"/>
  <c r="K625" i="22"/>
  <c r="K624" i="22"/>
  <c r="O625" i="22"/>
  <c r="O624" i="22"/>
  <c r="H396" i="22"/>
  <c r="Z416" i="22"/>
  <c r="I442" i="22"/>
  <c r="M442" i="22"/>
  <c r="T441" i="22"/>
  <c r="X442" i="22"/>
  <c r="P459" i="22"/>
  <c r="AA459" i="22" s="1"/>
  <c r="Q456" i="22" s="1"/>
  <c r="Q479" i="22"/>
  <c r="I487" i="22"/>
  <c r="M487" i="22"/>
  <c r="Q488" i="22"/>
  <c r="Q487" i="22"/>
  <c r="Z485" i="22"/>
  <c r="U488" i="22"/>
  <c r="U487" i="22"/>
  <c r="Y488" i="22"/>
  <c r="Y487" i="22"/>
  <c r="M488" i="22"/>
  <c r="V533" i="22"/>
  <c r="V532" i="22"/>
  <c r="Z528" i="22"/>
  <c r="AA528" i="22" s="1"/>
  <c r="Q525" i="22" s="1"/>
  <c r="R533" i="22"/>
  <c r="Z347" i="22"/>
  <c r="R395" i="22"/>
  <c r="V395" i="22"/>
  <c r="Q418" i="22"/>
  <c r="U418" i="22"/>
  <c r="Y418" i="22"/>
  <c r="J442" i="22"/>
  <c r="J441" i="22"/>
  <c r="N442" i="22"/>
  <c r="N441" i="22"/>
  <c r="R442" i="22"/>
  <c r="R441" i="22"/>
  <c r="V442" i="22"/>
  <c r="V441" i="22"/>
  <c r="Z439" i="22"/>
  <c r="P462" i="22"/>
  <c r="Q465" i="22"/>
  <c r="Q464" i="22"/>
  <c r="U465" i="22"/>
  <c r="U464" i="22"/>
  <c r="Y465" i="22"/>
  <c r="Y464" i="22"/>
  <c r="J465" i="22"/>
  <c r="Z508" i="22"/>
  <c r="N533" i="22"/>
  <c r="N532" i="22"/>
  <c r="L532" i="22"/>
  <c r="L534" i="22"/>
  <c r="L533" i="22"/>
  <c r="P531" i="22"/>
  <c r="AA531" i="22" s="1"/>
  <c r="AM28" i="22" s="1"/>
  <c r="T532" i="22"/>
  <c r="T533" i="22"/>
  <c r="X532" i="22"/>
  <c r="X534" i="22"/>
  <c r="H533" i="22"/>
  <c r="X533" i="22"/>
  <c r="Z551" i="22"/>
  <c r="Q556" i="22"/>
  <c r="Q555" i="22"/>
  <c r="Q557" i="22"/>
  <c r="Z554" i="22"/>
  <c r="U556" i="22"/>
  <c r="U555" i="22"/>
  <c r="U557" i="22"/>
  <c r="G624" i="22"/>
  <c r="U534" i="22"/>
  <c r="P551" i="22"/>
  <c r="R557" i="22"/>
  <c r="R556" i="22"/>
  <c r="V557" i="22"/>
  <c r="V556" i="22"/>
  <c r="K556" i="22"/>
  <c r="P577" i="22"/>
  <c r="H578" i="22"/>
  <c r="X578" i="22"/>
  <c r="H603" i="22"/>
  <c r="H602" i="22"/>
  <c r="L603" i="22"/>
  <c r="L602" i="22"/>
  <c r="P600" i="22"/>
  <c r="T603" i="22"/>
  <c r="T602" i="22"/>
  <c r="X603" i="22"/>
  <c r="X602" i="22"/>
  <c r="T601" i="22"/>
  <c r="H625" i="22"/>
  <c r="H624" i="22"/>
  <c r="L626" i="22"/>
  <c r="L625" i="22"/>
  <c r="L624" i="22"/>
  <c r="T625" i="22"/>
  <c r="T626" i="22"/>
  <c r="T624" i="22"/>
  <c r="X625" i="22"/>
  <c r="X624" i="22"/>
  <c r="X670" i="22"/>
  <c r="H465" i="22"/>
  <c r="H509" i="22"/>
  <c r="L509" i="22"/>
  <c r="T509" i="22"/>
  <c r="X509" i="22"/>
  <c r="J534" i="22"/>
  <c r="N534" i="22"/>
  <c r="J532" i="22"/>
  <c r="U532" i="22"/>
  <c r="J533" i="22"/>
  <c r="Q534" i="22"/>
  <c r="J556" i="22"/>
  <c r="N556" i="22"/>
  <c r="S555" i="22"/>
  <c r="W555" i="22"/>
  <c r="V555" i="22"/>
  <c r="G556" i="22"/>
  <c r="W556" i="22"/>
  <c r="S557" i="22"/>
  <c r="I580" i="22"/>
  <c r="I579" i="22"/>
  <c r="M580" i="22"/>
  <c r="M579" i="22"/>
  <c r="Q580" i="22"/>
  <c r="Q579" i="22"/>
  <c r="U580" i="22"/>
  <c r="U579" i="22"/>
  <c r="Y580" i="22"/>
  <c r="Y579" i="22"/>
  <c r="I578" i="22"/>
  <c r="T578" i="22"/>
  <c r="Y578" i="22"/>
  <c r="L579" i="22"/>
  <c r="Q594" i="22"/>
  <c r="I602" i="22"/>
  <c r="I601" i="22"/>
  <c r="M602" i="22"/>
  <c r="M601" i="22"/>
  <c r="Q603" i="22"/>
  <c r="Q602" i="22"/>
  <c r="Q601" i="22"/>
  <c r="Z600" i="22"/>
  <c r="U603" i="22"/>
  <c r="U602" i="22"/>
  <c r="U601" i="22"/>
  <c r="Y603" i="22"/>
  <c r="Y602" i="22"/>
  <c r="Y601" i="22"/>
  <c r="H626" i="22"/>
  <c r="Q649" i="22"/>
  <c r="Q648" i="22"/>
  <c r="Z646" i="22"/>
  <c r="U649" i="22"/>
  <c r="U648" i="22"/>
  <c r="U647" i="22"/>
  <c r="Y649" i="22"/>
  <c r="Y648" i="22"/>
  <c r="Q647" i="22"/>
  <c r="H670" i="22"/>
  <c r="Q672" i="22"/>
  <c r="Q671" i="22"/>
  <c r="Q670" i="22"/>
  <c r="Z669" i="22"/>
  <c r="U672" i="22"/>
  <c r="U671" i="22"/>
  <c r="U670" i="22"/>
  <c r="Y672" i="22"/>
  <c r="Y671" i="22"/>
  <c r="Y670" i="22"/>
  <c r="T510" i="22"/>
  <c r="X510" i="22"/>
  <c r="G533" i="22"/>
  <c r="K533" i="22"/>
  <c r="O533" i="22"/>
  <c r="S534" i="22"/>
  <c r="S533" i="22"/>
  <c r="W534" i="22"/>
  <c r="W533" i="22"/>
  <c r="K532" i="22"/>
  <c r="Q532" i="22"/>
  <c r="G534" i="22"/>
  <c r="G555" i="22"/>
  <c r="P554" i="22"/>
  <c r="K555" i="22"/>
  <c r="O555" i="22"/>
  <c r="M555" i="22"/>
  <c r="R555" i="22"/>
  <c r="M556" i="22"/>
  <c r="S556" i="22"/>
  <c r="N557" i="22"/>
  <c r="J579" i="22"/>
  <c r="J578" i="22"/>
  <c r="N579" i="22"/>
  <c r="N578" i="22"/>
  <c r="R580" i="22"/>
  <c r="R579" i="22"/>
  <c r="R578" i="22"/>
  <c r="V580" i="22"/>
  <c r="V579" i="22"/>
  <c r="V578" i="22"/>
  <c r="Z577" i="22"/>
  <c r="J580" i="22"/>
  <c r="L601" i="22"/>
  <c r="M603" i="22"/>
  <c r="Z620" i="22"/>
  <c r="AA620" i="22" s="1"/>
  <c r="Q617" i="22" s="1"/>
  <c r="X626" i="22"/>
  <c r="Q663" i="22"/>
  <c r="I671" i="22"/>
  <c r="I670" i="22"/>
  <c r="I672" i="22"/>
  <c r="M671" i="22"/>
  <c r="M670" i="22"/>
  <c r="G741" i="22"/>
  <c r="G740" i="22"/>
  <c r="G739" i="22"/>
  <c r="P738" i="22"/>
  <c r="AA738" i="22" s="1"/>
  <c r="AM37" i="22" s="1"/>
  <c r="K741" i="22"/>
  <c r="K740" i="22"/>
  <c r="K739" i="22"/>
  <c r="O741" i="22"/>
  <c r="O740" i="22"/>
  <c r="O739" i="22"/>
  <c r="M626" i="22"/>
  <c r="I649" i="22"/>
  <c r="I648" i="22"/>
  <c r="M649" i="22"/>
  <c r="M648" i="22"/>
  <c r="R649" i="22"/>
  <c r="R648" i="22"/>
  <c r="R647" i="22"/>
  <c r="V649" i="22"/>
  <c r="V648" i="22"/>
  <c r="V647" i="22"/>
  <c r="M647" i="22"/>
  <c r="G695" i="22"/>
  <c r="G694" i="22"/>
  <c r="K695" i="22"/>
  <c r="K694" i="22"/>
  <c r="O695" i="22"/>
  <c r="S694" i="22"/>
  <c r="W695" i="22"/>
  <c r="G693" i="22"/>
  <c r="O693" i="22"/>
  <c r="W693" i="22"/>
  <c r="W694" i="22"/>
  <c r="S695" i="22"/>
  <c r="J626" i="22"/>
  <c r="N626" i="22"/>
  <c r="R626" i="22"/>
  <c r="V626" i="22"/>
  <c r="Z623" i="22"/>
  <c r="J648" i="22"/>
  <c r="J647" i="22"/>
  <c r="N648" i="22"/>
  <c r="N647" i="22"/>
  <c r="N649" i="22"/>
  <c r="H672" i="22"/>
  <c r="H671" i="22"/>
  <c r="L672" i="22"/>
  <c r="L671" i="22"/>
  <c r="P669" i="22"/>
  <c r="AA669" i="22" s="1"/>
  <c r="AM34" i="22" s="1"/>
  <c r="T672" i="22"/>
  <c r="T671" i="22"/>
  <c r="X672" i="22"/>
  <c r="X671" i="22"/>
  <c r="Q686" i="22"/>
  <c r="H695" i="22"/>
  <c r="H694" i="22"/>
  <c r="H693" i="22"/>
  <c r="L695" i="22"/>
  <c r="L694" i="22"/>
  <c r="L693" i="22"/>
  <c r="P692" i="22"/>
  <c r="T695" i="22"/>
  <c r="T694" i="22"/>
  <c r="T693" i="22"/>
  <c r="X695" i="22"/>
  <c r="X694" i="22"/>
  <c r="X693" i="22"/>
  <c r="Z735" i="22"/>
  <c r="AA735" i="22" s="1"/>
  <c r="J764" i="22"/>
  <c r="J763" i="22"/>
  <c r="J762" i="22"/>
  <c r="N764" i="22"/>
  <c r="N763" i="22"/>
  <c r="N762" i="22"/>
  <c r="M694" i="22"/>
  <c r="Q695" i="22"/>
  <c r="Q694" i="22"/>
  <c r="U695" i="22"/>
  <c r="U694" i="22"/>
  <c r="Y695" i="22"/>
  <c r="Y694" i="22"/>
  <c r="M695" i="22"/>
  <c r="H718" i="22"/>
  <c r="H717" i="22"/>
  <c r="H716" i="22"/>
  <c r="L718" i="22"/>
  <c r="L717" i="22"/>
  <c r="L716" i="22"/>
  <c r="P715" i="22"/>
  <c r="AA715" i="22" s="1"/>
  <c r="AM36" i="22" s="1"/>
  <c r="T718" i="22"/>
  <c r="T717" i="22"/>
  <c r="T716" i="22"/>
  <c r="X718" i="22"/>
  <c r="X717" i="22"/>
  <c r="X716" i="22"/>
  <c r="P646" i="22"/>
  <c r="Z692" i="22"/>
  <c r="M693" i="22"/>
  <c r="Q693" i="22"/>
  <c r="U693" i="22"/>
  <c r="Y693" i="22"/>
  <c r="Q732" i="22"/>
  <c r="S741" i="22"/>
  <c r="S740" i="22"/>
  <c r="S739" i="22"/>
  <c r="W741" i="22"/>
  <c r="W740" i="22"/>
  <c r="W739" i="22"/>
  <c r="P758" i="22"/>
  <c r="AA758" i="22" s="1"/>
  <c r="Q755" i="22" s="1"/>
  <c r="R764" i="22"/>
  <c r="R763" i="22"/>
  <c r="R762" i="22"/>
  <c r="V764" i="22"/>
  <c r="V763" i="22"/>
  <c r="V762" i="22"/>
  <c r="Z761" i="22"/>
  <c r="G717" i="22"/>
  <c r="K717" i="22"/>
  <c r="O717" i="22"/>
  <c r="S717" i="22"/>
  <c r="W717" i="22"/>
  <c r="J740" i="22"/>
  <c r="N740" i="22"/>
  <c r="R740" i="22"/>
  <c r="V740" i="22"/>
  <c r="R741" i="22"/>
  <c r="I763" i="22"/>
  <c r="M763" i="22"/>
  <c r="Q763" i="22"/>
  <c r="U763" i="22"/>
  <c r="Y763" i="22"/>
  <c r="H764" i="22"/>
  <c r="L764" i="22"/>
  <c r="Z712" i="22"/>
  <c r="AA712" i="22" s="1"/>
  <c r="Q709" i="22" s="1"/>
  <c r="H739" i="22"/>
  <c r="L739" i="22"/>
  <c r="T739" i="22"/>
  <c r="X739" i="22"/>
  <c r="P761" i="22"/>
  <c r="AA761" i="22" s="1"/>
  <c r="AM38" i="22" s="1"/>
  <c r="G762" i="22"/>
  <c r="K762" i="22"/>
  <c r="O762" i="22"/>
  <c r="S762" i="22"/>
  <c r="W762" i="22"/>
  <c r="Q717" i="22"/>
  <c r="U717" i="22"/>
  <c r="Y717" i="22"/>
  <c r="T740" i="22"/>
  <c r="X740" i="22"/>
  <c r="S763" i="22"/>
  <c r="W763" i="22"/>
  <c r="S141" i="21"/>
  <c r="W141" i="21"/>
  <c r="X162" i="21"/>
  <c r="T162" i="21"/>
  <c r="L162" i="21"/>
  <c r="H162" i="21"/>
  <c r="W162" i="21"/>
  <c r="W164" i="21" s="1"/>
  <c r="S162" i="21"/>
  <c r="S164" i="21" s="1"/>
  <c r="O162" i="21"/>
  <c r="O164" i="21" s="1"/>
  <c r="K162" i="21"/>
  <c r="K164" i="21" s="1"/>
  <c r="G162" i="21"/>
  <c r="V162" i="21"/>
  <c r="R162" i="21"/>
  <c r="N162" i="21"/>
  <c r="J162" i="21"/>
  <c r="Y162" i="21"/>
  <c r="U162" i="21"/>
  <c r="Q162" i="21"/>
  <c r="M162" i="21"/>
  <c r="I162" i="21"/>
  <c r="R164" i="21"/>
  <c r="V164" i="21"/>
  <c r="AA91" i="21"/>
  <c r="L101" i="21"/>
  <c r="O101" i="21"/>
  <c r="L103" i="21" s="1"/>
  <c r="G141" i="21"/>
  <c r="K141" i="21"/>
  <c r="O141" i="21"/>
  <c r="J164" i="21"/>
  <c r="Q88" i="21"/>
  <c r="AA114" i="21"/>
  <c r="Q111" i="21" s="1"/>
  <c r="U147" i="21"/>
  <c r="L151" i="21" s="1"/>
  <c r="U123" i="21"/>
  <c r="L127" i="21" s="1"/>
  <c r="L165" i="21"/>
  <c r="P163" i="21"/>
  <c r="T166" i="21"/>
  <c r="T165" i="21"/>
  <c r="X166" i="21"/>
  <c r="X165" i="21"/>
  <c r="Z186" i="21"/>
  <c r="J187" i="21"/>
  <c r="J188" i="21"/>
  <c r="K258" i="21"/>
  <c r="K257" i="21"/>
  <c r="H258" i="21"/>
  <c r="AA390" i="21"/>
  <c r="Q387" i="21" s="1"/>
  <c r="V441" i="21"/>
  <c r="S442" i="21"/>
  <c r="S441" i="21"/>
  <c r="R442" i="21"/>
  <c r="P94" i="21"/>
  <c r="Z140" i="21"/>
  <c r="I141" i="21"/>
  <c r="M141" i="21"/>
  <c r="Q141" i="21"/>
  <c r="U141" i="21"/>
  <c r="Y141" i="21"/>
  <c r="H164" i="21"/>
  <c r="L164" i="21"/>
  <c r="T164" i="21"/>
  <c r="X164" i="21"/>
  <c r="Q165" i="21"/>
  <c r="L166" i="21"/>
  <c r="G188" i="21"/>
  <c r="G189" i="21"/>
  <c r="S189" i="21"/>
  <c r="S188" i="21"/>
  <c r="W189" i="21"/>
  <c r="W188" i="21"/>
  <c r="K187" i="21"/>
  <c r="V187" i="21"/>
  <c r="J211" i="21"/>
  <c r="N211" i="21"/>
  <c r="N212" i="21"/>
  <c r="S211" i="21"/>
  <c r="W212" i="21"/>
  <c r="Z255" i="21"/>
  <c r="Q257" i="21"/>
  <c r="U258" i="21"/>
  <c r="Y257" i="21"/>
  <c r="Y258" i="21"/>
  <c r="J280" i="21"/>
  <c r="R302" i="21"/>
  <c r="G325" i="21"/>
  <c r="Q327" i="21"/>
  <c r="Q326" i="21"/>
  <c r="Z324" i="21"/>
  <c r="AA324" i="21" s="1"/>
  <c r="AM19" i="21" s="1"/>
  <c r="U327" i="21"/>
  <c r="U326" i="21"/>
  <c r="Y327" i="21"/>
  <c r="Y326" i="21"/>
  <c r="J419" i="21"/>
  <c r="J418" i="21"/>
  <c r="N419" i="21"/>
  <c r="N418" i="21"/>
  <c r="G441" i="21"/>
  <c r="G442" i="21"/>
  <c r="P439" i="21"/>
  <c r="K441" i="21"/>
  <c r="K442" i="21"/>
  <c r="O441" i="21"/>
  <c r="O442" i="21"/>
  <c r="Q465" i="21"/>
  <c r="Z462" i="21"/>
  <c r="Q464" i="21"/>
  <c r="U464" i="21"/>
  <c r="U463" i="21"/>
  <c r="U465" i="21"/>
  <c r="Y465" i="21"/>
  <c r="Y464" i="21"/>
  <c r="V189" i="21"/>
  <c r="I234" i="21"/>
  <c r="I235" i="21"/>
  <c r="M234" i="21"/>
  <c r="G258" i="21"/>
  <c r="P255" i="21"/>
  <c r="AA255" i="21" s="1"/>
  <c r="AM16" i="21" s="1"/>
  <c r="N281" i="21"/>
  <c r="N280" i="21"/>
  <c r="W442" i="21"/>
  <c r="W441" i="21"/>
  <c r="G579" i="21"/>
  <c r="P574" i="21"/>
  <c r="G96" i="21"/>
  <c r="K96" i="21"/>
  <c r="O96" i="21"/>
  <c r="S96" i="21"/>
  <c r="W96" i="21"/>
  <c r="P117" i="21"/>
  <c r="AA117" i="21" s="1"/>
  <c r="AM10" i="21" s="1"/>
  <c r="J119" i="21"/>
  <c r="N119" i="21"/>
  <c r="R119" i="21"/>
  <c r="V119" i="21"/>
  <c r="O124" i="21"/>
  <c r="L126" i="21" s="1"/>
  <c r="J141" i="21"/>
  <c r="N141" i="21"/>
  <c r="R141" i="21"/>
  <c r="V141" i="21"/>
  <c r="I142" i="21"/>
  <c r="M142" i="21"/>
  <c r="Q142" i="21"/>
  <c r="U142" i="21"/>
  <c r="Y142" i="21"/>
  <c r="L147" i="21"/>
  <c r="Z163" i="21"/>
  <c r="I164" i="21"/>
  <c r="M164" i="21"/>
  <c r="U164" i="21"/>
  <c r="Y164" i="21"/>
  <c r="H165" i="21"/>
  <c r="M165" i="21"/>
  <c r="R165" i="21"/>
  <c r="Y166" i="21"/>
  <c r="H187" i="21"/>
  <c r="L187" i="21"/>
  <c r="L189" i="21"/>
  <c r="P186" i="21"/>
  <c r="T187" i="21"/>
  <c r="X187" i="21"/>
  <c r="X189" i="21"/>
  <c r="G187" i="21"/>
  <c r="R187" i="21"/>
  <c r="W187" i="21"/>
  <c r="H188" i="21"/>
  <c r="R188" i="21"/>
  <c r="K189" i="21"/>
  <c r="T189" i="21"/>
  <c r="Z206" i="21"/>
  <c r="I258" i="21"/>
  <c r="I257" i="21"/>
  <c r="G257" i="21"/>
  <c r="O257" i="21"/>
  <c r="W257" i="21"/>
  <c r="M258" i="21"/>
  <c r="Q272" i="21"/>
  <c r="AA298" i="21"/>
  <c r="Y323" i="21"/>
  <c r="Y325" i="21" s="1"/>
  <c r="U323" i="21"/>
  <c r="U325" i="21" s="1"/>
  <c r="Q323" i="21"/>
  <c r="M323" i="21"/>
  <c r="I323" i="21"/>
  <c r="X323" i="21"/>
  <c r="X325" i="21" s="1"/>
  <c r="T323" i="21"/>
  <c r="T325" i="21" s="1"/>
  <c r="L323" i="21"/>
  <c r="L325" i="21" s="1"/>
  <c r="H323" i="21"/>
  <c r="H325" i="21" s="1"/>
  <c r="V323" i="21"/>
  <c r="N323" i="21"/>
  <c r="S323" i="21"/>
  <c r="S325" i="21" s="1"/>
  <c r="K323" i="21"/>
  <c r="K325" i="21" s="1"/>
  <c r="R323" i="21"/>
  <c r="J323" i="21"/>
  <c r="O323" i="21"/>
  <c r="O325" i="21" s="1"/>
  <c r="AA436" i="21"/>
  <c r="Z485" i="21"/>
  <c r="Q487" i="21"/>
  <c r="Q488" i="21"/>
  <c r="U487" i="21"/>
  <c r="U488" i="21"/>
  <c r="Y488" i="21"/>
  <c r="Y487" i="21"/>
  <c r="Z94" i="21"/>
  <c r="T96" i="21"/>
  <c r="X96" i="21"/>
  <c r="S119" i="21"/>
  <c r="W119" i="21"/>
  <c r="O123" i="21"/>
  <c r="L125" i="21" s="1"/>
  <c r="P140" i="21"/>
  <c r="R142" i="21"/>
  <c r="V142" i="21"/>
  <c r="L146" i="21"/>
  <c r="G166" i="21"/>
  <c r="K166" i="21"/>
  <c r="O166" i="21"/>
  <c r="N164" i="21"/>
  <c r="I165" i="21"/>
  <c r="N165" i="21"/>
  <c r="N187" i="21"/>
  <c r="S187" i="21"/>
  <c r="N188" i="21"/>
  <c r="T188" i="21"/>
  <c r="Q212" i="21"/>
  <c r="Z209" i="21"/>
  <c r="U211" i="21"/>
  <c r="Y212" i="21"/>
  <c r="W211" i="21"/>
  <c r="S212" i="21"/>
  <c r="P229" i="21"/>
  <c r="AA229" i="21" s="1"/>
  <c r="Q226" i="21" s="1"/>
  <c r="Q235" i="21"/>
  <c r="Q234" i="21"/>
  <c r="Z232" i="21"/>
  <c r="U235" i="21"/>
  <c r="U234" i="21"/>
  <c r="Y235" i="21"/>
  <c r="Y234" i="21"/>
  <c r="S257" i="21"/>
  <c r="S258" i="21"/>
  <c r="R281" i="21"/>
  <c r="R280" i="21"/>
  <c r="V280" i="21"/>
  <c r="V281" i="21"/>
  <c r="Z278" i="21"/>
  <c r="Q295" i="21"/>
  <c r="W323" i="21"/>
  <c r="W325" i="21" s="1"/>
  <c r="Q433" i="21"/>
  <c r="Z459" i="21"/>
  <c r="J488" i="21"/>
  <c r="J487" i="21"/>
  <c r="N488" i="21"/>
  <c r="N487" i="21"/>
  <c r="I488" i="21"/>
  <c r="I487" i="21"/>
  <c r="M488" i="21"/>
  <c r="M487" i="21"/>
  <c r="P206" i="21"/>
  <c r="AA206" i="21" s="1"/>
  <c r="Q203" i="21" s="1"/>
  <c r="R212" i="21"/>
  <c r="R211" i="21"/>
  <c r="V212" i="21"/>
  <c r="V211" i="21"/>
  <c r="K211" i="21"/>
  <c r="P232" i="21"/>
  <c r="H234" i="21"/>
  <c r="N234" i="21"/>
  <c r="G281" i="21"/>
  <c r="G280" i="21"/>
  <c r="K281" i="21"/>
  <c r="K280" i="21"/>
  <c r="O281" i="21"/>
  <c r="O280" i="21"/>
  <c r="S281" i="21"/>
  <c r="S280" i="21"/>
  <c r="W281" i="21"/>
  <c r="W280" i="21"/>
  <c r="R304" i="21"/>
  <c r="R303" i="21"/>
  <c r="V304" i="21"/>
  <c r="V303" i="21"/>
  <c r="Z301" i="21"/>
  <c r="I327" i="21"/>
  <c r="I326" i="21"/>
  <c r="M327" i="21"/>
  <c r="M326" i="21"/>
  <c r="R327" i="21"/>
  <c r="R326" i="21"/>
  <c r="R325" i="21"/>
  <c r="V327" i="21"/>
  <c r="V326" i="21"/>
  <c r="V325" i="21"/>
  <c r="M325" i="21"/>
  <c r="G373" i="21"/>
  <c r="G372" i="21"/>
  <c r="K373" i="21"/>
  <c r="K372" i="21"/>
  <c r="O373" i="21"/>
  <c r="O372" i="21"/>
  <c r="S373" i="21"/>
  <c r="S372" i="21"/>
  <c r="W373" i="21"/>
  <c r="W372" i="21"/>
  <c r="R396" i="21"/>
  <c r="R395" i="21"/>
  <c r="V396" i="21"/>
  <c r="V395" i="21"/>
  <c r="Z393" i="21"/>
  <c r="P413" i="21"/>
  <c r="AA413" i="21" s="1"/>
  <c r="Q410" i="21" s="1"/>
  <c r="S418" i="21"/>
  <c r="S419" i="21"/>
  <c r="N441" i="21"/>
  <c r="T441" i="21"/>
  <c r="L442" i="21"/>
  <c r="T442" i="21"/>
  <c r="Z528" i="21"/>
  <c r="AA528" i="21" s="1"/>
  <c r="Q525" i="21" s="1"/>
  <c r="Q532" i="21"/>
  <c r="Q533" i="21"/>
  <c r="U534" i="21"/>
  <c r="Y533" i="21"/>
  <c r="P278" i="21"/>
  <c r="AA278" i="21" s="1"/>
  <c r="AM17" i="21" s="1"/>
  <c r="T281" i="21"/>
  <c r="T280" i="21"/>
  <c r="X281" i="21"/>
  <c r="X280" i="21"/>
  <c r="H280" i="21"/>
  <c r="H281" i="21"/>
  <c r="J304" i="21"/>
  <c r="J303" i="21"/>
  <c r="N304" i="21"/>
  <c r="N303" i="21"/>
  <c r="S304" i="21"/>
  <c r="S303" i="21"/>
  <c r="W304" i="21"/>
  <c r="W303" i="21"/>
  <c r="J326" i="21"/>
  <c r="J325" i="21"/>
  <c r="N326" i="21"/>
  <c r="N325" i="21"/>
  <c r="N327" i="21"/>
  <c r="H350" i="21"/>
  <c r="H349" i="21"/>
  <c r="L350" i="21"/>
  <c r="L349" i="21"/>
  <c r="P347" i="21"/>
  <c r="T350" i="21"/>
  <c r="T349" i="21"/>
  <c r="X350" i="21"/>
  <c r="X349" i="21"/>
  <c r="Q364" i="21"/>
  <c r="H372" i="21"/>
  <c r="L372" i="21"/>
  <c r="P370" i="21"/>
  <c r="AA370" i="21" s="1"/>
  <c r="AM21" i="21" s="1"/>
  <c r="T373" i="21"/>
  <c r="T372" i="21"/>
  <c r="X373" i="21"/>
  <c r="X372" i="21"/>
  <c r="H373" i="21"/>
  <c r="J396" i="21"/>
  <c r="J395" i="21"/>
  <c r="N396" i="21"/>
  <c r="N395" i="21"/>
  <c r="S396" i="21"/>
  <c r="S395" i="21"/>
  <c r="W396" i="21"/>
  <c r="W395" i="21"/>
  <c r="G419" i="21"/>
  <c r="P416" i="21"/>
  <c r="O419" i="21"/>
  <c r="O418" i="21"/>
  <c r="K418" i="21"/>
  <c r="W419" i="21"/>
  <c r="I534" i="21"/>
  <c r="I533" i="21"/>
  <c r="I532" i="21"/>
  <c r="M534" i="21"/>
  <c r="M533" i="21"/>
  <c r="M532" i="21"/>
  <c r="R534" i="21"/>
  <c r="R533" i="21"/>
  <c r="R532" i="21"/>
  <c r="V534" i="21"/>
  <c r="V533" i="21"/>
  <c r="V532" i="21"/>
  <c r="Z531" i="21"/>
  <c r="Q534" i="21"/>
  <c r="AA551" i="21"/>
  <c r="Q548" i="21" s="1"/>
  <c r="P209" i="21"/>
  <c r="M211" i="21"/>
  <c r="V234" i="21"/>
  <c r="R235" i="21"/>
  <c r="Z252" i="21"/>
  <c r="AA252" i="21" s="1"/>
  <c r="Q249" i="21" s="1"/>
  <c r="H257" i="21"/>
  <c r="L257" i="21"/>
  <c r="T258" i="21"/>
  <c r="T257" i="21"/>
  <c r="X258" i="21"/>
  <c r="X257" i="21"/>
  <c r="G303" i="21"/>
  <c r="P301" i="21"/>
  <c r="K303" i="21"/>
  <c r="O303" i="21"/>
  <c r="G304" i="21"/>
  <c r="O304" i="21"/>
  <c r="I325" i="21"/>
  <c r="Q341" i="21"/>
  <c r="I349" i="21"/>
  <c r="M349" i="21"/>
  <c r="Q350" i="21"/>
  <c r="Q349" i="21"/>
  <c r="Z347" i="21"/>
  <c r="U350" i="21"/>
  <c r="U349" i="21"/>
  <c r="Y350" i="21"/>
  <c r="Y349" i="21"/>
  <c r="G395" i="21"/>
  <c r="P393" i="21"/>
  <c r="K395" i="21"/>
  <c r="O395" i="21"/>
  <c r="G396" i="21"/>
  <c r="I419" i="21"/>
  <c r="I418" i="21"/>
  <c r="M418" i="21"/>
  <c r="Y419" i="21"/>
  <c r="Z439" i="21"/>
  <c r="V442" i="21"/>
  <c r="H442" i="21"/>
  <c r="X442" i="21"/>
  <c r="G464" i="21"/>
  <c r="P462" i="21"/>
  <c r="G465" i="21"/>
  <c r="K464" i="21"/>
  <c r="O464" i="21"/>
  <c r="O465" i="21"/>
  <c r="R487" i="21"/>
  <c r="R488" i="21"/>
  <c r="V487" i="21"/>
  <c r="V488" i="21"/>
  <c r="H487" i="21"/>
  <c r="H488" i="21"/>
  <c r="L487" i="21"/>
  <c r="L488" i="21"/>
  <c r="P485" i="21"/>
  <c r="T488" i="21"/>
  <c r="T487" i="21"/>
  <c r="X488" i="21"/>
  <c r="X487" i="21"/>
  <c r="R510" i="21"/>
  <c r="R509" i="21"/>
  <c r="R511" i="21"/>
  <c r="V510" i="21"/>
  <c r="V509" i="21"/>
  <c r="Z508" i="21"/>
  <c r="V511" i="21"/>
  <c r="U532" i="21"/>
  <c r="H557" i="21"/>
  <c r="H556" i="21"/>
  <c r="L557" i="21"/>
  <c r="L556" i="21"/>
  <c r="L555" i="21"/>
  <c r="P554" i="21"/>
  <c r="T556" i="21"/>
  <c r="T557" i="21"/>
  <c r="T555" i="21"/>
  <c r="X556" i="21"/>
  <c r="H327" i="21"/>
  <c r="T419" i="21"/>
  <c r="T418" i="21"/>
  <c r="X419" i="21"/>
  <c r="X418" i="21"/>
  <c r="P459" i="21"/>
  <c r="I465" i="21"/>
  <c r="M465" i="21"/>
  <c r="R465" i="21"/>
  <c r="R464" i="21"/>
  <c r="V465" i="21"/>
  <c r="V464" i="21"/>
  <c r="J533" i="21"/>
  <c r="J534" i="21"/>
  <c r="N533" i="21"/>
  <c r="N532" i="21"/>
  <c r="N534" i="21"/>
  <c r="S532" i="21"/>
  <c r="S533" i="21"/>
  <c r="M556" i="21"/>
  <c r="M557" i="21"/>
  <c r="Q557" i="21"/>
  <c r="Q556" i="21"/>
  <c r="Q555" i="21"/>
  <c r="Z554" i="21"/>
  <c r="U557" i="21"/>
  <c r="U556" i="21"/>
  <c r="U555" i="21"/>
  <c r="Y557" i="21"/>
  <c r="Y556" i="21"/>
  <c r="Y555" i="21"/>
  <c r="I557" i="21"/>
  <c r="R603" i="21"/>
  <c r="R602" i="21"/>
  <c r="R601" i="21"/>
  <c r="V603" i="21"/>
  <c r="V602" i="21"/>
  <c r="V601" i="21"/>
  <c r="Z600" i="21"/>
  <c r="Z416" i="21"/>
  <c r="U418" i="21"/>
  <c r="Q419" i="21"/>
  <c r="J442" i="21"/>
  <c r="N442" i="21"/>
  <c r="J441" i="21"/>
  <c r="J465" i="21"/>
  <c r="J464" i="21"/>
  <c r="N465" i="21"/>
  <c r="N464" i="21"/>
  <c r="S465" i="21"/>
  <c r="S464" i="21"/>
  <c r="W465" i="21"/>
  <c r="W464" i="21"/>
  <c r="M464" i="21"/>
  <c r="P482" i="21"/>
  <c r="Z482" i="21"/>
  <c r="X511" i="21"/>
  <c r="J509" i="21"/>
  <c r="N510" i="21"/>
  <c r="W534" i="21"/>
  <c r="J557" i="21"/>
  <c r="V557" i="21"/>
  <c r="M555" i="21"/>
  <c r="S578" i="21"/>
  <c r="S580" i="21"/>
  <c r="S579" i="21"/>
  <c r="W578" i="21"/>
  <c r="W580" i="21"/>
  <c r="W579" i="21"/>
  <c r="AA597" i="21"/>
  <c r="Q594" i="21" s="1"/>
  <c r="R694" i="21"/>
  <c r="R693" i="21"/>
  <c r="V695" i="21"/>
  <c r="V693" i="21"/>
  <c r="V694" i="21"/>
  <c r="Z692" i="21"/>
  <c r="R695" i="21"/>
  <c r="J556" i="21"/>
  <c r="G580" i="21"/>
  <c r="G578" i="21"/>
  <c r="P577" i="21"/>
  <c r="K580" i="21"/>
  <c r="K578" i="21"/>
  <c r="O580" i="21"/>
  <c r="O578" i="21"/>
  <c r="T580" i="21"/>
  <c r="X580" i="21"/>
  <c r="K579" i="21"/>
  <c r="Q579" i="21"/>
  <c r="H580" i="21"/>
  <c r="J602" i="21"/>
  <c r="J603" i="21"/>
  <c r="J601" i="21"/>
  <c r="N602" i="21"/>
  <c r="N601" i="21"/>
  <c r="K487" i="21"/>
  <c r="W488" i="21"/>
  <c r="G510" i="21"/>
  <c r="K510" i="21"/>
  <c r="O510" i="21"/>
  <c r="S511" i="21"/>
  <c r="S510" i="21"/>
  <c r="W511" i="21"/>
  <c r="W510" i="21"/>
  <c r="K509" i="21"/>
  <c r="L510" i="21"/>
  <c r="G511" i="21"/>
  <c r="G532" i="21"/>
  <c r="P531" i="21"/>
  <c r="K532" i="21"/>
  <c r="O532" i="21"/>
  <c r="Y534" i="21"/>
  <c r="J555" i="21"/>
  <c r="N555" i="21"/>
  <c r="R555" i="21"/>
  <c r="V555" i="21"/>
  <c r="V556" i="21"/>
  <c r="R557" i="21"/>
  <c r="Z574" i="21"/>
  <c r="Q578" i="21"/>
  <c r="Z577" i="21"/>
  <c r="U578" i="21"/>
  <c r="Y578" i="21"/>
  <c r="H626" i="21"/>
  <c r="H625" i="21"/>
  <c r="H624" i="21"/>
  <c r="L626" i="21"/>
  <c r="L625" i="21"/>
  <c r="L624" i="21"/>
  <c r="P623" i="21"/>
  <c r="T626" i="21"/>
  <c r="T625" i="21"/>
  <c r="T624" i="21"/>
  <c r="X626" i="21"/>
  <c r="X625" i="21"/>
  <c r="X624" i="21"/>
  <c r="R741" i="21"/>
  <c r="R740" i="21"/>
  <c r="R739" i="21"/>
  <c r="V741" i="21"/>
  <c r="V740" i="21"/>
  <c r="V739" i="21"/>
  <c r="Z738" i="21"/>
  <c r="G487" i="21"/>
  <c r="H509" i="21"/>
  <c r="L509" i="21"/>
  <c r="P508" i="21"/>
  <c r="AA508" i="21" s="1"/>
  <c r="AM27" i="21" s="1"/>
  <c r="T509" i="21"/>
  <c r="X509" i="21"/>
  <c r="H510" i="21"/>
  <c r="X510" i="21"/>
  <c r="H511" i="21"/>
  <c r="T511" i="21"/>
  <c r="Y532" i="21"/>
  <c r="O533" i="21"/>
  <c r="O534" i="21"/>
  <c r="R556" i="21"/>
  <c r="I578" i="21"/>
  <c r="I580" i="21"/>
  <c r="M578" i="21"/>
  <c r="M580" i="21"/>
  <c r="I579" i="21"/>
  <c r="Y579" i="21"/>
  <c r="Y580" i="21"/>
  <c r="N603" i="21"/>
  <c r="H649" i="21"/>
  <c r="H648" i="21"/>
  <c r="H647" i="21"/>
  <c r="L649" i="21"/>
  <c r="L648" i="21"/>
  <c r="L647" i="21"/>
  <c r="P646" i="21"/>
  <c r="T649" i="21"/>
  <c r="T648" i="21"/>
  <c r="T647" i="21"/>
  <c r="X649" i="21"/>
  <c r="X648" i="21"/>
  <c r="X647" i="21"/>
  <c r="S601" i="21"/>
  <c r="W601" i="21"/>
  <c r="T602" i="21"/>
  <c r="X603" i="21"/>
  <c r="I625" i="21"/>
  <c r="I624" i="21"/>
  <c r="M625" i="21"/>
  <c r="M624" i="21"/>
  <c r="Q626" i="21"/>
  <c r="Q625" i="21"/>
  <c r="Q624" i="21"/>
  <c r="Z623" i="21"/>
  <c r="U626" i="21"/>
  <c r="U625" i="21"/>
  <c r="U624" i="21"/>
  <c r="Y626" i="21"/>
  <c r="Y625" i="21"/>
  <c r="Y624" i="21"/>
  <c r="Z643" i="21"/>
  <c r="AA643" i="21" s="1"/>
  <c r="Q640" i="21" s="1"/>
  <c r="G670" i="21"/>
  <c r="J695" i="21"/>
  <c r="J694" i="21"/>
  <c r="J693" i="21"/>
  <c r="S695" i="21"/>
  <c r="S693" i="21"/>
  <c r="W694" i="21"/>
  <c r="W693" i="21"/>
  <c r="W695" i="21"/>
  <c r="R764" i="21"/>
  <c r="R763" i="21"/>
  <c r="R762" i="21"/>
  <c r="V764" i="21"/>
  <c r="V763" i="21"/>
  <c r="V762" i="21"/>
  <c r="Z761" i="21"/>
  <c r="H603" i="21"/>
  <c r="L603" i="21"/>
  <c r="P600" i="21"/>
  <c r="T601" i="21"/>
  <c r="Q617" i="21"/>
  <c r="M626" i="21"/>
  <c r="G672" i="21"/>
  <c r="G671" i="21"/>
  <c r="K672" i="21"/>
  <c r="K671" i="21"/>
  <c r="K670" i="21"/>
  <c r="O672" i="21"/>
  <c r="O671" i="21"/>
  <c r="S672" i="21"/>
  <c r="S671" i="21"/>
  <c r="S670" i="21"/>
  <c r="W672" i="21"/>
  <c r="W671" i="21"/>
  <c r="H717" i="21"/>
  <c r="H716" i="21"/>
  <c r="L717" i="21"/>
  <c r="L716" i="21"/>
  <c r="L718" i="21"/>
  <c r="P715" i="21"/>
  <c r="T718" i="21"/>
  <c r="T717" i="21"/>
  <c r="T716" i="21"/>
  <c r="X718" i="21"/>
  <c r="X717" i="21"/>
  <c r="X716" i="21"/>
  <c r="T579" i="21"/>
  <c r="X579" i="21"/>
  <c r="I603" i="21"/>
  <c r="I602" i="21"/>
  <c r="M603" i="21"/>
  <c r="M602" i="21"/>
  <c r="Q603" i="21"/>
  <c r="Q602" i="21"/>
  <c r="U603" i="21"/>
  <c r="U602" i="21"/>
  <c r="Y603" i="21"/>
  <c r="Y602" i="21"/>
  <c r="H601" i="21"/>
  <c r="L601" i="21"/>
  <c r="U601" i="21"/>
  <c r="H602" i="21"/>
  <c r="G647" i="21"/>
  <c r="G648" i="21"/>
  <c r="O647" i="21"/>
  <c r="O648" i="21"/>
  <c r="W647" i="21"/>
  <c r="W648" i="21"/>
  <c r="G649" i="21"/>
  <c r="K649" i="21"/>
  <c r="O649" i="21"/>
  <c r="H671" i="21"/>
  <c r="H670" i="21"/>
  <c r="L671" i="21"/>
  <c r="L670" i="21"/>
  <c r="L672" i="21"/>
  <c r="P669" i="21"/>
  <c r="T672" i="21"/>
  <c r="T671" i="21"/>
  <c r="T670" i="21"/>
  <c r="X672" i="21"/>
  <c r="X671" i="21"/>
  <c r="X670" i="21"/>
  <c r="W670" i="21"/>
  <c r="H672" i="21"/>
  <c r="P689" i="21"/>
  <c r="AA689" i="21" s="1"/>
  <c r="Q686" i="21" s="1"/>
  <c r="N695" i="21"/>
  <c r="AA712" i="21"/>
  <c r="I648" i="21"/>
  <c r="I647" i="21"/>
  <c r="M648" i="21"/>
  <c r="M647" i="21"/>
  <c r="Q649" i="21"/>
  <c r="Q648" i="21"/>
  <c r="Q647" i="21"/>
  <c r="Z646" i="21"/>
  <c r="U649" i="21"/>
  <c r="U648" i="21"/>
  <c r="U647" i="21"/>
  <c r="Y649" i="21"/>
  <c r="Y648" i="21"/>
  <c r="Y647" i="21"/>
  <c r="Z666" i="21"/>
  <c r="AA666" i="21" s="1"/>
  <c r="Q663" i="21" s="1"/>
  <c r="G695" i="21"/>
  <c r="G694" i="21"/>
  <c r="G693" i="21"/>
  <c r="P692" i="21"/>
  <c r="K695" i="21"/>
  <c r="K694" i="21"/>
  <c r="K693" i="21"/>
  <c r="O695" i="21"/>
  <c r="O694" i="21"/>
  <c r="O693" i="21"/>
  <c r="G716" i="21"/>
  <c r="J741" i="21"/>
  <c r="J740" i="21"/>
  <c r="J739" i="21"/>
  <c r="N741" i="21"/>
  <c r="N740" i="21"/>
  <c r="S741" i="21"/>
  <c r="S740" i="21"/>
  <c r="S739" i="21"/>
  <c r="W741" i="21"/>
  <c r="W740" i="21"/>
  <c r="W739" i="21"/>
  <c r="J764" i="21"/>
  <c r="J763" i="21"/>
  <c r="J762" i="21"/>
  <c r="N764" i="21"/>
  <c r="N763" i="21"/>
  <c r="N762" i="21"/>
  <c r="J647" i="21"/>
  <c r="N647" i="21"/>
  <c r="R647" i="21"/>
  <c r="V647" i="21"/>
  <c r="M649" i="21"/>
  <c r="Q709" i="21"/>
  <c r="G718" i="21"/>
  <c r="G717" i="21"/>
  <c r="K718" i="21"/>
  <c r="K717" i="21"/>
  <c r="K716" i="21"/>
  <c r="O718" i="21"/>
  <c r="O717" i="21"/>
  <c r="S718" i="21"/>
  <c r="S717" i="21"/>
  <c r="S716" i="21"/>
  <c r="W718" i="21"/>
  <c r="W717" i="21"/>
  <c r="H695" i="21"/>
  <c r="L695" i="21"/>
  <c r="T695" i="21"/>
  <c r="T694" i="21"/>
  <c r="X695" i="21"/>
  <c r="X694" i="21"/>
  <c r="Z712" i="21"/>
  <c r="G741" i="21"/>
  <c r="G740" i="21"/>
  <c r="G739" i="21"/>
  <c r="P738" i="21"/>
  <c r="K741" i="21"/>
  <c r="K740" i="21"/>
  <c r="K739" i="21"/>
  <c r="O741" i="21"/>
  <c r="O740" i="21"/>
  <c r="O739" i="21"/>
  <c r="Z669" i="21"/>
  <c r="M694" i="21"/>
  <c r="Q695" i="21"/>
  <c r="Q694" i="21"/>
  <c r="U695" i="21"/>
  <c r="U694" i="21"/>
  <c r="Y695" i="21"/>
  <c r="Y694" i="21"/>
  <c r="H693" i="21"/>
  <c r="L693" i="21"/>
  <c r="T693" i="21"/>
  <c r="X693" i="21"/>
  <c r="M695" i="21"/>
  <c r="P758" i="21"/>
  <c r="AA758" i="21" s="1"/>
  <c r="Q755" i="21" s="1"/>
  <c r="I763" i="21"/>
  <c r="M763" i="21"/>
  <c r="Q763" i="21"/>
  <c r="U763" i="21"/>
  <c r="Y763" i="21"/>
  <c r="H764" i="21"/>
  <c r="L764" i="21"/>
  <c r="Z715" i="21"/>
  <c r="P761" i="21"/>
  <c r="G762" i="21"/>
  <c r="K762" i="21"/>
  <c r="O762" i="21"/>
  <c r="S762" i="21"/>
  <c r="W762" i="21"/>
  <c r="T740" i="21"/>
  <c r="X740" i="21"/>
  <c r="S763" i="21"/>
  <c r="W763" i="21"/>
  <c r="V97" i="20"/>
  <c r="V96" i="20"/>
  <c r="J96" i="20"/>
  <c r="J97" i="20"/>
  <c r="N96" i="20"/>
  <c r="N97" i="20"/>
  <c r="S143" i="20"/>
  <c r="S142" i="20"/>
  <c r="W143" i="20"/>
  <c r="W142" i="20"/>
  <c r="S235" i="20"/>
  <c r="S234" i="20"/>
  <c r="W235" i="20"/>
  <c r="W234" i="20"/>
  <c r="Q396" i="20"/>
  <c r="Q395" i="20"/>
  <c r="Z393" i="20"/>
  <c r="U396" i="20"/>
  <c r="U395" i="20"/>
  <c r="Y395" i="20"/>
  <c r="Y396" i="20"/>
  <c r="R97" i="20"/>
  <c r="R96" i="20"/>
  <c r="G350" i="20"/>
  <c r="G349" i="20"/>
  <c r="P347" i="20"/>
  <c r="K350" i="20"/>
  <c r="K349" i="20"/>
  <c r="O350" i="20"/>
  <c r="O349" i="20"/>
  <c r="AA459" i="20"/>
  <c r="G143" i="20"/>
  <c r="G142" i="20"/>
  <c r="P140" i="20"/>
  <c r="K143" i="20"/>
  <c r="K142" i="20"/>
  <c r="O143" i="20"/>
  <c r="O142" i="20"/>
  <c r="Z160" i="20"/>
  <c r="R166" i="20"/>
  <c r="R165" i="20"/>
  <c r="V166" i="20"/>
  <c r="V165" i="20"/>
  <c r="Z163" i="20"/>
  <c r="G235" i="20"/>
  <c r="G234" i="20"/>
  <c r="P232" i="20"/>
  <c r="K235" i="20"/>
  <c r="K234" i="20"/>
  <c r="O235" i="20"/>
  <c r="O234" i="20"/>
  <c r="Z252" i="20"/>
  <c r="R258" i="20"/>
  <c r="R257" i="20"/>
  <c r="V258" i="20"/>
  <c r="V257" i="20"/>
  <c r="Z255" i="20"/>
  <c r="Z94" i="20"/>
  <c r="AA91" i="20"/>
  <c r="Q88" i="20" s="1"/>
  <c r="I189" i="20"/>
  <c r="I188" i="20"/>
  <c r="M189" i="20"/>
  <c r="M188" i="20"/>
  <c r="R189" i="20"/>
  <c r="R188" i="20"/>
  <c r="V189" i="20"/>
  <c r="V188" i="20"/>
  <c r="Z186" i="20"/>
  <c r="I281" i="20"/>
  <c r="I280" i="20"/>
  <c r="M281" i="20"/>
  <c r="M280" i="20"/>
  <c r="R281" i="20"/>
  <c r="R280" i="20"/>
  <c r="V281" i="20"/>
  <c r="V280" i="20"/>
  <c r="Z278" i="20"/>
  <c r="Q304" i="20"/>
  <c r="Q303" i="20"/>
  <c r="Z301" i="20"/>
  <c r="AA301" i="20" s="1"/>
  <c r="AM18" i="20" s="1"/>
  <c r="U304" i="20"/>
  <c r="U303" i="20"/>
  <c r="Y304" i="20"/>
  <c r="Y303" i="20"/>
  <c r="K96" i="20"/>
  <c r="W97" i="20"/>
  <c r="H120" i="20"/>
  <c r="H119" i="20"/>
  <c r="L120" i="20"/>
  <c r="L119" i="20"/>
  <c r="P117" i="20"/>
  <c r="T120" i="20"/>
  <c r="T119" i="20"/>
  <c r="X120" i="20"/>
  <c r="X119" i="20"/>
  <c r="H142" i="20"/>
  <c r="L142" i="20"/>
  <c r="T143" i="20"/>
  <c r="T142" i="20"/>
  <c r="X143" i="20"/>
  <c r="X142" i="20"/>
  <c r="H143" i="20"/>
  <c r="P160" i="20"/>
  <c r="AA160" i="20" s="1"/>
  <c r="Q157" i="20" s="1"/>
  <c r="J166" i="20"/>
  <c r="J165" i="20"/>
  <c r="N166" i="20"/>
  <c r="N165" i="20"/>
  <c r="S166" i="20"/>
  <c r="S165" i="20"/>
  <c r="W166" i="20"/>
  <c r="W165" i="20"/>
  <c r="J188" i="20"/>
  <c r="N188" i="20"/>
  <c r="N189" i="20"/>
  <c r="H212" i="20"/>
  <c r="H211" i="20"/>
  <c r="L212" i="20"/>
  <c r="L211" i="20"/>
  <c r="P209" i="20"/>
  <c r="T212" i="20"/>
  <c r="T211" i="20"/>
  <c r="X212" i="20"/>
  <c r="X211" i="20"/>
  <c r="H234" i="20"/>
  <c r="L234" i="20"/>
  <c r="T235" i="20"/>
  <c r="T234" i="20"/>
  <c r="X235" i="20"/>
  <c r="X234" i="20"/>
  <c r="H235" i="20"/>
  <c r="P252" i="20"/>
  <c r="AA252" i="20" s="1"/>
  <c r="Q249" i="20" s="1"/>
  <c r="J258" i="20"/>
  <c r="J257" i="20"/>
  <c r="N258" i="20"/>
  <c r="N257" i="20"/>
  <c r="S258" i="20"/>
  <c r="S257" i="20"/>
  <c r="W258" i="20"/>
  <c r="W257" i="20"/>
  <c r="J281" i="20"/>
  <c r="J280" i="20"/>
  <c r="N281" i="20"/>
  <c r="N280" i="20"/>
  <c r="I304" i="20"/>
  <c r="I303" i="20"/>
  <c r="M304" i="20"/>
  <c r="M303" i="20"/>
  <c r="Z321" i="20"/>
  <c r="AA321" i="20" s="1"/>
  <c r="Q318" i="20" s="1"/>
  <c r="P367" i="20"/>
  <c r="AA367" i="20" s="1"/>
  <c r="Q364" i="20" s="1"/>
  <c r="M395" i="20"/>
  <c r="I396" i="20"/>
  <c r="M396" i="20"/>
  <c r="H97" i="20"/>
  <c r="L97" i="20"/>
  <c r="P94" i="20"/>
  <c r="G96" i="20"/>
  <c r="L96" i="20"/>
  <c r="Q111" i="20"/>
  <c r="I119" i="20"/>
  <c r="M119" i="20"/>
  <c r="Q120" i="20"/>
  <c r="Q119" i="20"/>
  <c r="Z117" i="20"/>
  <c r="U120" i="20"/>
  <c r="U119" i="20"/>
  <c r="Y120" i="20"/>
  <c r="Y119" i="20"/>
  <c r="Z137" i="20"/>
  <c r="AA137" i="20" s="1"/>
  <c r="Q134" i="20" s="1"/>
  <c r="G165" i="20"/>
  <c r="P163" i="20"/>
  <c r="AA163" i="20" s="1"/>
  <c r="AM12" i="20" s="1"/>
  <c r="K165" i="20"/>
  <c r="O165" i="20"/>
  <c r="G166" i="20"/>
  <c r="O166" i="20"/>
  <c r="P183" i="20"/>
  <c r="AA183" i="20" s="1"/>
  <c r="Q180" i="20" s="1"/>
  <c r="I211" i="20"/>
  <c r="M211" i="20"/>
  <c r="Q212" i="20"/>
  <c r="Q211" i="20"/>
  <c r="Z209" i="20"/>
  <c r="U212" i="20"/>
  <c r="U211" i="20"/>
  <c r="Y212" i="20"/>
  <c r="Y211" i="20"/>
  <c r="Z229" i="20"/>
  <c r="AA229" i="20" s="1"/>
  <c r="Q226" i="20" s="1"/>
  <c r="G257" i="20"/>
  <c r="P255" i="20"/>
  <c r="K257" i="20"/>
  <c r="O257" i="20"/>
  <c r="G258" i="20"/>
  <c r="O258" i="20"/>
  <c r="P275" i="20"/>
  <c r="AA275" i="20" s="1"/>
  <c r="Q272" i="20" s="1"/>
  <c r="H327" i="20"/>
  <c r="H326" i="20"/>
  <c r="L327" i="20"/>
  <c r="L326" i="20"/>
  <c r="P324" i="20"/>
  <c r="T327" i="20"/>
  <c r="T326" i="20"/>
  <c r="X327" i="20"/>
  <c r="X326" i="20"/>
  <c r="Z347" i="20"/>
  <c r="R373" i="20"/>
  <c r="R372" i="20"/>
  <c r="V373" i="20"/>
  <c r="V372" i="20"/>
  <c r="Z370" i="20"/>
  <c r="P413" i="20"/>
  <c r="G418" i="20"/>
  <c r="K419" i="20"/>
  <c r="K418" i="20"/>
  <c r="O418" i="20"/>
  <c r="I97" i="20"/>
  <c r="M97" i="20"/>
  <c r="Q97" i="20"/>
  <c r="U97" i="20"/>
  <c r="Y97" i="20"/>
  <c r="M96" i="20"/>
  <c r="P186" i="20"/>
  <c r="AA186" i="20" s="1"/>
  <c r="AM13" i="20" s="1"/>
  <c r="Q189" i="20"/>
  <c r="Q188" i="20"/>
  <c r="U189" i="20"/>
  <c r="U188" i="20"/>
  <c r="Y189" i="20"/>
  <c r="Y188" i="20"/>
  <c r="M212" i="20"/>
  <c r="Q281" i="20"/>
  <c r="Q280" i="20"/>
  <c r="U281" i="20"/>
  <c r="U280" i="20"/>
  <c r="Y281" i="20"/>
  <c r="Y280" i="20"/>
  <c r="P298" i="20"/>
  <c r="AA298" i="20" s="1"/>
  <c r="Q295" i="20" s="1"/>
  <c r="Q341" i="20"/>
  <c r="S350" i="20"/>
  <c r="S349" i="20"/>
  <c r="W350" i="20"/>
  <c r="W349" i="20"/>
  <c r="J373" i="20"/>
  <c r="J372" i="20"/>
  <c r="N373" i="20"/>
  <c r="N372" i="20"/>
  <c r="H189" i="20"/>
  <c r="H303" i="20"/>
  <c r="L303" i="20"/>
  <c r="T303" i="20"/>
  <c r="X303" i="20"/>
  <c r="G326" i="20"/>
  <c r="K326" i="20"/>
  <c r="O326" i="20"/>
  <c r="S326" i="20"/>
  <c r="W326" i="20"/>
  <c r="J349" i="20"/>
  <c r="N349" i="20"/>
  <c r="R349" i="20"/>
  <c r="V349" i="20"/>
  <c r="R350" i="20"/>
  <c r="I372" i="20"/>
  <c r="M372" i="20"/>
  <c r="Q372" i="20"/>
  <c r="U372" i="20"/>
  <c r="Y372" i="20"/>
  <c r="R396" i="20"/>
  <c r="R395" i="20"/>
  <c r="V395" i="20"/>
  <c r="V396" i="20"/>
  <c r="Z413" i="20"/>
  <c r="G419" i="20"/>
  <c r="Z140" i="20"/>
  <c r="Z232" i="20"/>
  <c r="P278" i="20"/>
  <c r="H304" i="20"/>
  <c r="Z324" i="20"/>
  <c r="P370" i="20"/>
  <c r="J396" i="20"/>
  <c r="J395" i="20"/>
  <c r="N396" i="20"/>
  <c r="N395" i="20"/>
  <c r="S396" i="20"/>
  <c r="W396" i="20"/>
  <c r="W395" i="20"/>
  <c r="X395" i="20"/>
  <c r="Q418" i="20"/>
  <c r="Q419" i="20"/>
  <c r="U418" i="20"/>
  <c r="I418" i="20"/>
  <c r="P436" i="20"/>
  <c r="AA436" i="20" s="1"/>
  <c r="Q433" i="20" s="1"/>
  <c r="G510" i="20"/>
  <c r="P505" i="20"/>
  <c r="AA505" i="20" s="1"/>
  <c r="G509" i="20"/>
  <c r="K509" i="20"/>
  <c r="K510" i="20"/>
  <c r="O510" i="20"/>
  <c r="O509" i="20"/>
  <c r="Q580" i="20"/>
  <c r="Q579" i="20"/>
  <c r="Q578" i="20"/>
  <c r="Z577" i="20"/>
  <c r="U580" i="20"/>
  <c r="U579" i="20"/>
  <c r="U578" i="20"/>
  <c r="Y580" i="20"/>
  <c r="Y579" i="20"/>
  <c r="Y578" i="20"/>
  <c r="P390" i="20"/>
  <c r="AA390" i="20" s="1"/>
  <c r="Q387" i="20" s="1"/>
  <c r="G396" i="20"/>
  <c r="P393" i="20"/>
  <c r="K396" i="20"/>
  <c r="X396" i="20"/>
  <c r="O396" i="20"/>
  <c r="M419" i="20"/>
  <c r="M418" i="20"/>
  <c r="R419" i="20"/>
  <c r="R418" i="20"/>
  <c r="V419" i="20"/>
  <c r="V418" i="20"/>
  <c r="Z416" i="20"/>
  <c r="G648" i="20"/>
  <c r="G647" i="20"/>
  <c r="P646" i="20"/>
  <c r="G649" i="20"/>
  <c r="K648" i="20"/>
  <c r="K647" i="20"/>
  <c r="K649" i="20"/>
  <c r="O648" i="20"/>
  <c r="O647" i="20"/>
  <c r="O649" i="20"/>
  <c r="P439" i="20"/>
  <c r="H441" i="20"/>
  <c r="N441" i="20"/>
  <c r="X441" i="20"/>
  <c r="T442" i="20"/>
  <c r="G488" i="20"/>
  <c r="G487" i="20"/>
  <c r="K488" i="20"/>
  <c r="K487" i="20"/>
  <c r="O488" i="20"/>
  <c r="O487" i="20"/>
  <c r="S488" i="20"/>
  <c r="S487" i="20"/>
  <c r="W488" i="20"/>
  <c r="W487" i="20"/>
  <c r="Q502" i="20"/>
  <c r="J418" i="20"/>
  <c r="N418" i="20"/>
  <c r="W418" i="20"/>
  <c r="S419" i="20"/>
  <c r="I442" i="20"/>
  <c r="I441" i="20"/>
  <c r="M442" i="20"/>
  <c r="M441" i="20"/>
  <c r="Q442" i="20"/>
  <c r="Q441" i="20"/>
  <c r="U442" i="20"/>
  <c r="U441" i="20"/>
  <c r="Y442" i="20"/>
  <c r="Y441" i="20"/>
  <c r="H465" i="20"/>
  <c r="H464" i="20"/>
  <c r="L465" i="20"/>
  <c r="L464" i="20"/>
  <c r="P462" i="20"/>
  <c r="T465" i="20"/>
  <c r="T464" i="20"/>
  <c r="X465" i="20"/>
  <c r="X464" i="20"/>
  <c r="H488" i="20"/>
  <c r="H487" i="20"/>
  <c r="L488" i="20"/>
  <c r="L487" i="20"/>
  <c r="P485" i="20"/>
  <c r="AA485" i="20" s="1"/>
  <c r="AM26" i="20" s="1"/>
  <c r="T488" i="20"/>
  <c r="T487" i="20"/>
  <c r="X488" i="20"/>
  <c r="X487" i="20"/>
  <c r="Z551" i="20"/>
  <c r="AA551" i="20" s="1"/>
  <c r="Q548" i="20" s="1"/>
  <c r="Y668" i="20"/>
  <c r="U668" i="20"/>
  <c r="Q668" i="20"/>
  <c r="M668" i="20"/>
  <c r="I668" i="20"/>
  <c r="X668" i="20"/>
  <c r="T668" i="20"/>
  <c r="L668" i="20"/>
  <c r="H668" i="20"/>
  <c r="S668" i="20"/>
  <c r="K668" i="20"/>
  <c r="R668" i="20"/>
  <c r="J668" i="20"/>
  <c r="W668" i="20"/>
  <c r="O668" i="20"/>
  <c r="G668" i="20"/>
  <c r="V668" i="20"/>
  <c r="N668" i="20"/>
  <c r="P416" i="20"/>
  <c r="S418" i="20"/>
  <c r="N419" i="20"/>
  <c r="R442" i="20"/>
  <c r="V442" i="20"/>
  <c r="Z439" i="20"/>
  <c r="V441" i="20"/>
  <c r="Q456" i="20"/>
  <c r="I464" i="20"/>
  <c r="M464" i="20"/>
  <c r="Q465" i="20"/>
  <c r="Q464" i="20"/>
  <c r="Z462" i="20"/>
  <c r="U465" i="20"/>
  <c r="U464" i="20"/>
  <c r="U463" i="20"/>
  <c r="Y465" i="20"/>
  <c r="Y464" i="20"/>
  <c r="S511" i="20"/>
  <c r="S509" i="20"/>
  <c r="S510" i="20"/>
  <c r="W510" i="20"/>
  <c r="W511" i="20"/>
  <c r="W509" i="20"/>
  <c r="P597" i="20"/>
  <c r="AA597" i="20" s="1"/>
  <c r="Q594" i="20" s="1"/>
  <c r="G511" i="20"/>
  <c r="K511" i="20"/>
  <c r="O511" i="20"/>
  <c r="N511" i="20"/>
  <c r="G534" i="20"/>
  <c r="G533" i="20"/>
  <c r="K534" i="20"/>
  <c r="K533" i="20"/>
  <c r="O534" i="20"/>
  <c r="O533" i="20"/>
  <c r="S534" i="20"/>
  <c r="S533" i="20"/>
  <c r="W534" i="20"/>
  <c r="W533" i="20"/>
  <c r="G532" i="20"/>
  <c r="O532" i="20"/>
  <c r="W532" i="20"/>
  <c r="R557" i="20"/>
  <c r="R556" i="20"/>
  <c r="V557" i="20"/>
  <c r="V556" i="20"/>
  <c r="Z554" i="20"/>
  <c r="I580" i="20"/>
  <c r="I579" i="20"/>
  <c r="M580" i="20"/>
  <c r="M579" i="20"/>
  <c r="R580" i="20"/>
  <c r="R579" i="20"/>
  <c r="R578" i="20"/>
  <c r="V580" i="20"/>
  <c r="V579" i="20"/>
  <c r="V578" i="20"/>
  <c r="M578" i="20"/>
  <c r="Z620" i="20"/>
  <c r="AA620" i="20" s="1"/>
  <c r="Q617" i="20" s="1"/>
  <c r="H511" i="20"/>
  <c r="H510" i="20"/>
  <c r="L511" i="20"/>
  <c r="L510" i="20"/>
  <c r="P508" i="20"/>
  <c r="T511" i="20"/>
  <c r="T510" i="20"/>
  <c r="X511" i="20"/>
  <c r="X510" i="20"/>
  <c r="R511" i="20"/>
  <c r="H533" i="20"/>
  <c r="H532" i="20"/>
  <c r="L533" i="20"/>
  <c r="L532" i="20"/>
  <c r="P531" i="20"/>
  <c r="T534" i="20"/>
  <c r="T533" i="20"/>
  <c r="T532" i="20"/>
  <c r="X534" i="20"/>
  <c r="X533" i="20"/>
  <c r="X532" i="20"/>
  <c r="H534" i="20"/>
  <c r="J557" i="20"/>
  <c r="J556" i="20"/>
  <c r="N557" i="20"/>
  <c r="N556" i="20"/>
  <c r="S557" i="20"/>
  <c r="S556" i="20"/>
  <c r="S555" i="20"/>
  <c r="W557" i="20"/>
  <c r="W556" i="20"/>
  <c r="W555" i="20"/>
  <c r="N555" i="20"/>
  <c r="J579" i="20"/>
  <c r="J578" i="20"/>
  <c r="N579" i="20"/>
  <c r="N578" i="20"/>
  <c r="N580" i="20"/>
  <c r="H603" i="20"/>
  <c r="H602" i="20"/>
  <c r="L603" i="20"/>
  <c r="L602" i="20"/>
  <c r="P600" i="20"/>
  <c r="T603" i="20"/>
  <c r="T602" i="20"/>
  <c r="X603" i="20"/>
  <c r="X602" i="20"/>
  <c r="H626" i="20"/>
  <c r="L629" i="20" s="1"/>
  <c r="H625" i="20"/>
  <c r="H624" i="20"/>
  <c r="L626" i="20"/>
  <c r="L625" i="20"/>
  <c r="L624" i="20"/>
  <c r="P623" i="20"/>
  <c r="AA623" i="20" s="1"/>
  <c r="AM32" i="20" s="1"/>
  <c r="T626" i="20"/>
  <c r="T625" i="20"/>
  <c r="T624" i="20"/>
  <c r="X626" i="20"/>
  <c r="X625" i="20"/>
  <c r="X624" i="20"/>
  <c r="AA643" i="20"/>
  <c r="I510" i="20"/>
  <c r="I509" i="20"/>
  <c r="M510" i="20"/>
  <c r="M509" i="20"/>
  <c r="Q511" i="20"/>
  <c r="Q510" i="20"/>
  <c r="Q509" i="20"/>
  <c r="Z508" i="20"/>
  <c r="U511" i="20"/>
  <c r="U510" i="20"/>
  <c r="U509" i="20"/>
  <c r="Y511" i="20"/>
  <c r="Y510" i="20"/>
  <c r="Y509" i="20"/>
  <c r="G556" i="20"/>
  <c r="G555" i="20"/>
  <c r="P554" i="20"/>
  <c r="K556" i="20"/>
  <c r="K555" i="20"/>
  <c r="O556" i="20"/>
  <c r="O555" i="20"/>
  <c r="G557" i="20"/>
  <c r="O557" i="20"/>
  <c r="AA574" i="20"/>
  <c r="Q571" i="20" s="1"/>
  <c r="I603" i="20"/>
  <c r="I602" i="20"/>
  <c r="I601" i="20"/>
  <c r="M603" i="20"/>
  <c r="M602" i="20"/>
  <c r="M601" i="20"/>
  <c r="Q603" i="20"/>
  <c r="Q602" i="20"/>
  <c r="Q601" i="20"/>
  <c r="Z600" i="20"/>
  <c r="U603" i="20"/>
  <c r="U602" i="20"/>
  <c r="U601" i="20"/>
  <c r="Y603" i="20"/>
  <c r="Y602" i="20"/>
  <c r="Y601" i="20"/>
  <c r="L601" i="20"/>
  <c r="T601" i="20"/>
  <c r="Q640" i="20"/>
  <c r="G625" i="20"/>
  <c r="K625" i="20"/>
  <c r="O625" i="20"/>
  <c r="S625" i="20"/>
  <c r="W625" i="20"/>
  <c r="Q672" i="20"/>
  <c r="Q671" i="20"/>
  <c r="U672" i="20"/>
  <c r="U671" i="20"/>
  <c r="Y672" i="20"/>
  <c r="Y671" i="20"/>
  <c r="P689" i="20"/>
  <c r="AA689" i="20" s="1"/>
  <c r="Q686" i="20" s="1"/>
  <c r="Z531" i="20"/>
  <c r="P577" i="20"/>
  <c r="R649" i="20"/>
  <c r="R648" i="20"/>
  <c r="V649" i="20"/>
  <c r="V648" i="20"/>
  <c r="Z646" i="20"/>
  <c r="I672" i="20"/>
  <c r="I671" i="20"/>
  <c r="M672" i="20"/>
  <c r="M671" i="20"/>
  <c r="R672" i="20"/>
  <c r="R671" i="20"/>
  <c r="R670" i="20"/>
  <c r="V672" i="20"/>
  <c r="V671" i="20"/>
  <c r="V670" i="20"/>
  <c r="Z669" i="20"/>
  <c r="M670" i="20"/>
  <c r="U670" i="20"/>
  <c r="Q695" i="20"/>
  <c r="Q694" i="20"/>
  <c r="Q693" i="20"/>
  <c r="Z692" i="20"/>
  <c r="U695" i="20"/>
  <c r="U694" i="20"/>
  <c r="U693" i="20"/>
  <c r="Y695" i="20"/>
  <c r="Y694" i="20"/>
  <c r="Y693" i="20"/>
  <c r="J649" i="20"/>
  <c r="J648" i="20"/>
  <c r="N649" i="20"/>
  <c r="N648" i="20"/>
  <c r="S649" i="20"/>
  <c r="S648" i="20"/>
  <c r="S647" i="20"/>
  <c r="W649" i="20"/>
  <c r="W648" i="20"/>
  <c r="W647" i="20"/>
  <c r="N647" i="20"/>
  <c r="J672" i="20"/>
  <c r="J671" i="20"/>
  <c r="J670" i="20"/>
  <c r="P670" i="20" s="1"/>
  <c r="N672" i="20"/>
  <c r="N671" i="20"/>
  <c r="N670" i="20"/>
  <c r="I695" i="20"/>
  <c r="I694" i="20"/>
  <c r="I693" i="20"/>
  <c r="M694" i="20"/>
  <c r="M693" i="20"/>
  <c r="J764" i="20"/>
  <c r="J763" i="20"/>
  <c r="J762" i="20"/>
  <c r="N764" i="20"/>
  <c r="N763" i="20"/>
  <c r="N762" i="20"/>
  <c r="N695" i="20"/>
  <c r="G718" i="20"/>
  <c r="G717" i="20"/>
  <c r="K718" i="20"/>
  <c r="K717" i="20"/>
  <c r="O718" i="20"/>
  <c r="O717" i="20"/>
  <c r="S718" i="20"/>
  <c r="S717" i="20"/>
  <c r="W718" i="20"/>
  <c r="W717" i="20"/>
  <c r="G716" i="20"/>
  <c r="O716" i="20"/>
  <c r="W716" i="20"/>
  <c r="P669" i="20"/>
  <c r="G695" i="20"/>
  <c r="K695" i="20"/>
  <c r="O695" i="20"/>
  <c r="N693" i="20"/>
  <c r="R693" i="20"/>
  <c r="V693" i="20"/>
  <c r="H718" i="20"/>
  <c r="H717" i="20"/>
  <c r="H716" i="20"/>
  <c r="L718" i="20"/>
  <c r="L717" i="20"/>
  <c r="L716" i="20"/>
  <c r="P715" i="20"/>
  <c r="T718" i="20"/>
  <c r="T717" i="20"/>
  <c r="T716" i="20"/>
  <c r="X718" i="20"/>
  <c r="X717" i="20"/>
  <c r="X716" i="20"/>
  <c r="S741" i="20"/>
  <c r="S740" i="20"/>
  <c r="S739" i="20"/>
  <c r="W741" i="20"/>
  <c r="W740" i="20"/>
  <c r="W739" i="20"/>
  <c r="P758" i="20"/>
  <c r="AA758" i="20" s="1"/>
  <c r="Q755" i="20" s="1"/>
  <c r="H695" i="20"/>
  <c r="L695" i="20"/>
  <c r="P692" i="20"/>
  <c r="T695" i="20"/>
  <c r="T694" i="20"/>
  <c r="X695" i="20"/>
  <c r="X694" i="20"/>
  <c r="J694" i="20"/>
  <c r="K716" i="20"/>
  <c r="S716" i="20"/>
  <c r="Z735" i="20"/>
  <c r="AA735" i="20" s="1"/>
  <c r="Q732" i="20" s="1"/>
  <c r="G741" i="20"/>
  <c r="G740" i="20"/>
  <c r="G739" i="20"/>
  <c r="P738" i="20"/>
  <c r="AA738" i="20" s="1"/>
  <c r="AM37" i="20" s="1"/>
  <c r="K741" i="20"/>
  <c r="K740" i="20"/>
  <c r="K739" i="20"/>
  <c r="O741" i="20"/>
  <c r="O740" i="20"/>
  <c r="O739" i="20"/>
  <c r="R764" i="20"/>
  <c r="R763" i="20"/>
  <c r="R762" i="20"/>
  <c r="V764" i="20"/>
  <c r="V763" i="20"/>
  <c r="V762" i="20"/>
  <c r="Z761" i="20"/>
  <c r="J740" i="20"/>
  <c r="N740" i="20"/>
  <c r="R740" i="20"/>
  <c r="V740" i="20"/>
  <c r="R741" i="20"/>
  <c r="I763" i="20"/>
  <c r="M763" i="20"/>
  <c r="Q763" i="20"/>
  <c r="U763" i="20"/>
  <c r="Y763" i="20"/>
  <c r="H764" i="20"/>
  <c r="L764" i="20"/>
  <c r="Z712" i="20"/>
  <c r="AA712" i="20" s="1"/>
  <c r="Q709" i="20" s="1"/>
  <c r="Z715" i="20"/>
  <c r="P761" i="20"/>
  <c r="G762" i="20"/>
  <c r="K762" i="20"/>
  <c r="O762" i="20"/>
  <c r="S762" i="20"/>
  <c r="W762" i="20"/>
  <c r="T740" i="20"/>
  <c r="X740" i="20"/>
  <c r="S763" i="20"/>
  <c r="W763" i="20"/>
  <c r="AA114" i="19"/>
  <c r="Q111" i="19" s="1"/>
  <c r="R119" i="19"/>
  <c r="R120" i="19"/>
  <c r="V119" i="19"/>
  <c r="Z117" i="19"/>
  <c r="N143" i="19"/>
  <c r="N142" i="19"/>
  <c r="Q166" i="19"/>
  <c r="U165" i="19"/>
  <c r="Y165" i="19"/>
  <c r="S97" i="19"/>
  <c r="S96" i="19"/>
  <c r="W97" i="19"/>
  <c r="W96" i="19"/>
  <c r="J120" i="19"/>
  <c r="J119" i="19"/>
  <c r="N120" i="19"/>
  <c r="N119" i="19"/>
  <c r="V120" i="19"/>
  <c r="G97" i="19"/>
  <c r="G96" i="19"/>
  <c r="P94" i="19"/>
  <c r="K97" i="19"/>
  <c r="K96" i="19"/>
  <c r="O97" i="19"/>
  <c r="O96" i="19"/>
  <c r="J142" i="19"/>
  <c r="J165" i="19"/>
  <c r="J166" i="19"/>
  <c r="N165" i="19"/>
  <c r="N166" i="19"/>
  <c r="S165" i="19"/>
  <c r="W166" i="19"/>
  <c r="Q165" i="19"/>
  <c r="S166" i="19"/>
  <c r="Q180" i="19"/>
  <c r="R142" i="19"/>
  <c r="R143" i="19"/>
  <c r="V142" i="19"/>
  <c r="Z140" i="19"/>
  <c r="Z229" i="19"/>
  <c r="AA229" i="19" s="1"/>
  <c r="Q226" i="19" s="1"/>
  <c r="I258" i="19"/>
  <c r="I257" i="19"/>
  <c r="N280" i="19"/>
  <c r="V326" i="19"/>
  <c r="G371" i="19"/>
  <c r="U373" i="19"/>
  <c r="U372" i="19"/>
  <c r="G442" i="19"/>
  <c r="G441" i="19"/>
  <c r="P439" i="19"/>
  <c r="R96" i="19"/>
  <c r="V96" i="19"/>
  <c r="I97" i="19"/>
  <c r="M97" i="19"/>
  <c r="O120" i="19"/>
  <c r="U119" i="19"/>
  <c r="H120" i="19"/>
  <c r="L120" i="19"/>
  <c r="G142" i="19"/>
  <c r="K142" i="19"/>
  <c r="O142" i="19"/>
  <c r="S143" i="19"/>
  <c r="S142" i="19"/>
  <c r="W143" i="19"/>
  <c r="W142" i="19"/>
  <c r="L142" i="19"/>
  <c r="G143" i="19"/>
  <c r="P163" i="19"/>
  <c r="M165" i="19"/>
  <c r="Y166" i="19"/>
  <c r="J189" i="19"/>
  <c r="J188" i="19"/>
  <c r="V189" i="19"/>
  <c r="Z186" i="19"/>
  <c r="L188" i="19"/>
  <c r="R188" i="19"/>
  <c r="X188" i="19"/>
  <c r="R189" i="19"/>
  <c r="P206" i="19"/>
  <c r="O211" i="19"/>
  <c r="R234" i="19"/>
  <c r="V235" i="19"/>
  <c r="V234" i="19"/>
  <c r="L235" i="19"/>
  <c r="P252" i="19"/>
  <c r="AA252" i="19" s="1"/>
  <c r="J281" i="19"/>
  <c r="V281" i="19"/>
  <c r="K303" i="19"/>
  <c r="N326" i="19"/>
  <c r="Z324" i="19"/>
  <c r="V327" i="19"/>
  <c r="AA344" i="19"/>
  <c r="M212" i="19"/>
  <c r="M211" i="19"/>
  <c r="Z209" i="19"/>
  <c r="Q212" i="19"/>
  <c r="U211" i="19"/>
  <c r="Y212" i="19"/>
  <c r="M258" i="19"/>
  <c r="M257" i="19"/>
  <c r="Q373" i="19"/>
  <c r="Q372" i="19"/>
  <c r="Q371" i="19"/>
  <c r="Z370" i="19"/>
  <c r="AA370" i="19" s="1"/>
  <c r="AM21" i="19" s="1"/>
  <c r="Y373" i="19"/>
  <c r="Y372" i="19"/>
  <c r="Y371" i="19"/>
  <c r="O442" i="19"/>
  <c r="O441" i="19"/>
  <c r="P117" i="19"/>
  <c r="T120" i="19"/>
  <c r="X120" i="19"/>
  <c r="P140" i="19"/>
  <c r="H142" i="19"/>
  <c r="X142" i="19"/>
  <c r="H143" i="19"/>
  <c r="T143" i="19"/>
  <c r="U166" i="19"/>
  <c r="Z206" i="19"/>
  <c r="S212" i="19"/>
  <c r="W211" i="19"/>
  <c r="I211" i="19"/>
  <c r="Q211" i="19"/>
  <c r="Y211" i="19"/>
  <c r="S235" i="19"/>
  <c r="S234" i="19"/>
  <c r="W235" i="19"/>
  <c r="W234" i="19"/>
  <c r="Q249" i="19"/>
  <c r="P255" i="19"/>
  <c r="G258" i="19"/>
  <c r="G257" i="19"/>
  <c r="O258" i="19"/>
  <c r="O257" i="19"/>
  <c r="P275" i="19"/>
  <c r="AA275" i="19" s="1"/>
  <c r="Q272" i="19" s="1"/>
  <c r="S327" i="19"/>
  <c r="S326" i="19"/>
  <c r="W327" i="19"/>
  <c r="W326" i="19"/>
  <c r="Q341" i="19"/>
  <c r="I212" i="19"/>
  <c r="R258" i="19"/>
  <c r="R257" i="19"/>
  <c r="V258" i="19"/>
  <c r="V257" i="19"/>
  <c r="Z255" i="19"/>
  <c r="R326" i="19"/>
  <c r="Z321" i="19"/>
  <c r="K442" i="19"/>
  <c r="K441" i="19"/>
  <c r="Z94" i="19"/>
  <c r="T96" i="19"/>
  <c r="X96" i="19"/>
  <c r="T142" i="19"/>
  <c r="O143" i="19"/>
  <c r="P160" i="19"/>
  <c r="AA160" i="19" s="1"/>
  <c r="Q157" i="19" s="1"/>
  <c r="R166" i="19"/>
  <c r="R165" i="19"/>
  <c r="V166" i="19"/>
  <c r="V165" i="19"/>
  <c r="Z163" i="19"/>
  <c r="K165" i="19"/>
  <c r="P186" i="19"/>
  <c r="T188" i="19"/>
  <c r="H188" i="19"/>
  <c r="T189" i="19"/>
  <c r="H211" i="19"/>
  <c r="H212" i="19"/>
  <c r="L211" i="19"/>
  <c r="P209" i="19"/>
  <c r="T212" i="19"/>
  <c r="T211" i="19"/>
  <c r="X212" i="19"/>
  <c r="X211" i="19"/>
  <c r="G234" i="19"/>
  <c r="P232" i="19"/>
  <c r="K234" i="19"/>
  <c r="K235" i="19"/>
  <c r="O234" i="19"/>
  <c r="G235" i="19"/>
  <c r="O235" i="19"/>
  <c r="K257" i="19"/>
  <c r="L281" i="19"/>
  <c r="L280" i="19"/>
  <c r="P278" i="19"/>
  <c r="T280" i="19"/>
  <c r="T281" i="19"/>
  <c r="S303" i="19"/>
  <c r="S304" i="19"/>
  <c r="W303" i="19"/>
  <c r="AA321" i="19"/>
  <c r="Q318" i="19" s="1"/>
  <c r="G326" i="19"/>
  <c r="P324" i="19"/>
  <c r="K326" i="19"/>
  <c r="K327" i="19"/>
  <c r="O326" i="19"/>
  <c r="O327" i="19"/>
  <c r="R327" i="19"/>
  <c r="J235" i="19"/>
  <c r="N235" i="19"/>
  <c r="Z232" i="19"/>
  <c r="J234" i="19"/>
  <c r="W257" i="19"/>
  <c r="S258" i="19"/>
  <c r="Q281" i="19"/>
  <c r="Q280" i="19"/>
  <c r="U281" i="19"/>
  <c r="U280" i="19"/>
  <c r="Y281" i="19"/>
  <c r="Y280" i="19"/>
  <c r="J280" i="19"/>
  <c r="G304" i="19"/>
  <c r="K304" i="19"/>
  <c r="O304" i="19"/>
  <c r="G303" i="19"/>
  <c r="M303" i="19"/>
  <c r="H304" i="19"/>
  <c r="Y304" i="19"/>
  <c r="H326" i="19"/>
  <c r="X326" i="19"/>
  <c r="H327" i="19"/>
  <c r="T327" i="19"/>
  <c r="R350" i="19"/>
  <c r="R349" i="19"/>
  <c r="V350" i="19"/>
  <c r="V349" i="19"/>
  <c r="Z347" i="19"/>
  <c r="I373" i="19"/>
  <c r="I372" i="19"/>
  <c r="M373" i="19"/>
  <c r="M372" i="19"/>
  <c r="R373" i="19"/>
  <c r="R372" i="19"/>
  <c r="R371" i="19"/>
  <c r="V373" i="19"/>
  <c r="V372" i="19"/>
  <c r="V371" i="19"/>
  <c r="M371" i="19"/>
  <c r="Z278" i="19"/>
  <c r="V280" i="19"/>
  <c r="R281" i="19"/>
  <c r="Z298" i="19"/>
  <c r="AA298" i="19" s="1"/>
  <c r="Q295" i="19" s="1"/>
  <c r="P301" i="19"/>
  <c r="T304" i="19"/>
  <c r="T303" i="19"/>
  <c r="X304" i="19"/>
  <c r="X303" i="19"/>
  <c r="I303" i="19"/>
  <c r="J350" i="19"/>
  <c r="J349" i="19"/>
  <c r="N350" i="19"/>
  <c r="N349" i="19"/>
  <c r="S350" i="19"/>
  <c r="S349" i="19"/>
  <c r="W350" i="19"/>
  <c r="W349" i="19"/>
  <c r="J372" i="19"/>
  <c r="J371" i="19"/>
  <c r="N372" i="19"/>
  <c r="N371" i="19"/>
  <c r="N373" i="19"/>
  <c r="H396" i="19"/>
  <c r="H395" i="19"/>
  <c r="L396" i="19"/>
  <c r="L395" i="19"/>
  <c r="P393" i="19"/>
  <c r="T396" i="19"/>
  <c r="T395" i="19"/>
  <c r="X396" i="19"/>
  <c r="X395" i="19"/>
  <c r="I419" i="19"/>
  <c r="I188" i="19"/>
  <c r="M188" i="19"/>
  <c r="Q189" i="19"/>
  <c r="Q188" i="19"/>
  <c r="U189" i="19"/>
  <c r="U188" i="19"/>
  <c r="Y189" i="19"/>
  <c r="Y188" i="19"/>
  <c r="G212" i="19"/>
  <c r="K212" i="19"/>
  <c r="O212" i="19"/>
  <c r="G211" i="19"/>
  <c r="H234" i="19"/>
  <c r="X234" i="19"/>
  <c r="H235" i="19"/>
  <c r="T235" i="19"/>
  <c r="J258" i="19"/>
  <c r="R280" i="19"/>
  <c r="M281" i="19"/>
  <c r="Z301" i="19"/>
  <c r="O303" i="19"/>
  <c r="U303" i="19"/>
  <c r="Q304" i="19"/>
  <c r="J327" i="19"/>
  <c r="N327" i="19"/>
  <c r="J326" i="19"/>
  <c r="G349" i="19"/>
  <c r="P347" i="19"/>
  <c r="AA347" i="19" s="1"/>
  <c r="AM20" i="19" s="1"/>
  <c r="K349" i="19"/>
  <c r="O349" i="19"/>
  <c r="G350" i="19"/>
  <c r="O350" i="19"/>
  <c r="I371" i="19"/>
  <c r="I395" i="19"/>
  <c r="M395" i="19"/>
  <c r="Q396" i="19"/>
  <c r="Q395" i="19"/>
  <c r="Z393" i="19"/>
  <c r="U396" i="19"/>
  <c r="U395" i="19"/>
  <c r="Y396" i="19"/>
  <c r="Y395" i="19"/>
  <c r="S442" i="19"/>
  <c r="S441" i="19"/>
  <c r="W442" i="19"/>
  <c r="W441" i="19"/>
  <c r="M488" i="19"/>
  <c r="M487" i="19"/>
  <c r="I511" i="19"/>
  <c r="I510" i="19"/>
  <c r="I509" i="19"/>
  <c r="M511" i="19"/>
  <c r="M510" i="19"/>
  <c r="M509" i="19"/>
  <c r="R511" i="19"/>
  <c r="R510" i="19"/>
  <c r="R509" i="19"/>
  <c r="V511" i="19"/>
  <c r="V510" i="19"/>
  <c r="V509" i="19"/>
  <c r="Z508" i="19"/>
  <c r="N534" i="19"/>
  <c r="N533" i="19"/>
  <c r="U556" i="19"/>
  <c r="U557" i="19"/>
  <c r="H373" i="19"/>
  <c r="H419" i="19"/>
  <c r="H418" i="19"/>
  <c r="L419" i="19"/>
  <c r="L418" i="19"/>
  <c r="P416" i="19"/>
  <c r="T419" i="19"/>
  <c r="T418" i="19"/>
  <c r="X419" i="19"/>
  <c r="X418" i="19"/>
  <c r="H441" i="19"/>
  <c r="L441" i="19"/>
  <c r="T442" i="19"/>
  <c r="T441" i="19"/>
  <c r="X442" i="19"/>
  <c r="X441" i="19"/>
  <c r="H442" i="19"/>
  <c r="P459" i="19"/>
  <c r="AA459" i="19" s="1"/>
  <c r="Q456" i="19" s="1"/>
  <c r="R465" i="19"/>
  <c r="R464" i="19"/>
  <c r="V465" i="19"/>
  <c r="V464" i="19"/>
  <c r="Z462" i="19"/>
  <c r="G465" i="19"/>
  <c r="P482" i="19"/>
  <c r="J578" i="19"/>
  <c r="P620" i="19"/>
  <c r="AA620" i="19" s="1"/>
  <c r="G626" i="19"/>
  <c r="I418" i="19"/>
  <c r="M418" i="19"/>
  <c r="Q419" i="19"/>
  <c r="Q418" i="19"/>
  <c r="Z416" i="19"/>
  <c r="U419" i="19"/>
  <c r="U418" i="19"/>
  <c r="Y419" i="19"/>
  <c r="Y418" i="19"/>
  <c r="Z436" i="19"/>
  <c r="AA436" i="19" s="1"/>
  <c r="Q433" i="19" s="1"/>
  <c r="J465" i="19"/>
  <c r="J464" i="19"/>
  <c r="N465" i="19"/>
  <c r="N464" i="19"/>
  <c r="S465" i="19"/>
  <c r="W465" i="19"/>
  <c r="Q487" i="19"/>
  <c r="Q488" i="19"/>
  <c r="Z482" i="19"/>
  <c r="U487" i="19"/>
  <c r="Y487" i="19"/>
  <c r="U488" i="19"/>
  <c r="P505" i="19"/>
  <c r="AA505" i="19" s="1"/>
  <c r="Q502" i="19" s="1"/>
  <c r="G511" i="19"/>
  <c r="G510" i="19"/>
  <c r="K510" i="19"/>
  <c r="P528" i="19"/>
  <c r="AA528" i="19" s="1"/>
  <c r="Q525" i="19" s="1"/>
  <c r="R603" i="19"/>
  <c r="H534" i="19"/>
  <c r="H533" i="19"/>
  <c r="L534" i="19"/>
  <c r="L533" i="19"/>
  <c r="L532" i="19"/>
  <c r="P531" i="19"/>
  <c r="T533" i="19"/>
  <c r="T532" i="19"/>
  <c r="T534" i="19"/>
  <c r="X534" i="19"/>
  <c r="X533" i="19"/>
  <c r="X532" i="19"/>
  <c r="AA574" i="19"/>
  <c r="Q571" i="19" s="1"/>
  <c r="M603" i="19"/>
  <c r="J488" i="19"/>
  <c r="N488" i="19"/>
  <c r="Z485" i="19"/>
  <c r="J487" i="19"/>
  <c r="V488" i="19"/>
  <c r="Q509" i="19"/>
  <c r="Q510" i="19"/>
  <c r="W510" i="19"/>
  <c r="S511" i="19"/>
  <c r="H556" i="19"/>
  <c r="H557" i="19"/>
  <c r="L556" i="19"/>
  <c r="L555" i="19"/>
  <c r="P554" i="19"/>
  <c r="T557" i="19"/>
  <c r="T556" i="19"/>
  <c r="X557" i="19"/>
  <c r="X556" i="19"/>
  <c r="R579" i="19"/>
  <c r="R578" i="19"/>
  <c r="Z577" i="19"/>
  <c r="V579" i="19"/>
  <c r="I603" i="19"/>
  <c r="I602" i="19"/>
  <c r="I601" i="19"/>
  <c r="R602" i="19"/>
  <c r="V602" i="19"/>
  <c r="V603" i="19"/>
  <c r="Z600" i="19"/>
  <c r="R601" i="19"/>
  <c r="Q617" i="19"/>
  <c r="P462" i="19"/>
  <c r="G487" i="19"/>
  <c r="K487" i="19"/>
  <c r="O487" i="19"/>
  <c r="S488" i="19"/>
  <c r="S487" i="19"/>
  <c r="W488" i="19"/>
  <c r="W487" i="19"/>
  <c r="G488" i="19"/>
  <c r="R488" i="19"/>
  <c r="G509" i="19"/>
  <c r="P508" i="19"/>
  <c r="K509" i="19"/>
  <c r="O509" i="19"/>
  <c r="S510" i="19"/>
  <c r="N511" i="19"/>
  <c r="Y511" i="19"/>
  <c r="J532" i="19"/>
  <c r="J534" i="19"/>
  <c r="J533" i="19"/>
  <c r="N532" i="19"/>
  <c r="R532" i="19"/>
  <c r="V532" i="19"/>
  <c r="V534" i="19"/>
  <c r="Z531" i="19"/>
  <c r="I555" i="19"/>
  <c r="M555" i="19"/>
  <c r="M557" i="19"/>
  <c r="M556" i="19"/>
  <c r="Q555" i="19"/>
  <c r="Z554" i="19"/>
  <c r="U555" i="19"/>
  <c r="Y555" i="19"/>
  <c r="Y557" i="19"/>
  <c r="K555" i="19"/>
  <c r="X555" i="19"/>
  <c r="Q556" i="19"/>
  <c r="I557" i="19"/>
  <c r="Q557" i="19"/>
  <c r="J580" i="19"/>
  <c r="N580" i="19"/>
  <c r="S580" i="19"/>
  <c r="S579" i="19"/>
  <c r="W580" i="19"/>
  <c r="W579" i="19"/>
  <c r="W578" i="19"/>
  <c r="S578" i="19"/>
  <c r="L579" i="19"/>
  <c r="K580" i="19"/>
  <c r="P597" i="19"/>
  <c r="AA597" i="19" s="1"/>
  <c r="N603" i="19"/>
  <c r="N602" i="19"/>
  <c r="N601" i="19"/>
  <c r="S602" i="19"/>
  <c r="S601" i="19"/>
  <c r="S603" i="19"/>
  <c r="W601" i="19"/>
  <c r="W603" i="19"/>
  <c r="M601" i="19"/>
  <c r="W602" i="19"/>
  <c r="Z439" i="19"/>
  <c r="S464" i="19"/>
  <c r="W464" i="19"/>
  <c r="P485" i="19"/>
  <c r="AA485" i="19" s="1"/>
  <c r="AM26" i="19" s="1"/>
  <c r="H487" i="19"/>
  <c r="X487" i="19"/>
  <c r="H488" i="19"/>
  <c r="T488" i="19"/>
  <c r="N509" i="19"/>
  <c r="Y509" i="19"/>
  <c r="O510" i="19"/>
  <c r="J511" i="19"/>
  <c r="O511" i="19"/>
  <c r="R533" i="19"/>
  <c r="R534" i="19"/>
  <c r="P551" i="19"/>
  <c r="AA551" i="19" s="1"/>
  <c r="Y556" i="19"/>
  <c r="G579" i="19"/>
  <c r="G578" i="19"/>
  <c r="P577" i="19"/>
  <c r="AA577" i="19" s="1"/>
  <c r="AM30" i="19" s="1"/>
  <c r="N578" i="19"/>
  <c r="R580" i="19"/>
  <c r="Q594" i="19"/>
  <c r="G603" i="19"/>
  <c r="G601" i="19"/>
  <c r="P600" i="19"/>
  <c r="AA600" i="19" s="1"/>
  <c r="AM31" i="19" s="1"/>
  <c r="K603" i="19"/>
  <c r="K601" i="19"/>
  <c r="O603" i="19"/>
  <c r="O601" i="19"/>
  <c r="O602" i="19"/>
  <c r="G602" i="19"/>
  <c r="M602" i="19"/>
  <c r="Q649" i="19"/>
  <c r="Q648" i="19"/>
  <c r="Q647" i="19"/>
  <c r="Z646" i="19"/>
  <c r="U649" i="19"/>
  <c r="U648" i="19"/>
  <c r="U647" i="19"/>
  <c r="Y649" i="19"/>
  <c r="Y648" i="19"/>
  <c r="Y647" i="19"/>
  <c r="J626" i="19"/>
  <c r="J625" i="19"/>
  <c r="N626" i="19"/>
  <c r="N625" i="19"/>
  <c r="N624" i="19"/>
  <c r="R626" i="19"/>
  <c r="R625" i="19"/>
  <c r="V626" i="19"/>
  <c r="V625" i="19"/>
  <c r="Z623" i="19"/>
  <c r="J624" i="19"/>
  <c r="I649" i="19"/>
  <c r="I648" i="19"/>
  <c r="I647" i="19"/>
  <c r="M649" i="19"/>
  <c r="M648" i="19"/>
  <c r="R649" i="19"/>
  <c r="R648" i="19"/>
  <c r="R647" i="19"/>
  <c r="V649" i="19"/>
  <c r="V648" i="19"/>
  <c r="V647" i="19"/>
  <c r="I672" i="19"/>
  <c r="I671" i="19"/>
  <c r="I670" i="19"/>
  <c r="M672" i="19"/>
  <c r="M671" i="19"/>
  <c r="M670" i="19"/>
  <c r="G625" i="19"/>
  <c r="K625" i="19"/>
  <c r="O625" i="19"/>
  <c r="O626" i="19"/>
  <c r="S626" i="19"/>
  <c r="S625" i="19"/>
  <c r="S624" i="19"/>
  <c r="W626" i="19"/>
  <c r="W625" i="19"/>
  <c r="K624" i="19"/>
  <c r="R624" i="19"/>
  <c r="K626" i="19"/>
  <c r="I533" i="19"/>
  <c r="M533" i="19"/>
  <c r="Q534" i="19"/>
  <c r="Q533" i="19"/>
  <c r="U534" i="19"/>
  <c r="U533" i="19"/>
  <c r="Y534" i="19"/>
  <c r="Y533" i="19"/>
  <c r="I532" i="19"/>
  <c r="Y532" i="19"/>
  <c r="Q548" i="19"/>
  <c r="G557" i="19"/>
  <c r="K557" i="19"/>
  <c r="O557" i="19"/>
  <c r="G555" i="19"/>
  <c r="W555" i="19"/>
  <c r="G556" i="19"/>
  <c r="H578" i="19"/>
  <c r="L578" i="19"/>
  <c r="T578" i="19"/>
  <c r="X578" i="19"/>
  <c r="H579" i="19"/>
  <c r="X579" i="19"/>
  <c r="H580" i="19"/>
  <c r="T580" i="19"/>
  <c r="U603" i="19"/>
  <c r="Y602" i="19"/>
  <c r="Y601" i="19"/>
  <c r="H624" i="19"/>
  <c r="H626" i="19"/>
  <c r="P623" i="19"/>
  <c r="X624" i="19"/>
  <c r="X626" i="19"/>
  <c r="X625" i="19"/>
  <c r="G624" i="19"/>
  <c r="L626" i="19"/>
  <c r="T603" i="19"/>
  <c r="T602" i="19"/>
  <c r="X603" i="19"/>
  <c r="X602" i="19"/>
  <c r="J649" i="19"/>
  <c r="J648" i="19"/>
  <c r="J647" i="19"/>
  <c r="N649" i="19"/>
  <c r="N648" i="19"/>
  <c r="N647" i="19"/>
  <c r="P666" i="19"/>
  <c r="AA666" i="19" s="1"/>
  <c r="Q663" i="19" s="1"/>
  <c r="Z689" i="19"/>
  <c r="AA689" i="19" s="1"/>
  <c r="Q686" i="19" s="1"/>
  <c r="P643" i="19"/>
  <c r="AA643" i="19" s="1"/>
  <c r="Q640" i="19" s="1"/>
  <c r="P669" i="19"/>
  <c r="Q672" i="19"/>
  <c r="Q671" i="19"/>
  <c r="Q670" i="19"/>
  <c r="Z669" i="19"/>
  <c r="U672" i="19"/>
  <c r="U671" i="19"/>
  <c r="U670" i="19"/>
  <c r="Y672" i="19"/>
  <c r="Y671" i="19"/>
  <c r="Y670" i="19"/>
  <c r="H695" i="19"/>
  <c r="H694" i="19"/>
  <c r="H693" i="19"/>
  <c r="L695" i="19"/>
  <c r="L694" i="19"/>
  <c r="L693" i="19"/>
  <c r="P692" i="19"/>
  <c r="T693" i="19"/>
  <c r="X694" i="19"/>
  <c r="X695" i="19"/>
  <c r="X693" i="19"/>
  <c r="T695" i="19"/>
  <c r="J764" i="19"/>
  <c r="J763" i="19"/>
  <c r="P763" i="19" s="1"/>
  <c r="J762" i="19"/>
  <c r="N764" i="19"/>
  <c r="N763" i="19"/>
  <c r="N762" i="19"/>
  <c r="H671" i="19"/>
  <c r="L671" i="19"/>
  <c r="T671" i="19"/>
  <c r="X671" i="19"/>
  <c r="I695" i="19"/>
  <c r="M695" i="19"/>
  <c r="M694" i="19"/>
  <c r="Q695" i="19"/>
  <c r="Q694" i="19"/>
  <c r="U695" i="19"/>
  <c r="U694" i="19"/>
  <c r="Y695" i="19"/>
  <c r="Y694" i="19"/>
  <c r="G694" i="19"/>
  <c r="W695" i="19"/>
  <c r="H718" i="19"/>
  <c r="H717" i="19"/>
  <c r="L718" i="19"/>
  <c r="L717" i="19"/>
  <c r="P715" i="19"/>
  <c r="T718" i="19"/>
  <c r="T717" i="19"/>
  <c r="X718" i="19"/>
  <c r="X717" i="19"/>
  <c r="P646" i="19"/>
  <c r="J670" i="19"/>
  <c r="N670" i="19"/>
  <c r="R670" i="19"/>
  <c r="V670" i="19"/>
  <c r="H672" i="19"/>
  <c r="R695" i="19"/>
  <c r="V695" i="19"/>
  <c r="Z692" i="19"/>
  <c r="I693" i="19"/>
  <c r="M693" i="19"/>
  <c r="Q693" i="19"/>
  <c r="U693" i="19"/>
  <c r="Y693" i="19"/>
  <c r="R694" i="19"/>
  <c r="Q709" i="19"/>
  <c r="I717" i="19"/>
  <c r="I716" i="19"/>
  <c r="M717" i="19"/>
  <c r="M716" i="19"/>
  <c r="Q718" i="19"/>
  <c r="Q717" i="19"/>
  <c r="Q716" i="19"/>
  <c r="Z715" i="19"/>
  <c r="U718" i="19"/>
  <c r="U717" i="19"/>
  <c r="U716" i="19"/>
  <c r="Y718" i="19"/>
  <c r="Y717" i="19"/>
  <c r="Y716" i="19"/>
  <c r="L716" i="19"/>
  <c r="T716" i="19"/>
  <c r="Z735" i="19"/>
  <c r="AA735" i="19" s="1"/>
  <c r="Q732" i="19" s="1"/>
  <c r="S741" i="19"/>
  <c r="S740" i="19"/>
  <c r="S739" i="19"/>
  <c r="W741" i="19"/>
  <c r="W740" i="19"/>
  <c r="W739" i="19"/>
  <c r="P758" i="19"/>
  <c r="AA758" i="19" s="1"/>
  <c r="Q755" i="19" s="1"/>
  <c r="R671" i="19"/>
  <c r="V671" i="19"/>
  <c r="I694" i="19"/>
  <c r="S694" i="19"/>
  <c r="M718" i="19"/>
  <c r="G741" i="19"/>
  <c r="G740" i="19"/>
  <c r="G739" i="19"/>
  <c r="P738" i="19"/>
  <c r="K741" i="19"/>
  <c r="K740" i="19"/>
  <c r="K739" i="19"/>
  <c r="O741" i="19"/>
  <c r="O740" i="19"/>
  <c r="O739" i="19"/>
  <c r="T741" i="19"/>
  <c r="X741" i="19"/>
  <c r="R764" i="19"/>
  <c r="R763" i="19"/>
  <c r="R762" i="19"/>
  <c r="V764" i="19"/>
  <c r="V763" i="19"/>
  <c r="V762" i="19"/>
  <c r="Z761" i="19"/>
  <c r="Q763" i="19"/>
  <c r="U763" i="19"/>
  <c r="Y763" i="19"/>
  <c r="H764" i="19"/>
  <c r="L764" i="19"/>
  <c r="H739" i="19"/>
  <c r="L739" i="19"/>
  <c r="T739" i="19"/>
  <c r="X739" i="19"/>
  <c r="P761" i="19"/>
  <c r="G762" i="19"/>
  <c r="K762" i="19"/>
  <c r="O762" i="19"/>
  <c r="S762" i="19"/>
  <c r="W762" i="19"/>
  <c r="Z738" i="19"/>
  <c r="T740" i="19"/>
  <c r="X740" i="19"/>
  <c r="S763" i="19"/>
  <c r="W763" i="19"/>
  <c r="P91" i="18"/>
  <c r="AA91" i="18" s="1"/>
  <c r="Q111" i="18"/>
  <c r="L142" i="18"/>
  <c r="T142" i="18"/>
  <c r="J143" i="18"/>
  <c r="J142" i="18"/>
  <c r="N143" i="18"/>
  <c r="N142" i="18"/>
  <c r="I165" i="18"/>
  <c r="L189" i="18"/>
  <c r="I212" i="18"/>
  <c r="I211" i="18"/>
  <c r="M212" i="18"/>
  <c r="M211" i="18"/>
  <c r="R212" i="18"/>
  <c r="R211" i="18"/>
  <c r="V212" i="18"/>
  <c r="V211" i="18"/>
  <c r="Z209" i="18"/>
  <c r="N234" i="18"/>
  <c r="X234" i="18"/>
  <c r="K257" i="18"/>
  <c r="Q97" i="18"/>
  <c r="Q96" i="18"/>
  <c r="Z94" i="18"/>
  <c r="AA94" i="18" s="1"/>
  <c r="AM9" i="18" s="1"/>
  <c r="U97" i="18"/>
  <c r="U96" i="18"/>
  <c r="Y97" i="18"/>
  <c r="Y96" i="18"/>
  <c r="Z183" i="18"/>
  <c r="AA183" i="18" s="1"/>
  <c r="Q180" i="18" s="1"/>
  <c r="Z344" i="18"/>
  <c r="Q350" i="18"/>
  <c r="Q349" i="18"/>
  <c r="U349" i="18"/>
  <c r="U350" i="18"/>
  <c r="Y350" i="18"/>
  <c r="Y349" i="18"/>
  <c r="Q88" i="18"/>
  <c r="I97" i="18"/>
  <c r="I96" i="18"/>
  <c r="M97" i="18"/>
  <c r="M96" i="18"/>
  <c r="H119" i="18"/>
  <c r="L120" i="18"/>
  <c r="L119" i="18"/>
  <c r="P117" i="18"/>
  <c r="T119" i="18"/>
  <c r="X120" i="18"/>
  <c r="P160" i="18"/>
  <c r="AA160" i="18" s="1"/>
  <c r="H165" i="18"/>
  <c r="H166" i="18"/>
  <c r="L165" i="18"/>
  <c r="L166" i="18"/>
  <c r="P163" i="18"/>
  <c r="T166" i="18"/>
  <c r="T165" i="18"/>
  <c r="X166" i="18"/>
  <c r="X165" i="18"/>
  <c r="AA206" i="18"/>
  <c r="Q203" i="18" s="1"/>
  <c r="O212" i="18"/>
  <c r="O211" i="18"/>
  <c r="G212" i="18"/>
  <c r="K211" i="18"/>
  <c r="P229" i="18"/>
  <c r="H234" i="18"/>
  <c r="AA275" i="18"/>
  <c r="Q272" i="18" s="1"/>
  <c r="R142" i="18"/>
  <c r="V143" i="18"/>
  <c r="Z140" i="18"/>
  <c r="R143" i="18"/>
  <c r="X189" i="18"/>
  <c r="Z229" i="18"/>
  <c r="L235" i="18"/>
  <c r="L234" i="18"/>
  <c r="P232" i="18"/>
  <c r="T234" i="18"/>
  <c r="T235" i="18"/>
  <c r="S257" i="18"/>
  <c r="W257" i="18"/>
  <c r="V281" i="18"/>
  <c r="I120" i="18"/>
  <c r="M120" i="18"/>
  <c r="Y119" i="18"/>
  <c r="U120" i="18"/>
  <c r="Z163" i="18"/>
  <c r="O165" i="18"/>
  <c r="U165" i="18"/>
  <c r="Q166" i="18"/>
  <c r="J189" i="18"/>
  <c r="N189" i="18"/>
  <c r="Z186" i="18"/>
  <c r="J188" i="18"/>
  <c r="V189" i="18"/>
  <c r="J211" i="18"/>
  <c r="N211" i="18"/>
  <c r="G211" i="18"/>
  <c r="W211" i="18"/>
  <c r="S212" i="18"/>
  <c r="I234" i="18"/>
  <c r="M234" i="18"/>
  <c r="Q235" i="18"/>
  <c r="Q234" i="18"/>
  <c r="U235" i="18"/>
  <c r="U234" i="18"/>
  <c r="Y235" i="18"/>
  <c r="Y234" i="18"/>
  <c r="J234" i="18"/>
  <c r="G258" i="18"/>
  <c r="K258" i="18"/>
  <c r="O258" i="18"/>
  <c r="G257" i="18"/>
  <c r="M257" i="18"/>
  <c r="S258" i="18"/>
  <c r="Y258" i="18"/>
  <c r="R280" i="18"/>
  <c r="R281" i="18"/>
  <c r="Z278" i="18"/>
  <c r="I350" i="18"/>
  <c r="I349" i="18"/>
  <c r="M349" i="18"/>
  <c r="M350" i="18"/>
  <c r="Q509" i="18"/>
  <c r="Z508" i="18"/>
  <c r="Q510" i="18"/>
  <c r="Q511" i="18"/>
  <c r="U509" i="18"/>
  <c r="U510" i="18"/>
  <c r="U511" i="18"/>
  <c r="Y509" i="18"/>
  <c r="Y511" i="18"/>
  <c r="Y510" i="18"/>
  <c r="H97" i="18"/>
  <c r="R120" i="18"/>
  <c r="R119" i="18"/>
  <c r="V120" i="18"/>
  <c r="V119" i="18"/>
  <c r="Z117" i="18"/>
  <c r="Q120" i="18"/>
  <c r="W120" i="18"/>
  <c r="H143" i="18"/>
  <c r="L143" i="18"/>
  <c r="P140" i="18"/>
  <c r="H142" i="18"/>
  <c r="K165" i="18"/>
  <c r="Q165" i="18"/>
  <c r="W166" i="18"/>
  <c r="G188" i="18"/>
  <c r="K188" i="18"/>
  <c r="O188" i="18"/>
  <c r="S189" i="18"/>
  <c r="S188" i="18"/>
  <c r="W189" i="18"/>
  <c r="W188" i="18"/>
  <c r="L188" i="18"/>
  <c r="G189" i="18"/>
  <c r="P209" i="18"/>
  <c r="AA209" i="18" s="1"/>
  <c r="AM14" i="18" s="1"/>
  <c r="S211" i="18"/>
  <c r="N212" i="18"/>
  <c r="Y212" i="18"/>
  <c r="Z232" i="18"/>
  <c r="V234" i="18"/>
  <c r="R235" i="18"/>
  <c r="Z252" i="18"/>
  <c r="AA252" i="18" s="1"/>
  <c r="Q249" i="18" s="1"/>
  <c r="H257" i="18"/>
  <c r="L257" i="18"/>
  <c r="P255" i="18"/>
  <c r="T258" i="18"/>
  <c r="T257" i="18"/>
  <c r="X258" i="18"/>
  <c r="X257" i="18"/>
  <c r="I257" i="18"/>
  <c r="J281" i="18"/>
  <c r="N281" i="18"/>
  <c r="S281" i="18"/>
  <c r="S280" i="18"/>
  <c r="W281" i="18"/>
  <c r="W280" i="18"/>
  <c r="N280" i="18"/>
  <c r="V280" i="18"/>
  <c r="AA367" i="18"/>
  <c r="Q396" i="18"/>
  <c r="Q395" i="18"/>
  <c r="Z393" i="18"/>
  <c r="AA393" i="18" s="1"/>
  <c r="AM22" i="18" s="1"/>
  <c r="U396" i="18"/>
  <c r="U395" i="18"/>
  <c r="Y396" i="18"/>
  <c r="Y395" i="18"/>
  <c r="K670" i="18"/>
  <c r="K671" i="18"/>
  <c r="O671" i="18"/>
  <c r="O670" i="18"/>
  <c r="R96" i="18"/>
  <c r="V96" i="18"/>
  <c r="I119" i="18"/>
  <c r="M119" i="18"/>
  <c r="I142" i="18"/>
  <c r="M142" i="18"/>
  <c r="Q143" i="18"/>
  <c r="Q142" i="18"/>
  <c r="U143" i="18"/>
  <c r="U142" i="18"/>
  <c r="Y143" i="18"/>
  <c r="Y142" i="18"/>
  <c r="I141" i="18"/>
  <c r="Q157" i="18"/>
  <c r="G165" i="18"/>
  <c r="M165" i="18"/>
  <c r="M166" i="18"/>
  <c r="Y166" i="18"/>
  <c r="P186" i="18"/>
  <c r="H188" i="18"/>
  <c r="X188" i="18"/>
  <c r="H189" i="18"/>
  <c r="T189" i="18"/>
  <c r="Z255" i="18"/>
  <c r="O257" i="18"/>
  <c r="U257" i="18"/>
  <c r="Q258" i="18"/>
  <c r="G280" i="18"/>
  <c r="P278" i="18"/>
  <c r="K280" i="18"/>
  <c r="K281" i="18"/>
  <c r="O281" i="18"/>
  <c r="O280" i="18"/>
  <c r="G281" i="18"/>
  <c r="I326" i="18"/>
  <c r="I327" i="18"/>
  <c r="I325" i="18"/>
  <c r="M326" i="18"/>
  <c r="M327" i="18"/>
  <c r="R327" i="18"/>
  <c r="R326" i="18"/>
  <c r="V326" i="18"/>
  <c r="V327" i="18"/>
  <c r="Z324" i="18"/>
  <c r="Q364" i="18"/>
  <c r="G624" i="18"/>
  <c r="P623" i="18"/>
  <c r="G626" i="18"/>
  <c r="G625" i="18"/>
  <c r="K624" i="18"/>
  <c r="K626" i="18"/>
  <c r="K625" i="18"/>
  <c r="O624" i="18"/>
  <c r="O626" i="18"/>
  <c r="O625" i="18"/>
  <c r="J303" i="18"/>
  <c r="N303" i="18"/>
  <c r="W304" i="18"/>
  <c r="W303" i="18"/>
  <c r="N327" i="18"/>
  <c r="N326" i="18"/>
  <c r="G350" i="18"/>
  <c r="G349" i="18"/>
  <c r="K350" i="18"/>
  <c r="K349" i="18"/>
  <c r="O350" i="18"/>
  <c r="O349" i="18"/>
  <c r="S350" i="18"/>
  <c r="S349" i="18"/>
  <c r="W350" i="18"/>
  <c r="W349" i="18"/>
  <c r="R373" i="18"/>
  <c r="R372" i="18"/>
  <c r="V373" i="18"/>
  <c r="V372" i="18"/>
  <c r="Z370" i="18"/>
  <c r="I396" i="18"/>
  <c r="I395" i="18"/>
  <c r="M396" i="18"/>
  <c r="M395" i="18"/>
  <c r="R396" i="18"/>
  <c r="R395" i="18"/>
  <c r="V396" i="18"/>
  <c r="V395" i="18"/>
  <c r="Q410" i="18"/>
  <c r="S442" i="18"/>
  <c r="S441" i="18"/>
  <c r="W442" i="18"/>
  <c r="W441" i="18"/>
  <c r="R465" i="18"/>
  <c r="R464" i="18"/>
  <c r="V465" i="18"/>
  <c r="V464" i="18"/>
  <c r="Z462" i="18"/>
  <c r="I509" i="18"/>
  <c r="I511" i="18"/>
  <c r="I510" i="18"/>
  <c r="M509" i="18"/>
  <c r="M511" i="18"/>
  <c r="M510" i="18"/>
  <c r="I557" i="18"/>
  <c r="I556" i="18"/>
  <c r="I555" i="18"/>
  <c r="M557" i="18"/>
  <c r="M556" i="18"/>
  <c r="M555" i="18"/>
  <c r="R557" i="18"/>
  <c r="R556" i="18"/>
  <c r="R555" i="18"/>
  <c r="V557" i="18"/>
  <c r="V556" i="18"/>
  <c r="V555" i="18"/>
  <c r="Z554" i="18"/>
  <c r="G580" i="18"/>
  <c r="G579" i="18"/>
  <c r="P577" i="18"/>
  <c r="G578" i="18"/>
  <c r="K580" i="18"/>
  <c r="K579" i="18"/>
  <c r="K578" i="18"/>
  <c r="O580" i="18"/>
  <c r="O579" i="18"/>
  <c r="O578" i="18"/>
  <c r="T280" i="18"/>
  <c r="H280" i="18"/>
  <c r="L281" i="18"/>
  <c r="T281" i="18"/>
  <c r="P301" i="18"/>
  <c r="K304" i="18"/>
  <c r="K303" i="18"/>
  <c r="J304" i="18"/>
  <c r="S304" i="18"/>
  <c r="Y304" i="18"/>
  <c r="T327" i="18"/>
  <c r="X326" i="18"/>
  <c r="J326" i="18"/>
  <c r="H349" i="18"/>
  <c r="L349" i="18"/>
  <c r="P347" i="18"/>
  <c r="T350" i="18"/>
  <c r="T349" i="18"/>
  <c r="X350" i="18"/>
  <c r="X349" i="18"/>
  <c r="J373" i="18"/>
  <c r="J372" i="18"/>
  <c r="N373" i="18"/>
  <c r="N372" i="18"/>
  <c r="S373" i="18"/>
  <c r="S372" i="18"/>
  <c r="W373" i="18"/>
  <c r="W372" i="18"/>
  <c r="P390" i="18"/>
  <c r="AA390" i="18" s="1"/>
  <c r="Q387" i="18" s="1"/>
  <c r="J395" i="18"/>
  <c r="N395" i="18"/>
  <c r="G442" i="18"/>
  <c r="G441" i="18"/>
  <c r="P439" i="18"/>
  <c r="K442" i="18"/>
  <c r="K441" i="18"/>
  <c r="O442" i="18"/>
  <c r="O441" i="18"/>
  <c r="I488" i="18"/>
  <c r="I487" i="18"/>
  <c r="M488" i="18"/>
  <c r="M487" i="18"/>
  <c r="R488" i="18"/>
  <c r="R487" i="18"/>
  <c r="V488" i="18"/>
  <c r="V487" i="18"/>
  <c r="Z485" i="18"/>
  <c r="Q304" i="18"/>
  <c r="Z301" i="18"/>
  <c r="U303" i="18"/>
  <c r="S303" i="18"/>
  <c r="Q327" i="18"/>
  <c r="Q326" i="18"/>
  <c r="U327" i="18"/>
  <c r="U326" i="18"/>
  <c r="Y327" i="18"/>
  <c r="Y326" i="18"/>
  <c r="J327" i="18"/>
  <c r="P344" i="18"/>
  <c r="AA344" i="18" s="1"/>
  <c r="Q341" i="18" s="1"/>
  <c r="N396" i="18"/>
  <c r="H419" i="18"/>
  <c r="H418" i="18"/>
  <c r="L419" i="18"/>
  <c r="L418" i="18"/>
  <c r="P416" i="18"/>
  <c r="T419" i="18"/>
  <c r="T418" i="18"/>
  <c r="X419" i="18"/>
  <c r="X418" i="18"/>
  <c r="R533" i="18"/>
  <c r="R532" i="18"/>
  <c r="R534" i="18"/>
  <c r="V533" i="18"/>
  <c r="V532" i="18"/>
  <c r="V534" i="18"/>
  <c r="Z531" i="18"/>
  <c r="R602" i="18"/>
  <c r="R601" i="18"/>
  <c r="R603" i="18"/>
  <c r="V602" i="18"/>
  <c r="V601" i="18"/>
  <c r="Z597" i="18"/>
  <c r="H441" i="18"/>
  <c r="L441" i="18"/>
  <c r="T442" i="18"/>
  <c r="T441" i="18"/>
  <c r="X442" i="18"/>
  <c r="X441" i="18"/>
  <c r="H442" i="18"/>
  <c r="P459" i="18"/>
  <c r="AA459" i="18" s="1"/>
  <c r="Q456" i="18" s="1"/>
  <c r="J465" i="18"/>
  <c r="J464" i="18"/>
  <c r="N465" i="18"/>
  <c r="N464" i="18"/>
  <c r="S465" i="18"/>
  <c r="S464" i="18"/>
  <c r="W465" i="18"/>
  <c r="W464" i="18"/>
  <c r="J487" i="18"/>
  <c r="N487" i="18"/>
  <c r="N488" i="18"/>
  <c r="J556" i="18"/>
  <c r="J557" i="18"/>
  <c r="N556" i="18"/>
  <c r="N555" i="18"/>
  <c r="N557" i="18"/>
  <c r="S555" i="18"/>
  <c r="S556" i="18"/>
  <c r="P298" i="18"/>
  <c r="AA298" i="18" s="1"/>
  <c r="Q295" i="18" s="1"/>
  <c r="I304" i="18"/>
  <c r="M304" i="18"/>
  <c r="R304" i="18"/>
  <c r="R303" i="18"/>
  <c r="V304" i="18"/>
  <c r="V303" i="18"/>
  <c r="H327" i="18"/>
  <c r="L327" i="18"/>
  <c r="P324" i="18"/>
  <c r="H326" i="18"/>
  <c r="G372" i="18"/>
  <c r="P370" i="18"/>
  <c r="K372" i="18"/>
  <c r="O372" i="18"/>
  <c r="G373" i="18"/>
  <c r="O373" i="18"/>
  <c r="I418" i="18"/>
  <c r="M418" i="18"/>
  <c r="Q419" i="18"/>
  <c r="Q418" i="18"/>
  <c r="Z416" i="18"/>
  <c r="U419" i="18"/>
  <c r="U418" i="18"/>
  <c r="Y419" i="18"/>
  <c r="Y418" i="18"/>
  <c r="Z436" i="18"/>
  <c r="AA436" i="18" s="1"/>
  <c r="Q433" i="18" s="1"/>
  <c r="G464" i="18"/>
  <c r="P462" i="18"/>
  <c r="K464" i="18"/>
  <c r="O464" i="18"/>
  <c r="G465" i="18"/>
  <c r="O465" i="18"/>
  <c r="Q502" i="18"/>
  <c r="Q525" i="18"/>
  <c r="X534" i="18"/>
  <c r="J532" i="18"/>
  <c r="N533" i="18"/>
  <c r="AA551" i="18"/>
  <c r="Q548" i="18" s="1"/>
  <c r="O557" i="18"/>
  <c r="O556" i="18"/>
  <c r="Q555" i="18"/>
  <c r="W557" i="18"/>
  <c r="P597" i="18"/>
  <c r="G602" i="18"/>
  <c r="K602" i="18"/>
  <c r="K603" i="18"/>
  <c r="K601" i="18"/>
  <c r="O602" i="18"/>
  <c r="O601" i="18"/>
  <c r="O603" i="18"/>
  <c r="S603" i="18"/>
  <c r="S602" i="18"/>
  <c r="S601" i="18"/>
  <c r="W603" i="18"/>
  <c r="W602" i="18"/>
  <c r="W601" i="18"/>
  <c r="G603" i="18"/>
  <c r="H740" i="18"/>
  <c r="H739" i="18"/>
  <c r="H741" i="18"/>
  <c r="L740" i="18"/>
  <c r="L739" i="18"/>
  <c r="L741" i="18"/>
  <c r="P738" i="18"/>
  <c r="T741" i="18"/>
  <c r="T740" i="18"/>
  <c r="T739" i="18"/>
  <c r="X741" i="18"/>
  <c r="X740" i="18"/>
  <c r="X739" i="18"/>
  <c r="L442" i="18"/>
  <c r="P482" i="18"/>
  <c r="AA482" i="18" s="1"/>
  <c r="Q479" i="18" s="1"/>
  <c r="P485" i="18"/>
  <c r="AA485" i="18" s="1"/>
  <c r="AM26" i="18" s="1"/>
  <c r="Q488" i="18"/>
  <c r="Q487" i="18"/>
  <c r="U488" i="18"/>
  <c r="U487" i="18"/>
  <c r="Y488" i="18"/>
  <c r="Y487" i="18"/>
  <c r="J488" i="18"/>
  <c r="H510" i="18"/>
  <c r="H511" i="18"/>
  <c r="L510" i="18"/>
  <c r="L509" i="18"/>
  <c r="L511" i="18"/>
  <c r="P508" i="18"/>
  <c r="T511" i="18"/>
  <c r="T510" i="18"/>
  <c r="X511" i="18"/>
  <c r="X510" i="18"/>
  <c r="X509" i="18"/>
  <c r="U557" i="18"/>
  <c r="Y556" i="18"/>
  <c r="J555" i="18"/>
  <c r="Q557" i="18"/>
  <c r="S580" i="18"/>
  <c r="S579" i="18"/>
  <c r="W578" i="18"/>
  <c r="W579" i="18"/>
  <c r="W580" i="18"/>
  <c r="H601" i="18"/>
  <c r="H603" i="18"/>
  <c r="L601" i="18"/>
  <c r="L602" i="18"/>
  <c r="P600" i="18"/>
  <c r="X601" i="18"/>
  <c r="X603" i="18"/>
  <c r="X602" i="18"/>
  <c r="T602" i="18"/>
  <c r="I624" i="18"/>
  <c r="N649" i="18"/>
  <c r="N648" i="18"/>
  <c r="H649" i="18"/>
  <c r="H648" i="18"/>
  <c r="L649" i="18"/>
  <c r="L647" i="18"/>
  <c r="L648" i="18"/>
  <c r="P646" i="18"/>
  <c r="T648" i="18"/>
  <c r="T647" i="18"/>
  <c r="T649" i="18"/>
  <c r="H396" i="18"/>
  <c r="H488" i="18"/>
  <c r="K509" i="18"/>
  <c r="V509" i="18"/>
  <c r="R511" i="18"/>
  <c r="W511" i="18"/>
  <c r="G533" i="18"/>
  <c r="K533" i="18"/>
  <c r="O533" i="18"/>
  <c r="S534" i="18"/>
  <c r="S533" i="18"/>
  <c r="W534" i="18"/>
  <c r="W533" i="18"/>
  <c r="K532" i="18"/>
  <c r="L533" i="18"/>
  <c r="G534" i="18"/>
  <c r="G555" i="18"/>
  <c r="P554" i="18"/>
  <c r="K555" i="18"/>
  <c r="O555" i="18"/>
  <c r="Y557" i="18"/>
  <c r="H579" i="18"/>
  <c r="L579" i="18"/>
  <c r="T580" i="18"/>
  <c r="T579" i="18"/>
  <c r="T578" i="18"/>
  <c r="X580" i="18"/>
  <c r="X579" i="18"/>
  <c r="H578" i="18"/>
  <c r="M579" i="18"/>
  <c r="L580" i="18"/>
  <c r="Q625" i="18"/>
  <c r="Q624" i="18"/>
  <c r="Q626" i="18"/>
  <c r="Z623" i="18"/>
  <c r="Y625" i="18"/>
  <c r="Y624" i="18"/>
  <c r="U624" i="18"/>
  <c r="P643" i="18"/>
  <c r="AA643" i="18" s="1"/>
  <c r="Q640" i="18" s="1"/>
  <c r="R649" i="18"/>
  <c r="J693" i="18"/>
  <c r="P712" i="18"/>
  <c r="AA712" i="18" s="1"/>
  <c r="Q709" i="18" s="1"/>
  <c r="Z347" i="18"/>
  <c r="Z439" i="18"/>
  <c r="G511" i="18"/>
  <c r="K511" i="18"/>
  <c r="O511" i="18"/>
  <c r="G509" i="18"/>
  <c r="R509" i="18"/>
  <c r="W509" i="18"/>
  <c r="G510" i="18"/>
  <c r="H532" i="18"/>
  <c r="L532" i="18"/>
  <c r="P531" i="18"/>
  <c r="T532" i="18"/>
  <c r="X532" i="18"/>
  <c r="H533" i="18"/>
  <c r="X533" i="18"/>
  <c r="H534" i="18"/>
  <c r="T534" i="18"/>
  <c r="Y555" i="18"/>
  <c r="Z574" i="18"/>
  <c r="AA574" i="18" s="1"/>
  <c r="Q571" i="18" s="1"/>
  <c r="Z600" i="18"/>
  <c r="V603" i="18"/>
  <c r="P620" i="18"/>
  <c r="AA620" i="18" s="1"/>
  <c r="Q617" i="18" s="1"/>
  <c r="I626" i="18"/>
  <c r="M626" i="18"/>
  <c r="M624" i="18"/>
  <c r="M625" i="18"/>
  <c r="G695" i="18"/>
  <c r="G694" i="18"/>
  <c r="G693" i="18"/>
  <c r="P692" i="18"/>
  <c r="K694" i="18"/>
  <c r="K695" i="18"/>
  <c r="K693" i="18"/>
  <c r="Q755" i="18"/>
  <c r="J764" i="18"/>
  <c r="J763" i="18"/>
  <c r="J762" i="18"/>
  <c r="N764" i="18"/>
  <c r="N763" i="18"/>
  <c r="N762" i="18"/>
  <c r="S764" i="18"/>
  <c r="S763" i="18"/>
  <c r="S762" i="18"/>
  <c r="W764" i="18"/>
  <c r="W763" i="18"/>
  <c r="W762" i="18"/>
  <c r="R626" i="18"/>
  <c r="R625" i="18"/>
  <c r="V626" i="18"/>
  <c r="V625" i="18"/>
  <c r="V624" i="18"/>
  <c r="R624" i="18"/>
  <c r="H671" i="18"/>
  <c r="H672" i="18"/>
  <c r="L671" i="18"/>
  <c r="L670" i="18"/>
  <c r="P669" i="18"/>
  <c r="T672" i="18"/>
  <c r="T671" i="18"/>
  <c r="X672" i="18"/>
  <c r="X671" i="18"/>
  <c r="R695" i="18"/>
  <c r="R693" i="18"/>
  <c r="V695" i="18"/>
  <c r="V694" i="18"/>
  <c r="Z692" i="18"/>
  <c r="Z738" i="18"/>
  <c r="I578" i="18"/>
  <c r="M578" i="18"/>
  <c r="Q578" i="18"/>
  <c r="Z577" i="18"/>
  <c r="U578" i="18"/>
  <c r="Y578" i="18"/>
  <c r="U579" i="18"/>
  <c r="Q580" i="18"/>
  <c r="J603" i="18"/>
  <c r="N603" i="18"/>
  <c r="J601" i="18"/>
  <c r="J602" i="18"/>
  <c r="J625" i="18"/>
  <c r="J647" i="18"/>
  <c r="J649" i="18"/>
  <c r="J648" i="18"/>
  <c r="N647" i="18"/>
  <c r="R647" i="18"/>
  <c r="V647" i="18"/>
  <c r="V649" i="18"/>
  <c r="Z646" i="18"/>
  <c r="I670" i="18"/>
  <c r="M670" i="18"/>
  <c r="M672" i="18"/>
  <c r="M671" i="18"/>
  <c r="Q670" i="18"/>
  <c r="Z669" i="18"/>
  <c r="U670" i="18"/>
  <c r="Y670" i="18"/>
  <c r="Y672" i="18"/>
  <c r="X670" i="18"/>
  <c r="Q671" i="18"/>
  <c r="I672" i="18"/>
  <c r="Q672" i="18"/>
  <c r="J695" i="18"/>
  <c r="N694" i="18"/>
  <c r="W694" i="18"/>
  <c r="N695" i="18"/>
  <c r="N625" i="18"/>
  <c r="S624" i="18"/>
  <c r="W624" i="18"/>
  <c r="W625" i="18"/>
  <c r="S626" i="18"/>
  <c r="I648" i="18"/>
  <c r="M648" i="18"/>
  <c r="Q649" i="18"/>
  <c r="Q648" i="18"/>
  <c r="U649" i="18"/>
  <c r="U648" i="18"/>
  <c r="Y649" i="18"/>
  <c r="Y648" i="18"/>
  <c r="I647" i="18"/>
  <c r="Y647" i="18"/>
  <c r="Q663" i="18"/>
  <c r="G672" i="18"/>
  <c r="K672" i="18"/>
  <c r="O672" i="18"/>
  <c r="G670" i="18"/>
  <c r="W670" i="18"/>
  <c r="G671" i="18"/>
  <c r="H695" i="18"/>
  <c r="H693" i="18"/>
  <c r="L695" i="18"/>
  <c r="L693" i="18"/>
  <c r="T693" i="18"/>
  <c r="X695" i="18"/>
  <c r="X693" i="18"/>
  <c r="H694" i="18"/>
  <c r="T694" i="18"/>
  <c r="T695" i="18"/>
  <c r="H718" i="18"/>
  <c r="H717" i="18"/>
  <c r="L718" i="18"/>
  <c r="L717" i="18"/>
  <c r="L716" i="18"/>
  <c r="P715" i="18"/>
  <c r="T718" i="18"/>
  <c r="T717" i="18"/>
  <c r="T716" i="18"/>
  <c r="X718" i="18"/>
  <c r="X717" i="18"/>
  <c r="Q732" i="18"/>
  <c r="G741" i="18"/>
  <c r="G740" i="18"/>
  <c r="K741" i="18"/>
  <c r="K740" i="18"/>
  <c r="K739" i="18"/>
  <c r="O741" i="18"/>
  <c r="O740" i="18"/>
  <c r="S741" i="18"/>
  <c r="S740" i="18"/>
  <c r="S739" i="18"/>
  <c r="W741" i="18"/>
  <c r="W740" i="18"/>
  <c r="G739" i="18"/>
  <c r="R764" i="18"/>
  <c r="R763" i="18"/>
  <c r="R762" i="18"/>
  <c r="V764" i="18"/>
  <c r="V763" i="18"/>
  <c r="Z761" i="18"/>
  <c r="I695" i="18"/>
  <c r="M695" i="18"/>
  <c r="M694" i="18"/>
  <c r="Q695" i="18"/>
  <c r="Q694" i="18"/>
  <c r="U695" i="18"/>
  <c r="U694" i="18"/>
  <c r="Y695" i="18"/>
  <c r="Y694" i="18"/>
  <c r="I717" i="18"/>
  <c r="I716" i="18"/>
  <c r="M717" i="18"/>
  <c r="M716" i="18"/>
  <c r="Q718" i="18"/>
  <c r="Q717" i="18"/>
  <c r="Q716" i="18"/>
  <c r="Z715" i="18"/>
  <c r="U718" i="18"/>
  <c r="U717" i="18"/>
  <c r="U716" i="18"/>
  <c r="Y718" i="18"/>
  <c r="Y717" i="18"/>
  <c r="Y716" i="18"/>
  <c r="G763" i="18"/>
  <c r="G762" i="18"/>
  <c r="P761" i="18"/>
  <c r="K763" i="18"/>
  <c r="K762" i="18"/>
  <c r="O763" i="18"/>
  <c r="O762" i="18"/>
  <c r="G764" i="18"/>
  <c r="O764" i="18"/>
  <c r="AA114" i="17"/>
  <c r="Q111" i="17" s="1"/>
  <c r="J189" i="17"/>
  <c r="J188" i="17"/>
  <c r="N189" i="17"/>
  <c r="N188" i="17"/>
  <c r="M212" i="17"/>
  <c r="M211" i="17"/>
  <c r="S258" i="17"/>
  <c r="S257" i="17"/>
  <c r="W258" i="17"/>
  <c r="W257" i="17"/>
  <c r="AA298" i="17"/>
  <c r="Q295" i="17" s="1"/>
  <c r="S304" i="17"/>
  <c r="S303" i="17"/>
  <c r="R97" i="17"/>
  <c r="R96" i="17"/>
  <c r="V97" i="17"/>
  <c r="V96" i="17"/>
  <c r="Z94" i="17"/>
  <c r="Q120" i="17"/>
  <c r="Q119" i="17"/>
  <c r="Z117" i="17"/>
  <c r="AA117" i="17" s="1"/>
  <c r="AM10" i="17" s="1"/>
  <c r="U120" i="17"/>
  <c r="U119" i="17"/>
  <c r="Y120" i="17"/>
  <c r="Y119" i="17"/>
  <c r="H143" i="17"/>
  <c r="H142" i="17"/>
  <c r="L143" i="17"/>
  <c r="L142" i="17"/>
  <c r="P140" i="17"/>
  <c r="T143" i="17"/>
  <c r="T142" i="17"/>
  <c r="X143" i="17"/>
  <c r="X142" i="17"/>
  <c r="G258" i="17"/>
  <c r="G257" i="17"/>
  <c r="P255" i="17"/>
  <c r="K258" i="17"/>
  <c r="K257" i="17"/>
  <c r="O258" i="17"/>
  <c r="O257" i="17"/>
  <c r="G303" i="17"/>
  <c r="P301" i="17"/>
  <c r="K303" i="17"/>
  <c r="K304" i="17"/>
  <c r="O303" i="17"/>
  <c r="O304" i="17"/>
  <c r="I326" i="17"/>
  <c r="J350" i="17"/>
  <c r="J349" i="17"/>
  <c r="N350" i="17"/>
  <c r="N349" i="17"/>
  <c r="I212" i="17"/>
  <c r="I211" i="17"/>
  <c r="Q249" i="17"/>
  <c r="W304" i="17"/>
  <c r="W303" i="17"/>
  <c r="V350" i="17"/>
  <c r="J97" i="17"/>
  <c r="J96" i="17"/>
  <c r="N97" i="17"/>
  <c r="N96" i="17"/>
  <c r="I120" i="17"/>
  <c r="I119" i="17"/>
  <c r="M120" i="17"/>
  <c r="M119" i="17"/>
  <c r="S166" i="17"/>
  <c r="S165" i="17"/>
  <c r="W166" i="17"/>
  <c r="W165" i="17"/>
  <c r="P183" i="17"/>
  <c r="AA183" i="17" s="1"/>
  <c r="Q180" i="17" s="1"/>
  <c r="P206" i="17"/>
  <c r="AA206" i="17" s="1"/>
  <c r="Q203" i="17" s="1"/>
  <c r="Z229" i="17"/>
  <c r="AA229" i="17" s="1"/>
  <c r="Q226" i="17" s="1"/>
  <c r="S280" i="17"/>
  <c r="W280" i="17"/>
  <c r="T349" i="17"/>
  <c r="X349" i="17"/>
  <c r="V349" i="17"/>
  <c r="Z321" i="17"/>
  <c r="R349" i="17"/>
  <c r="Z347" i="17"/>
  <c r="R350" i="17"/>
  <c r="Z160" i="17"/>
  <c r="AA160" i="17" s="1"/>
  <c r="Q157" i="17" s="1"/>
  <c r="G166" i="17"/>
  <c r="G165" i="17"/>
  <c r="P163" i="17"/>
  <c r="K166" i="17"/>
  <c r="K165" i="17"/>
  <c r="O166" i="17"/>
  <c r="O165" i="17"/>
  <c r="R189" i="17"/>
  <c r="R188" i="17"/>
  <c r="V189" i="17"/>
  <c r="V188" i="17"/>
  <c r="Z186" i="17"/>
  <c r="P209" i="17"/>
  <c r="Q212" i="17"/>
  <c r="Q211" i="17"/>
  <c r="Z209" i="17"/>
  <c r="U212" i="17"/>
  <c r="U211" i="17"/>
  <c r="Y212" i="17"/>
  <c r="Y211" i="17"/>
  <c r="H235" i="17"/>
  <c r="H234" i="17"/>
  <c r="L235" i="17"/>
  <c r="L234" i="17"/>
  <c r="P232" i="17"/>
  <c r="T235" i="17"/>
  <c r="T234" i="17"/>
  <c r="X235" i="17"/>
  <c r="X234" i="17"/>
  <c r="Z301" i="17"/>
  <c r="G304" i="17"/>
  <c r="P324" i="17"/>
  <c r="G327" i="17"/>
  <c r="G326" i="17"/>
  <c r="K327" i="17"/>
  <c r="K326" i="17"/>
  <c r="O327" i="17"/>
  <c r="O326" i="17"/>
  <c r="G419" i="17"/>
  <c r="G418" i="17"/>
  <c r="P416" i="17"/>
  <c r="K419" i="17"/>
  <c r="K418" i="17"/>
  <c r="O419" i="17"/>
  <c r="O418" i="17"/>
  <c r="I465" i="17"/>
  <c r="I464" i="17"/>
  <c r="M465" i="17"/>
  <c r="M464" i="17"/>
  <c r="R465" i="17"/>
  <c r="R464" i="17"/>
  <c r="V465" i="17"/>
  <c r="V464" i="17"/>
  <c r="Z462" i="17"/>
  <c r="I96" i="17"/>
  <c r="M96" i="17"/>
  <c r="Q96" i="17"/>
  <c r="U96" i="17"/>
  <c r="Y96" i="17"/>
  <c r="H119" i="17"/>
  <c r="L119" i="17"/>
  <c r="T119" i="17"/>
  <c r="X119" i="17"/>
  <c r="G142" i="17"/>
  <c r="K142" i="17"/>
  <c r="O142" i="17"/>
  <c r="S142" i="17"/>
  <c r="W142" i="17"/>
  <c r="J143" i="17"/>
  <c r="N143" i="17"/>
  <c r="J165" i="17"/>
  <c r="N165" i="17"/>
  <c r="R165" i="17"/>
  <c r="V165" i="17"/>
  <c r="I166" i="17"/>
  <c r="M166" i="17"/>
  <c r="I188" i="17"/>
  <c r="M188" i="17"/>
  <c r="Q188" i="17"/>
  <c r="U188" i="17"/>
  <c r="Y188" i="17"/>
  <c r="H189" i="17"/>
  <c r="L189" i="17"/>
  <c r="H211" i="17"/>
  <c r="L211" i="17"/>
  <c r="T211" i="17"/>
  <c r="X211" i="17"/>
  <c r="G234" i="17"/>
  <c r="K234" i="17"/>
  <c r="O234" i="17"/>
  <c r="S234" i="17"/>
  <c r="W234" i="17"/>
  <c r="J235" i="17"/>
  <c r="N235" i="17"/>
  <c r="J257" i="17"/>
  <c r="N257" i="17"/>
  <c r="R257" i="17"/>
  <c r="V257" i="17"/>
  <c r="I258" i="17"/>
  <c r="M258" i="17"/>
  <c r="G281" i="17"/>
  <c r="K281" i="17"/>
  <c r="O281" i="17"/>
  <c r="G280" i="17"/>
  <c r="M280" i="17"/>
  <c r="S281" i="17"/>
  <c r="Y281" i="17"/>
  <c r="R302" i="17"/>
  <c r="H303" i="17"/>
  <c r="R303" i="17"/>
  <c r="X303" i="17"/>
  <c r="H304" i="17"/>
  <c r="T304" i="17"/>
  <c r="J327" i="17"/>
  <c r="U327" i="17"/>
  <c r="X350" i="17"/>
  <c r="J373" i="17"/>
  <c r="J372" i="17"/>
  <c r="N371" i="17"/>
  <c r="R373" i="17"/>
  <c r="R372" i="17"/>
  <c r="R371" i="17"/>
  <c r="V373" i="17"/>
  <c r="V372" i="17"/>
  <c r="Z370" i="17"/>
  <c r="P91" i="17"/>
  <c r="AA91" i="17" s="1"/>
  <c r="Q88" i="17" s="1"/>
  <c r="P94" i="17"/>
  <c r="AA94" i="17" s="1"/>
  <c r="AM9" i="17" s="1"/>
  <c r="H120" i="17"/>
  <c r="Z140" i="17"/>
  <c r="I141" i="17"/>
  <c r="P186" i="17"/>
  <c r="AA186" i="17" s="1"/>
  <c r="AM13" i="17" s="1"/>
  <c r="H212" i="17"/>
  <c r="Z232" i="17"/>
  <c r="Z275" i="17"/>
  <c r="AA275" i="17" s="1"/>
  <c r="Q272" i="17" s="1"/>
  <c r="H280" i="17"/>
  <c r="L280" i="17"/>
  <c r="P278" i="17"/>
  <c r="T281" i="17"/>
  <c r="T280" i="17"/>
  <c r="X281" i="17"/>
  <c r="X280" i="17"/>
  <c r="I280" i="17"/>
  <c r="T303" i="17"/>
  <c r="P321" i="17"/>
  <c r="I327" i="17"/>
  <c r="M327" i="17"/>
  <c r="R327" i="17"/>
  <c r="R326" i="17"/>
  <c r="V327" i="17"/>
  <c r="V326" i="17"/>
  <c r="Z324" i="17"/>
  <c r="Q327" i="17"/>
  <c r="H350" i="17"/>
  <c r="L350" i="17"/>
  <c r="P347" i="17"/>
  <c r="H349" i="17"/>
  <c r="T350" i="17"/>
  <c r="N372" i="17"/>
  <c r="Q142" i="17"/>
  <c r="U142" i="17"/>
  <c r="Y142" i="17"/>
  <c r="Z163" i="17"/>
  <c r="T165" i="17"/>
  <c r="X165" i="17"/>
  <c r="S188" i="17"/>
  <c r="W188" i="17"/>
  <c r="R211" i="17"/>
  <c r="V211" i="17"/>
  <c r="Q234" i="17"/>
  <c r="U234" i="17"/>
  <c r="Y234" i="17"/>
  <c r="Z255" i="17"/>
  <c r="T257" i="17"/>
  <c r="X257" i="17"/>
  <c r="Z278" i="17"/>
  <c r="O280" i="17"/>
  <c r="U280" i="17"/>
  <c r="Q281" i="17"/>
  <c r="J304" i="17"/>
  <c r="N304" i="17"/>
  <c r="J303" i="17"/>
  <c r="J326" i="17"/>
  <c r="N326" i="17"/>
  <c r="W326" i="17"/>
  <c r="S327" i="17"/>
  <c r="I349" i="17"/>
  <c r="M349" i="17"/>
  <c r="Q350" i="17"/>
  <c r="Q349" i="17"/>
  <c r="U350" i="17"/>
  <c r="U349" i="17"/>
  <c r="Y350" i="17"/>
  <c r="Y349" i="17"/>
  <c r="H373" i="17"/>
  <c r="L373" i="17"/>
  <c r="P370" i="17"/>
  <c r="T371" i="17"/>
  <c r="H371" i="17"/>
  <c r="H372" i="17"/>
  <c r="T373" i="17"/>
  <c r="H396" i="17"/>
  <c r="H395" i="17"/>
  <c r="L396" i="17"/>
  <c r="L395" i="17"/>
  <c r="P393" i="17"/>
  <c r="T396" i="17"/>
  <c r="T395" i="17"/>
  <c r="X396" i="17"/>
  <c r="X395" i="17"/>
  <c r="S419" i="17"/>
  <c r="S418" i="17"/>
  <c r="W419" i="17"/>
  <c r="W418" i="17"/>
  <c r="Z436" i="17"/>
  <c r="R442" i="17"/>
  <c r="R441" i="17"/>
  <c r="V442" i="17"/>
  <c r="V441" i="17"/>
  <c r="Z439" i="17"/>
  <c r="H418" i="17"/>
  <c r="L418" i="17"/>
  <c r="T419" i="17"/>
  <c r="T418" i="17"/>
  <c r="X419" i="17"/>
  <c r="X418" i="17"/>
  <c r="H419" i="17"/>
  <c r="P436" i="17"/>
  <c r="J442" i="17"/>
  <c r="J441" i="17"/>
  <c r="N442" i="17"/>
  <c r="N441" i="17"/>
  <c r="S442" i="17"/>
  <c r="S441" i="17"/>
  <c r="W442" i="17"/>
  <c r="W441" i="17"/>
  <c r="J464" i="17"/>
  <c r="N464" i="17"/>
  <c r="N465" i="17"/>
  <c r="H488" i="17"/>
  <c r="H487" i="17"/>
  <c r="L488" i="17"/>
  <c r="L487" i="17"/>
  <c r="P485" i="17"/>
  <c r="T488" i="17"/>
  <c r="X487" i="17"/>
  <c r="R625" i="17"/>
  <c r="R624" i="17"/>
  <c r="R626" i="17"/>
  <c r="V625" i="17"/>
  <c r="V624" i="17"/>
  <c r="V626" i="17"/>
  <c r="Z623" i="17"/>
  <c r="I395" i="17"/>
  <c r="M395" i="17"/>
  <c r="Q396" i="17"/>
  <c r="Q395" i="17"/>
  <c r="Z393" i="17"/>
  <c r="U396" i="17"/>
  <c r="U395" i="17"/>
  <c r="Y396" i="17"/>
  <c r="Y395" i="17"/>
  <c r="G441" i="17"/>
  <c r="P439" i="17"/>
  <c r="K441" i="17"/>
  <c r="O441" i="17"/>
  <c r="G442" i="17"/>
  <c r="O442" i="17"/>
  <c r="I487" i="17"/>
  <c r="I488" i="17"/>
  <c r="M487" i="17"/>
  <c r="Q488" i="17"/>
  <c r="Q487" i="17"/>
  <c r="Z485" i="17"/>
  <c r="U488" i="17"/>
  <c r="U487" i="17"/>
  <c r="Y488" i="17"/>
  <c r="Y487" i="17"/>
  <c r="X488" i="17"/>
  <c r="S509" i="17"/>
  <c r="S510" i="17"/>
  <c r="S511" i="17"/>
  <c r="W509" i="17"/>
  <c r="W511" i="17"/>
  <c r="W510" i="17"/>
  <c r="G557" i="17"/>
  <c r="G556" i="17"/>
  <c r="G555" i="17"/>
  <c r="P554" i="17"/>
  <c r="K557" i="17"/>
  <c r="K556" i="17"/>
  <c r="K555" i="17"/>
  <c r="O557" i="17"/>
  <c r="O556" i="17"/>
  <c r="O555" i="17"/>
  <c r="R580" i="17"/>
  <c r="R579" i="17"/>
  <c r="R578" i="17"/>
  <c r="Z578" i="17" s="1"/>
  <c r="V580" i="17"/>
  <c r="V579" i="17"/>
  <c r="V578" i="17"/>
  <c r="Z577" i="17"/>
  <c r="I373" i="17"/>
  <c r="I372" i="17"/>
  <c r="M373" i="17"/>
  <c r="M372" i="17"/>
  <c r="Q373" i="17"/>
  <c r="Q372" i="17"/>
  <c r="U373" i="17"/>
  <c r="U372" i="17"/>
  <c r="Y373" i="17"/>
  <c r="Y372" i="17"/>
  <c r="I371" i="17"/>
  <c r="Y371" i="17"/>
  <c r="Z390" i="17"/>
  <c r="AA390" i="17" s="1"/>
  <c r="Q387" i="17" s="1"/>
  <c r="M396" i="17"/>
  <c r="Z413" i="17"/>
  <c r="AA413" i="17" s="1"/>
  <c r="Q410" i="17" s="1"/>
  <c r="Z416" i="17"/>
  <c r="L419" i="17"/>
  <c r="P459" i="17"/>
  <c r="AA459" i="17" s="1"/>
  <c r="Q456" i="17" s="1"/>
  <c r="P462" i="17"/>
  <c r="AA462" i="17" s="1"/>
  <c r="AM25" i="17" s="1"/>
  <c r="Q465" i="17"/>
  <c r="Q464" i="17"/>
  <c r="U465" i="17"/>
  <c r="U464" i="17"/>
  <c r="Y465" i="17"/>
  <c r="Y464" i="17"/>
  <c r="J465" i="17"/>
  <c r="Z482" i="17"/>
  <c r="AA482" i="17" s="1"/>
  <c r="Q479" i="17" s="1"/>
  <c r="M488" i="17"/>
  <c r="G509" i="17"/>
  <c r="P508" i="17"/>
  <c r="G511" i="17"/>
  <c r="G510" i="17"/>
  <c r="K509" i="17"/>
  <c r="K511" i="17"/>
  <c r="K510" i="17"/>
  <c r="O509" i="17"/>
  <c r="O511" i="17"/>
  <c r="O510" i="17"/>
  <c r="H534" i="17"/>
  <c r="H532" i="17"/>
  <c r="H533" i="17"/>
  <c r="L534" i="17"/>
  <c r="L532" i="17"/>
  <c r="P531" i="17"/>
  <c r="T532" i="17"/>
  <c r="T534" i="17"/>
  <c r="X532" i="17"/>
  <c r="X533" i="17"/>
  <c r="L533" i="17"/>
  <c r="AA574" i="17"/>
  <c r="Q571" i="17" s="1"/>
  <c r="H465" i="17"/>
  <c r="J488" i="17"/>
  <c r="N488" i="17"/>
  <c r="P505" i="17"/>
  <c r="AA505" i="17" s="1"/>
  <c r="Q502" i="17" s="1"/>
  <c r="Q509" i="17"/>
  <c r="Z508" i="17"/>
  <c r="U509" i="17"/>
  <c r="Y509" i="17"/>
  <c r="V533" i="17"/>
  <c r="R534" i="17"/>
  <c r="Q555" i="17"/>
  <c r="Z554" i="17"/>
  <c r="U555" i="17"/>
  <c r="Y555" i="17"/>
  <c r="Q557" i="17"/>
  <c r="Y557" i="17"/>
  <c r="J580" i="17"/>
  <c r="J579" i="17"/>
  <c r="J578" i="17"/>
  <c r="N580" i="17"/>
  <c r="N579" i="17"/>
  <c r="N578" i="17"/>
  <c r="N626" i="17"/>
  <c r="N625" i="17"/>
  <c r="N624" i="17"/>
  <c r="S488" i="17"/>
  <c r="S487" i="17"/>
  <c r="W488" i="17"/>
  <c r="W487" i="17"/>
  <c r="Z505" i="17"/>
  <c r="I511" i="17"/>
  <c r="I509" i="17"/>
  <c r="M511" i="17"/>
  <c r="M509" i="17"/>
  <c r="I510" i="17"/>
  <c r="Q510" i="17"/>
  <c r="J532" i="17"/>
  <c r="J534" i="17"/>
  <c r="N532" i="17"/>
  <c r="N534" i="17"/>
  <c r="Z531" i="17"/>
  <c r="Z551" i="17"/>
  <c r="AA551" i="17" s="1"/>
  <c r="Q548" i="17" s="1"/>
  <c r="I555" i="17"/>
  <c r="I557" i="17"/>
  <c r="M555" i="17"/>
  <c r="M557" i="17"/>
  <c r="Q603" i="17"/>
  <c r="Q602" i="17"/>
  <c r="Q601" i="17"/>
  <c r="Z600" i="17"/>
  <c r="U603" i="17"/>
  <c r="U602" i="17"/>
  <c r="U601" i="17"/>
  <c r="Y603" i="17"/>
  <c r="Y602" i="17"/>
  <c r="Y601" i="17"/>
  <c r="AA620" i="17"/>
  <c r="Q617" i="17" s="1"/>
  <c r="J670" i="17"/>
  <c r="J672" i="17"/>
  <c r="J671" i="17"/>
  <c r="N670" i="17"/>
  <c r="N672" i="17"/>
  <c r="N671" i="17"/>
  <c r="J533" i="17"/>
  <c r="R533" i="17"/>
  <c r="V534" i="17"/>
  <c r="S557" i="17"/>
  <c r="S556" i="17"/>
  <c r="S555" i="17"/>
  <c r="W557" i="17"/>
  <c r="W556" i="17"/>
  <c r="W555" i="17"/>
  <c r="M556" i="17"/>
  <c r="U557" i="17"/>
  <c r="I603" i="17"/>
  <c r="I602" i="17"/>
  <c r="I601" i="17"/>
  <c r="M603" i="17"/>
  <c r="M602" i="17"/>
  <c r="M601" i="17"/>
  <c r="I649" i="17"/>
  <c r="I648" i="17"/>
  <c r="I647" i="17"/>
  <c r="M649" i="17"/>
  <c r="M647" i="17"/>
  <c r="P735" i="17"/>
  <c r="AA735" i="17" s="1"/>
  <c r="Q732" i="17" s="1"/>
  <c r="G741" i="17"/>
  <c r="T510" i="17"/>
  <c r="X510" i="17"/>
  <c r="S533" i="17"/>
  <c r="W533" i="17"/>
  <c r="R556" i="17"/>
  <c r="V556" i="17"/>
  <c r="Q579" i="17"/>
  <c r="U579" i="17"/>
  <c r="Y579" i="17"/>
  <c r="H580" i="17"/>
  <c r="L580" i="17"/>
  <c r="T602" i="17"/>
  <c r="X602" i="17"/>
  <c r="G603" i="17"/>
  <c r="K603" i="17"/>
  <c r="O603" i="17"/>
  <c r="G625" i="17"/>
  <c r="K625" i="17"/>
  <c r="O625" i="17"/>
  <c r="S626" i="17"/>
  <c r="S625" i="17"/>
  <c r="W626" i="17"/>
  <c r="W625" i="17"/>
  <c r="K624" i="17"/>
  <c r="L625" i="17"/>
  <c r="G626" i="17"/>
  <c r="L626" i="17"/>
  <c r="X626" i="17"/>
  <c r="S647" i="17"/>
  <c r="S649" i="17"/>
  <c r="W647" i="17"/>
  <c r="W648" i="17"/>
  <c r="W649" i="17"/>
  <c r="S648" i="17"/>
  <c r="T671" i="17"/>
  <c r="X671" i="17"/>
  <c r="J741" i="17"/>
  <c r="J740" i="17"/>
  <c r="J739" i="17"/>
  <c r="N741" i="17"/>
  <c r="N740" i="17"/>
  <c r="N739" i="17"/>
  <c r="S741" i="17"/>
  <c r="S740" i="17"/>
  <c r="S739" i="17"/>
  <c r="W741" i="17"/>
  <c r="W740" i="17"/>
  <c r="W739" i="17"/>
  <c r="P577" i="17"/>
  <c r="P623" i="17"/>
  <c r="AA623" i="17" s="1"/>
  <c r="AM32" i="17" s="1"/>
  <c r="G624" i="17"/>
  <c r="H625" i="17"/>
  <c r="X625" i="17"/>
  <c r="H626" i="17"/>
  <c r="T626" i="17"/>
  <c r="G649" i="17"/>
  <c r="G648" i="17"/>
  <c r="G647" i="17"/>
  <c r="P646" i="17"/>
  <c r="K647" i="17"/>
  <c r="K649" i="17"/>
  <c r="K648" i="17"/>
  <c r="O647" i="17"/>
  <c r="O649" i="17"/>
  <c r="O648" i="17"/>
  <c r="P689" i="17"/>
  <c r="AA689" i="17" s="1"/>
  <c r="Q686" i="17" s="1"/>
  <c r="R510" i="17"/>
  <c r="V510" i="17"/>
  <c r="Q533" i="17"/>
  <c r="U533" i="17"/>
  <c r="Y533" i="17"/>
  <c r="P600" i="17"/>
  <c r="T625" i="17"/>
  <c r="O626" i="17"/>
  <c r="Q648" i="17"/>
  <c r="Q647" i="17"/>
  <c r="Q649" i="17"/>
  <c r="Z646" i="17"/>
  <c r="U648" i="17"/>
  <c r="U647" i="17"/>
  <c r="U649" i="17"/>
  <c r="Y648" i="17"/>
  <c r="Y647" i="17"/>
  <c r="Y649" i="17"/>
  <c r="R670" i="17"/>
  <c r="R671" i="17"/>
  <c r="V670" i="17"/>
  <c r="V672" i="17"/>
  <c r="Z669" i="17"/>
  <c r="H695" i="17"/>
  <c r="H694" i="17"/>
  <c r="L695" i="17"/>
  <c r="L694" i="17"/>
  <c r="L693" i="17"/>
  <c r="P692" i="17"/>
  <c r="T695" i="17"/>
  <c r="T694" i="17"/>
  <c r="T693" i="17"/>
  <c r="X695" i="17"/>
  <c r="X694" i="17"/>
  <c r="X693" i="17"/>
  <c r="J648" i="17"/>
  <c r="N648" i="17"/>
  <c r="R649" i="17"/>
  <c r="R648" i="17"/>
  <c r="V649" i="17"/>
  <c r="V648" i="17"/>
  <c r="N647" i="17"/>
  <c r="J649" i="17"/>
  <c r="L670" i="17"/>
  <c r="X672" i="17"/>
  <c r="I693" i="17"/>
  <c r="M695" i="17"/>
  <c r="M693" i="17"/>
  <c r="Q695" i="17"/>
  <c r="Q693" i="17"/>
  <c r="Z692" i="17"/>
  <c r="U695" i="17"/>
  <c r="U694" i="17"/>
  <c r="U693" i="17"/>
  <c r="Y695" i="17"/>
  <c r="Y693" i="17"/>
  <c r="M694" i="17"/>
  <c r="S694" i="17"/>
  <c r="G718" i="17"/>
  <c r="G717" i="17"/>
  <c r="K718" i="17"/>
  <c r="K717" i="17"/>
  <c r="O718" i="17"/>
  <c r="O717" i="17"/>
  <c r="S718" i="17"/>
  <c r="S717" i="17"/>
  <c r="W718" i="17"/>
  <c r="W717" i="17"/>
  <c r="G740" i="17"/>
  <c r="G739" i="17"/>
  <c r="P738" i="17"/>
  <c r="K740" i="17"/>
  <c r="K739" i="17"/>
  <c r="K741" i="17"/>
  <c r="O740" i="17"/>
  <c r="O739" i="17"/>
  <c r="P758" i="17"/>
  <c r="AA758" i="17" s="1"/>
  <c r="Q755" i="17" s="1"/>
  <c r="J764" i="17"/>
  <c r="J763" i="17"/>
  <c r="J762" i="17"/>
  <c r="N764" i="17"/>
  <c r="N763" i="17"/>
  <c r="N762" i="17"/>
  <c r="H672" i="17"/>
  <c r="L672" i="17"/>
  <c r="P669" i="17"/>
  <c r="AA669" i="17" s="1"/>
  <c r="AM34" i="17" s="1"/>
  <c r="H670" i="17"/>
  <c r="X670" i="17"/>
  <c r="H671" i="17"/>
  <c r="T672" i="17"/>
  <c r="G694" i="17"/>
  <c r="I695" i="17"/>
  <c r="H717" i="17"/>
  <c r="H716" i="17"/>
  <c r="L717" i="17"/>
  <c r="L716" i="17"/>
  <c r="L718" i="17"/>
  <c r="P715" i="17"/>
  <c r="T718" i="17"/>
  <c r="T717" i="17"/>
  <c r="T716" i="17"/>
  <c r="X718" i="17"/>
  <c r="X717" i="17"/>
  <c r="X716" i="17"/>
  <c r="K716" i="17"/>
  <c r="S716" i="17"/>
  <c r="L647" i="17"/>
  <c r="V647" i="17"/>
  <c r="L648" i="17"/>
  <c r="I671" i="17"/>
  <c r="M671" i="17"/>
  <c r="Q672" i="17"/>
  <c r="Q671" i="17"/>
  <c r="U672" i="17"/>
  <c r="U671" i="17"/>
  <c r="Y672" i="17"/>
  <c r="Y671" i="17"/>
  <c r="I670" i="17"/>
  <c r="T670" i="17"/>
  <c r="Y670" i="17"/>
  <c r="G695" i="17"/>
  <c r="K695" i="17"/>
  <c r="O695" i="17"/>
  <c r="O694" i="17"/>
  <c r="G693" i="17"/>
  <c r="W693" i="17"/>
  <c r="I694" i="17"/>
  <c r="Q694" i="17"/>
  <c r="W694" i="17"/>
  <c r="O741" i="17"/>
  <c r="Z712" i="17"/>
  <c r="AA712" i="17" s="1"/>
  <c r="Q709" i="17" s="1"/>
  <c r="Z715" i="17"/>
  <c r="Q764" i="17"/>
  <c r="Q763" i="17"/>
  <c r="U764" i="17"/>
  <c r="U763" i="17"/>
  <c r="Y764" i="17"/>
  <c r="Y763" i="17"/>
  <c r="Q762" i="17"/>
  <c r="R741" i="17"/>
  <c r="R740" i="17"/>
  <c r="Z740" i="17" s="1"/>
  <c r="V741" i="17"/>
  <c r="V740" i="17"/>
  <c r="Z738" i="17"/>
  <c r="I764" i="17"/>
  <c r="I763" i="17"/>
  <c r="M764" i="17"/>
  <c r="M763" i="17"/>
  <c r="R764" i="17"/>
  <c r="R763" i="17"/>
  <c r="R762" i="17"/>
  <c r="V764" i="17"/>
  <c r="V763" i="17"/>
  <c r="V762" i="17"/>
  <c r="Z761" i="17"/>
  <c r="U762" i="17"/>
  <c r="H764" i="17"/>
  <c r="U767" i="17" s="1"/>
  <c r="L771" i="17" s="1"/>
  <c r="L764" i="17"/>
  <c r="P761" i="17"/>
  <c r="AA761" i="17" s="1"/>
  <c r="AM38" i="17" s="1"/>
  <c r="G762" i="17"/>
  <c r="K762" i="17"/>
  <c r="O762" i="17"/>
  <c r="S762" i="17"/>
  <c r="W762" i="17"/>
  <c r="S763" i="17"/>
  <c r="W763" i="17"/>
  <c r="I120" i="16"/>
  <c r="M120" i="16"/>
  <c r="Z117" i="16"/>
  <c r="H165" i="16"/>
  <c r="L165" i="16"/>
  <c r="L166" i="16"/>
  <c r="T166" i="16"/>
  <c r="T165" i="16"/>
  <c r="N303" i="16"/>
  <c r="N304" i="16"/>
  <c r="S602" i="16"/>
  <c r="K118" i="16"/>
  <c r="M119" i="16"/>
  <c r="Q120" i="16"/>
  <c r="Y120" i="16"/>
  <c r="H143" i="16"/>
  <c r="L143" i="16"/>
  <c r="P140" i="16"/>
  <c r="T143" i="16"/>
  <c r="X143" i="16"/>
  <c r="X142" i="16"/>
  <c r="L142" i="16"/>
  <c r="T142" i="16"/>
  <c r="G372" i="16"/>
  <c r="P370" i="16"/>
  <c r="K372" i="16"/>
  <c r="K373" i="16"/>
  <c r="O372" i="16"/>
  <c r="O373" i="16"/>
  <c r="I396" i="16"/>
  <c r="I395" i="16"/>
  <c r="M396" i="16"/>
  <c r="M395" i="16"/>
  <c r="R396" i="16"/>
  <c r="R395" i="16"/>
  <c r="V396" i="16"/>
  <c r="V395" i="16"/>
  <c r="Z393" i="16"/>
  <c r="P94" i="16"/>
  <c r="P163" i="16"/>
  <c r="X166" i="16"/>
  <c r="X165" i="16"/>
  <c r="J303" i="16"/>
  <c r="J304" i="16"/>
  <c r="Z94" i="16"/>
  <c r="H96" i="16"/>
  <c r="L96" i="16"/>
  <c r="T96" i="16"/>
  <c r="X96" i="16"/>
  <c r="G120" i="16"/>
  <c r="K120" i="16"/>
  <c r="O120" i="16"/>
  <c r="G119" i="16"/>
  <c r="O119" i="16"/>
  <c r="J120" i="16"/>
  <c r="S120" i="16"/>
  <c r="J211" i="16"/>
  <c r="J212" i="16"/>
  <c r="N211" i="16"/>
  <c r="H257" i="16"/>
  <c r="L257" i="16"/>
  <c r="L258" i="16"/>
  <c r="P255" i="16"/>
  <c r="T258" i="16"/>
  <c r="T257" i="16"/>
  <c r="X258" i="16"/>
  <c r="X257" i="16"/>
  <c r="Z275" i="16"/>
  <c r="AA275" i="16" s="1"/>
  <c r="Q272" i="16" s="1"/>
  <c r="S350" i="16"/>
  <c r="S349" i="16"/>
  <c r="W350" i="16"/>
  <c r="W349" i="16"/>
  <c r="Q96" i="16"/>
  <c r="U96" i="16"/>
  <c r="Y96" i="16"/>
  <c r="H119" i="16"/>
  <c r="L119" i="16"/>
  <c r="P117" i="16"/>
  <c r="T120" i="16"/>
  <c r="T119" i="16"/>
  <c r="X120" i="16"/>
  <c r="X119" i="16"/>
  <c r="I119" i="16"/>
  <c r="Q119" i="16"/>
  <c r="Y119" i="16"/>
  <c r="L120" i="16"/>
  <c r="U120" i="16"/>
  <c r="J143" i="16"/>
  <c r="N143" i="16"/>
  <c r="Z140" i="16"/>
  <c r="H142" i="16"/>
  <c r="V143" i="16"/>
  <c r="Z160" i="16"/>
  <c r="AA160" i="16" s="1"/>
  <c r="Q157" i="16" s="1"/>
  <c r="H166" i="16"/>
  <c r="J189" i="16"/>
  <c r="J188" i="16"/>
  <c r="N189" i="16"/>
  <c r="N188" i="16"/>
  <c r="S189" i="16"/>
  <c r="S188" i="16"/>
  <c r="W189" i="16"/>
  <c r="W188" i="16"/>
  <c r="H235" i="16"/>
  <c r="H234" i="16"/>
  <c r="L235" i="16"/>
  <c r="L234" i="16"/>
  <c r="P232" i="16"/>
  <c r="T235" i="16"/>
  <c r="T234" i="16"/>
  <c r="X235" i="16"/>
  <c r="X234" i="16"/>
  <c r="G350" i="16"/>
  <c r="G349" i="16"/>
  <c r="P347" i="16"/>
  <c r="K350" i="16"/>
  <c r="K349" i="16"/>
  <c r="O350" i="16"/>
  <c r="O349" i="16"/>
  <c r="G373" i="16"/>
  <c r="Q143" i="16"/>
  <c r="U143" i="16"/>
  <c r="Y143" i="16"/>
  <c r="Y142" i="16"/>
  <c r="S142" i="16"/>
  <c r="W142" i="16"/>
  <c r="G188" i="16"/>
  <c r="P186" i="16"/>
  <c r="K188" i="16"/>
  <c r="O188" i="16"/>
  <c r="G189" i="16"/>
  <c r="O189" i="16"/>
  <c r="P206" i="16"/>
  <c r="AA206" i="16" s="1"/>
  <c r="Q203" i="16" s="1"/>
  <c r="I234" i="16"/>
  <c r="M234" i="16"/>
  <c r="Q235" i="16"/>
  <c r="Q234" i="16"/>
  <c r="Z232" i="16"/>
  <c r="U235" i="16"/>
  <c r="U234" i="16"/>
  <c r="Y235" i="16"/>
  <c r="Y234" i="16"/>
  <c r="Z252" i="16"/>
  <c r="AA252" i="16" s="1"/>
  <c r="Q249" i="16" s="1"/>
  <c r="R281" i="16"/>
  <c r="R280" i="16"/>
  <c r="V281" i="16"/>
  <c r="V280" i="16"/>
  <c r="Z278" i="16"/>
  <c r="P298" i="16"/>
  <c r="AA298" i="16" s="1"/>
  <c r="Q295" i="16" s="1"/>
  <c r="H349" i="16"/>
  <c r="L349" i="16"/>
  <c r="T350" i="16"/>
  <c r="T349" i="16"/>
  <c r="X350" i="16"/>
  <c r="X349" i="16"/>
  <c r="H350" i="16"/>
  <c r="J396" i="16"/>
  <c r="N396" i="16"/>
  <c r="N395" i="16"/>
  <c r="J395" i="16"/>
  <c r="Z183" i="16"/>
  <c r="AA183" i="16" s="1"/>
  <c r="Q180" i="16" s="1"/>
  <c r="Q212" i="16"/>
  <c r="Q211" i="16"/>
  <c r="U212" i="16"/>
  <c r="U211" i="16"/>
  <c r="Y212" i="16"/>
  <c r="Y211" i="16"/>
  <c r="J281" i="16"/>
  <c r="J280" i="16"/>
  <c r="N281" i="16"/>
  <c r="N280" i="16"/>
  <c r="S281" i="16"/>
  <c r="S280" i="16"/>
  <c r="W281" i="16"/>
  <c r="W280" i="16"/>
  <c r="Q304" i="16"/>
  <c r="Q303" i="16"/>
  <c r="U304" i="16"/>
  <c r="U303" i="16"/>
  <c r="Y304" i="16"/>
  <c r="Y303" i="16"/>
  <c r="H327" i="16"/>
  <c r="H326" i="16"/>
  <c r="L327" i="16"/>
  <c r="L326" i="16"/>
  <c r="P324" i="16"/>
  <c r="T327" i="16"/>
  <c r="T326" i="16"/>
  <c r="X327" i="16"/>
  <c r="X326" i="16"/>
  <c r="Z344" i="16"/>
  <c r="R373" i="16"/>
  <c r="R372" i="16"/>
  <c r="V373" i="16"/>
  <c r="V372" i="16"/>
  <c r="Z370" i="16"/>
  <c r="P390" i="16"/>
  <c r="AA390" i="16" s="1"/>
  <c r="Q387" i="16" s="1"/>
  <c r="Q419" i="16"/>
  <c r="Q418" i="16"/>
  <c r="Z416" i="16"/>
  <c r="U419" i="16"/>
  <c r="U418" i="16"/>
  <c r="Y419" i="16"/>
  <c r="Y418" i="16"/>
  <c r="J488" i="16"/>
  <c r="J487" i="16"/>
  <c r="N488" i="16"/>
  <c r="N487" i="16"/>
  <c r="G143" i="16"/>
  <c r="K143" i="16"/>
  <c r="O143" i="16"/>
  <c r="G166" i="16"/>
  <c r="G165" i="16"/>
  <c r="K166" i="16"/>
  <c r="K165" i="16"/>
  <c r="O166" i="16"/>
  <c r="O165" i="16"/>
  <c r="S166" i="16"/>
  <c r="S165" i="16"/>
  <c r="W166" i="16"/>
  <c r="W165" i="16"/>
  <c r="R189" i="16"/>
  <c r="R188" i="16"/>
  <c r="V189" i="16"/>
  <c r="V188" i="16"/>
  <c r="Z186" i="16"/>
  <c r="K189" i="16"/>
  <c r="I212" i="16"/>
  <c r="I211" i="16"/>
  <c r="M212" i="16"/>
  <c r="M211" i="16"/>
  <c r="R212" i="16"/>
  <c r="R211" i="16"/>
  <c r="V212" i="16"/>
  <c r="V211" i="16"/>
  <c r="Z209" i="16"/>
  <c r="G258" i="16"/>
  <c r="G257" i="16"/>
  <c r="K258" i="16"/>
  <c r="K257" i="16"/>
  <c r="O258" i="16"/>
  <c r="O257" i="16"/>
  <c r="S258" i="16"/>
  <c r="S257" i="16"/>
  <c r="W258" i="16"/>
  <c r="W257" i="16"/>
  <c r="G280" i="16"/>
  <c r="P278" i="16"/>
  <c r="K280" i="16"/>
  <c r="O280" i="16"/>
  <c r="G281" i="16"/>
  <c r="I304" i="16"/>
  <c r="I303" i="16"/>
  <c r="M304" i="16"/>
  <c r="M303" i="16"/>
  <c r="R304" i="16"/>
  <c r="R303" i="16"/>
  <c r="V304" i="16"/>
  <c r="V303" i="16"/>
  <c r="Z301" i="16"/>
  <c r="I326" i="16"/>
  <c r="M326" i="16"/>
  <c r="Q327" i="16"/>
  <c r="Q326" i="16"/>
  <c r="Z324" i="16"/>
  <c r="U327" i="16"/>
  <c r="U326" i="16"/>
  <c r="Y327" i="16"/>
  <c r="Y326" i="16"/>
  <c r="I327" i="16"/>
  <c r="P367" i="16"/>
  <c r="AA367" i="16" s="1"/>
  <c r="Q364" i="16" s="1"/>
  <c r="J373" i="16"/>
  <c r="J372" i="16"/>
  <c r="N373" i="16"/>
  <c r="N372" i="16"/>
  <c r="S373" i="16"/>
  <c r="S372" i="16"/>
  <c r="W373" i="16"/>
  <c r="W372" i="16"/>
  <c r="Q395" i="16"/>
  <c r="U396" i="16"/>
  <c r="Y395" i="16"/>
  <c r="U395" i="16"/>
  <c r="Y396" i="16"/>
  <c r="Q433" i="16"/>
  <c r="J534" i="16"/>
  <c r="J533" i="16"/>
  <c r="N534" i="16"/>
  <c r="N533" i="16"/>
  <c r="I419" i="16"/>
  <c r="I418" i="16"/>
  <c r="M419" i="16"/>
  <c r="M418" i="16"/>
  <c r="R419" i="16"/>
  <c r="R418" i="16"/>
  <c r="V419" i="16"/>
  <c r="V418" i="16"/>
  <c r="G465" i="16"/>
  <c r="G464" i="16"/>
  <c r="K465" i="16"/>
  <c r="K464" i="16"/>
  <c r="O465" i="16"/>
  <c r="O464" i="16"/>
  <c r="S465" i="16"/>
  <c r="S464" i="16"/>
  <c r="W465" i="16"/>
  <c r="W464" i="16"/>
  <c r="T487" i="16"/>
  <c r="X487" i="16"/>
  <c r="H510" i="16"/>
  <c r="H511" i="16"/>
  <c r="L510" i="16"/>
  <c r="L511" i="16"/>
  <c r="P508" i="16"/>
  <c r="T511" i="16"/>
  <c r="T510" i="16"/>
  <c r="X511" i="16"/>
  <c r="X510" i="16"/>
  <c r="I510" i="16"/>
  <c r="R557" i="16"/>
  <c r="R556" i="16"/>
  <c r="V557" i="16"/>
  <c r="V556" i="16"/>
  <c r="Z554" i="16"/>
  <c r="G395" i="16"/>
  <c r="K395" i="16"/>
  <c r="O395" i="16"/>
  <c r="S396" i="16"/>
  <c r="S395" i="16"/>
  <c r="W396" i="16"/>
  <c r="W395" i="16"/>
  <c r="J418" i="16"/>
  <c r="N418" i="16"/>
  <c r="N419" i="16"/>
  <c r="H442" i="16"/>
  <c r="H441" i="16"/>
  <c r="L442" i="16"/>
  <c r="L441" i="16"/>
  <c r="P439" i="16"/>
  <c r="T442" i="16"/>
  <c r="T441" i="16"/>
  <c r="X442" i="16"/>
  <c r="X441" i="16"/>
  <c r="H464" i="16"/>
  <c r="L464" i="16"/>
  <c r="P462" i="16"/>
  <c r="T465" i="16"/>
  <c r="T464" i="16"/>
  <c r="X465" i="16"/>
  <c r="X464" i="16"/>
  <c r="H465" i="16"/>
  <c r="Q479" i="16"/>
  <c r="M511" i="16"/>
  <c r="M510" i="16"/>
  <c r="Z508" i="16"/>
  <c r="Q510" i="16"/>
  <c r="Y511" i="16"/>
  <c r="Q511" i="16"/>
  <c r="H534" i="16"/>
  <c r="L533" i="16"/>
  <c r="Q580" i="16"/>
  <c r="Q579" i="16"/>
  <c r="Z577" i="16"/>
  <c r="U580" i="16"/>
  <c r="U579" i="16"/>
  <c r="Y580" i="16"/>
  <c r="Y579" i="16"/>
  <c r="S694" i="16"/>
  <c r="S695" i="16"/>
  <c r="S693" i="16"/>
  <c r="W694" i="16"/>
  <c r="W695" i="16"/>
  <c r="W693" i="16"/>
  <c r="Z163" i="16"/>
  <c r="P209" i="16"/>
  <c r="Z255" i="16"/>
  <c r="P301" i="16"/>
  <c r="Z347" i="16"/>
  <c r="P393" i="16"/>
  <c r="T395" i="16"/>
  <c r="G396" i="16"/>
  <c r="O396" i="16"/>
  <c r="X396" i="16"/>
  <c r="P413" i="16"/>
  <c r="AA413" i="16" s="1"/>
  <c r="Q410" i="16" s="1"/>
  <c r="I441" i="16"/>
  <c r="M441" i="16"/>
  <c r="Q442" i="16"/>
  <c r="Q441" i="16"/>
  <c r="Z439" i="16"/>
  <c r="U442" i="16"/>
  <c r="U441" i="16"/>
  <c r="Y442" i="16"/>
  <c r="Y441" i="16"/>
  <c r="Z459" i="16"/>
  <c r="I488" i="16"/>
  <c r="V488" i="16"/>
  <c r="Z485" i="16"/>
  <c r="V487" i="16"/>
  <c r="U510" i="16"/>
  <c r="I511" i="16"/>
  <c r="Z528" i="16"/>
  <c r="AA528" i="16" s="1"/>
  <c r="Q525" i="16" s="1"/>
  <c r="R534" i="16"/>
  <c r="R533" i="16"/>
  <c r="V533" i="16"/>
  <c r="Z531" i="16"/>
  <c r="I580" i="16"/>
  <c r="I579" i="16"/>
  <c r="M579" i="16"/>
  <c r="R579" i="16"/>
  <c r="V580" i="16"/>
  <c r="V579" i="16"/>
  <c r="H602" i="16"/>
  <c r="H603" i="16"/>
  <c r="H601" i="16"/>
  <c r="L602" i="16"/>
  <c r="L601" i="16"/>
  <c r="L603" i="16"/>
  <c r="P600" i="16"/>
  <c r="T603" i="16"/>
  <c r="T602" i="16"/>
  <c r="X603" i="16"/>
  <c r="X602" i="16"/>
  <c r="J648" i="16"/>
  <c r="J647" i="16"/>
  <c r="J649" i="16"/>
  <c r="N648" i="16"/>
  <c r="N647" i="16"/>
  <c r="N649" i="16"/>
  <c r="S647" i="16"/>
  <c r="S648" i="16"/>
  <c r="W647" i="16"/>
  <c r="W649" i="16"/>
  <c r="W648" i="16"/>
  <c r="S649" i="16"/>
  <c r="H488" i="16"/>
  <c r="L488" i="16"/>
  <c r="P485" i="16"/>
  <c r="H487" i="16"/>
  <c r="T488" i="16"/>
  <c r="W511" i="16"/>
  <c r="G534" i="16"/>
  <c r="G533" i="16"/>
  <c r="K534" i="16"/>
  <c r="K533" i="16"/>
  <c r="O534" i="16"/>
  <c r="O533" i="16"/>
  <c r="S534" i="16"/>
  <c r="S533" i="16"/>
  <c r="W534" i="16"/>
  <c r="W533" i="16"/>
  <c r="P551" i="16"/>
  <c r="AA551" i="16" s="1"/>
  <c r="Q548" i="16" s="1"/>
  <c r="J557" i="16"/>
  <c r="J556" i="16"/>
  <c r="N557" i="16"/>
  <c r="N556" i="16"/>
  <c r="S557" i="16"/>
  <c r="S556" i="16"/>
  <c r="W557" i="16"/>
  <c r="W556" i="16"/>
  <c r="J580" i="16"/>
  <c r="J579" i="16"/>
  <c r="N579" i="16"/>
  <c r="N580" i="16"/>
  <c r="M580" i="16"/>
  <c r="M601" i="16"/>
  <c r="M603" i="16"/>
  <c r="M602" i="16"/>
  <c r="Q601" i="16"/>
  <c r="Z600" i="16"/>
  <c r="U603" i="16"/>
  <c r="Y601" i="16"/>
  <c r="Y603" i="16"/>
  <c r="Y602" i="16"/>
  <c r="X601" i="16"/>
  <c r="R625" i="16"/>
  <c r="R626" i="16"/>
  <c r="V625" i="16"/>
  <c r="Z623" i="16"/>
  <c r="I671" i="16"/>
  <c r="I672" i="16"/>
  <c r="M671" i="16"/>
  <c r="M670" i="16"/>
  <c r="M672" i="16"/>
  <c r="P416" i="16"/>
  <c r="Z462" i="16"/>
  <c r="I487" i="16"/>
  <c r="M487" i="16"/>
  <c r="Q488" i="16"/>
  <c r="Q487" i="16"/>
  <c r="U488" i="16"/>
  <c r="U487" i="16"/>
  <c r="Y488" i="16"/>
  <c r="Y487" i="16"/>
  <c r="Q502" i="16"/>
  <c r="G511" i="16"/>
  <c r="K511" i="16"/>
  <c r="O511" i="16"/>
  <c r="G510" i="16"/>
  <c r="P531" i="16"/>
  <c r="T534" i="16"/>
  <c r="X534" i="16"/>
  <c r="H533" i="16"/>
  <c r="X533" i="16"/>
  <c r="G556" i="16"/>
  <c r="P554" i="16"/>
  <c r="K556" i="16"/>
  <c r="O556" i="16"/>
  <c r="G557" i="16"/>
  <c r="O557" i="16"/>
  <c r="Z643" i="16"/>
  <c r="AA643" i="16" s="1"/>
  <c r="Q640" i="16" s="1"/>
  <c r="Q647" i="16"/>
  <c r="Q648" i="16"/>
  <c r="I670" i="16"/>
  <c r="G695" i="16"/>
  <c r="G694" i="16"/>
  <c r="P692" i="16"/>
  <c r="K693" i="16"/>
  <c r="K695" i="16"/>
  <c r="K694" i="16"/>
  <c r="O694" i="16"/>
  <c r="O693" i="16"/>
  <c r="O695" i="16"/>
  <c r="P597" i="16"/>
  <c r="G649" i="16"/>
  <c r="S717" i="16"/>
  <c r="S716" i="16"/>
  <c r="S718" i="16"/>
  <c r="W718" i="16"/>
  <c r="W716" i="16"/>
  <c r="W717" i="16"/>
  <c r="H580" i="16"/>
  <c r="L580" i="16"/>
  <c r="P577" i="16"/>
  <c r="Z597" i="16"/>
  <c r="S603" i="16"/>
  <c r="W602" i="16"/>
  <c r="L626" i="16"/>
  <c r="L625" i="16"/>
  <c r="N625" i="16"/>
  <c r="Q649" i="16"/>
  <c r="U648" i="16"/>
  <c r="Y648" i="16"/>
  <c r="G648" i="16"/>
  <c r="Q672" i="16"/>
  <c r="Q671" i="16"/>
  <c r="Q670" i="16"/>
  <c r="Z669" i="16"/>
  <c r="U672" i="16"/>
  <c r="U671" i="16"/>
  <c r="U670" i="16"/>
  <c r="Y672" i="16"/>
  <c r="Y671" i="16"/>
  <c r="Y670" i="16"/>
  <c r="G693" i="16"/>
  <c r="G718" i="16"/>
  <c r="G716" i="16"/>
  <c r="G717" i="16"/>
  <c r="P715" i="16"/>
  <c r="K718" i="16"/>
  <c r="K717" i="16"/>
  <c r="K716" i="16"/>
  <c r="O718" i="16"/>
  <c r="O717" i="16"/>
  <c r="O716" i="16"/>
  <c r="S626" i="16"/>
  <c r="S625" i="16"/>
  <c r="W626" i="16"/>
  <c r="W625" i="16"/>
  <c r="G626" i="16"/>
  <c r="G647" i="16"/>
  <c r="P646" i="16"/>
  <c r="K647" i="16"/>
  <c r="O647" i="16"/>
  <c r="M647" i="16"/>
  <c r="V671" i="16"/>
  <c r="R672" i="16"/>
  <c r="Z689" i="16"/>
  <c r="AA689" i="16" s="1"/>
  <c r="Q686" i="16" s="1"/>
  <c r="H695" i="16"/>
  <c r="H694" i="16"/>
  <c r="L695" i="16"/>
  <c r="L694" i="16"/>
  <c r="T695" i="16"/>
  <c r="X694" i="16"/>
  <c r="X695" i="16"/>
  <c r="H693" i="16"/>
  <c r="X693" i="16"/>
  <c r="T694" i="16"/>
  <c r="H717" i="16"/>
  <c r="H716" i="16"/>
  <c r="L717" i="16"/>
  <c r="L718" i="16"/>
  <c r="T718" i="16"/>
  <c r="T717" i="16"/>
  <c r="T716" i="16"/>
  <c r="X718" i="16"/>
  <c r="X717" i="16"/>
  <c r="X716" i="16"/>
  <c r="L716" i="16"/>
  <c r="H718" i="16"/>
  <c r="L739" i="16"/>
  <c r="L741" i="16"/>
  <c r="L740" i="16"/>
  <c r="P738" i="16"/>
  <c r="T739" i="16"/>
  <c r="T740" i="16"/>
  <c r="X739" i="16"/>
  <c r="X741" i="16"/>
  <c r="H741" i="16"/>
  <c r="T741" i="16"/>
  <c r="R764" i="16"/>
  <c r="R763" i="16"/>
  <c r="R762" i="16"/>
  <c r="V764" i="16"/>
  <c r="V763" i="16"/>
  <c r="Z761" i="16"/>
  <c r="G603" i="16"/>
  <c r="K603" i="16"/>
  <c r="O603" i="16"/>
  <c r="W601" i="16"/>
  <c r="G602" i="16"/>
  <c r="L624" i="16"/>
  <c r="P623" i="16"/>
  <c r="H625" i="16"/>
  <c r="X625" i="16"/>
  <c r="H626" i="16"/>
  <c r="T626" i="16"/>
  <c r="I647" i="16"/>
  <c r="Y647" i="16"/>
  <c r="O648" i="16"/>
  <c r="O649" i="16"/>
  <c r="U649" i="16"/>
  <c r="R671" i="16"/>
  <c r="X672" i="16"/>
  <c r="I695" i="16"/>
  <c r="I694" i="16"/>
  <c r="I693" i="16"/>
  <c r="M694" i="16"/>
  <c r="M695" i="16"/>
  <c r="M693" i="16"/>
  <c r="Q695" i="16"/>
  <c r="Q694" i="16"/>
  <c r="Q693" i="16"/>
  <c r="Z692" i="16"/>
  <c r="U695" i="16"/>
  <c r="U694" i="16"/>
  <c r="U693" i="16"/>
  <c r="Y695" i="16"/>
  <c r="Y694" i="16"/>
  <c r="Y693" i="16"/>
  <c r="T693" i="16"/>
  <c r="I718" i="16"/>
  <c r="I717" i="16"/>
  <c r="Z712" i="16"/>
  <c r="AA712" i="16" s="1"/>
  <c r="Q709" i="16" s="1"/>
  <c r="Q717" i="16"/>
  <c r="V762" i="16"/>
  <c r="I649" i="16"/>
  <c r="M649" i="16"/>
  <c r="R649" i="16"/>
  <c r="R648" i="16"/>
  <c r="V649" i="16"/>
  <c r="V648" i="16"/>
  <c r="Z646" i="16"/>
  <c r="U647" i="16"/>
  <c r="K648" i="16"/>
  <c r="K649" i="16"/>
  <c r="H672" i="16"/>
  <c r="L672" i="16"/>
  <c r="P669" i="16"/>
  <c r="H670" i="16"/>
  <c r="X670" i="16"/>
  <c r="H671" i="16"/>
  <c r="N671" i="16"/>
  <c r="N672" i="16"/>
  <c r="Z738" i="16"/>
  <c r="G739" i="16"/>
  <c r="X740" i="16"/>
  <c r="P758" i="16"/>
  <c r="AA758" i="16" s="1"/>
  <c r="Q755" i="16" s="1"/>
  <c r="J764" i="16"/>
  <c r="J763" i="16"/>
  <c r="N764" i="16"/>
  <c r="N763" i="16"/>
  <c r="S764" i="16"/>
  <c r="S763" i="16"/>
  <c r="S762" i="16"/>
  <c r="W764" i="16"/>
  <c r="W763" i="16"/>
  <c r="W762" i="16"/>
  <c r="I716" i="16"/>
  <c r="M716" i="16"/>
  <c r="Q716" i="16"/>
  <c r="Z715" i="16"/>
  <c r="U716" i="16"/>
  <c r="Y716" i="16"/>
  <c r="U717" i="16"/>
  <c r="Q718" i="16"/>
  <c r="J741" i="16"/>
  <c r="N741" i="16"/>
  <c r="J739" i="16"/>
  <c r="J740" i="16"/>
  <c r="G763" i="16"/>
  <c r="G762" i="16"/>
  <c r="P761" i="16"/>
  <c r="AA761" i="16" s="1"/>
  <c r="AM38" i="16" s="1"/>
  <c r="K763" i="16"/>
  <c r="K762" i="16"/>
  <c r="O763" i="16"/>
  <c r="O762" i="16"/>
  <c r="G764" i="16"/>
  <c r="O764" i="16"/>
  <c r="Z735" i="16"/>
  <c r="AA735" i="16" s="1"/>
  <c r="Q732" i="16" s="1"/>
  <c r="G740" i="16"/>
  <c r="K740" i="16"/>
  <c r="O740" i="16"/>
  <c r="S741" i="16"/>
  <c r="S740" i="16"/>
  <c r="W741" i="16"/>
  <c r="W740" i="16"/>
  <c r="K739" i="16"/>
  <c r="V739" i="16"/>
  <c r="G741" i="16"/>
  <c r="N762" i="16"/>
  <c r="R369" i="17" l="1"/>
  <c r="K369" i="17"/>
  <c r="K371" i="17" s="1"/>
  <c r="X369" i="17"/>
  <c r="X371" i="17" s="1"/>
  <c r="Q369" i="17"/>
  <c r="T369" i="17"/>
  <c r="I369" i="17"/>
  <c r="N369" i="17"/>
  <c r="U369" i="17"/>
  <c r="U371" i="17" s="1"/>
  <c r="G369" i="17"/>
  <c r="Y369" i="17"/>
  <c r="L369" i="17"/>
  <c r="L371" i="17" s="1"/>
  <c r="V369" i="17"/>
  <c r="V371" i="17" s="1"/>
  <c r="O369" i="17"/>
  <c r="O371" i="17" s="1"/>
  <c r="S369" i="17"/>
  <c r="S371" i="17" s="1"/>
  <c r="W369" i="17"/>
  <c r="W371" i="17" s="1"/>
  <c r="J369" i="17"/>
  <c r="J371" i="17" s="1"/>
  <c r="M369" i="17"/>
  <c r="M371" i="17" s="1"/>
  <c r="H369" i="17"/>
  <c r="Q737" i="21"/>
  <c r="K737" i="21"/>
  <c r="V737" i="21"/>
  <c r="M737" i="21"/>
  <c r="H737" i="21"/>
  <c r="R737" i="21"/>
  <c r="Z737" i="21" s="1"/>
  <c r="N737" i="21"/>
  <c r="O737" i="21"/>
  <c r="S737" i="21"/>
  <c r="J737" i="21"/>
  <c r="G737" i="21"/>
  <c r="Y737" i="21"/>
  <c r="T737" i="21"/>
  <c r="U737" i="21"/>
  <c r="L737" i="21"/>
  <c r="I737" i="21"/>
  <c r="X737" i="21"/>
  <c r="W737" i="21"/>
  <c r="J185" i="21"/>
  <c r="M185" i="21"/>
  <c r="M187" i="21" s="1"/>
  <c r="O185" i="21"/>
  <c r="O187" i="21" s="1"/>
  <c r="L185" i="21"/>
  <c r="P185" i="21" s="1"/>
  <c r="N185" i="21"/>
  <c r="Z624" i="22"/>
  <c r="G645" i="23"/>
  <c r="X645" i="23"/>
  <c r="U307" i="24"/>
  <c r="L311" i="24" s="1"/>
  <c r="Z188" i="24"/>
  <c r="L64" i="14"/>
  <c r="L676" i="17"/>
  <c r="Z625" i="20"/>
  <c r="Z165" i="20"/>
  <c r="AA692" i="21"/>
  <c r="AM35" i="21" s="1"/>
  <c r="U100" i="21"/>
  <c r="L104" i="21" s="1"/>
  <c r="P762" i="17"/>
  <c r="O768" i="17"/>
  <c r="L770" i="17" s="1"/>
  <c r="P602" i="17"/>
  <c r="Z556" i="17"/>
  <c r="P96" i="18"/>
  <c r="AA508" i="19"/>
  <c r="AM27" i="19" s="1"/>
  <c r="U146" i="21"/>
  <c r="L150" i="21" s="1"/>
  <c r="O645" i="23"/>
  <c r="I645" i="23"/>
  <c r="G507" i="23"/>
  <c r="H507" i="23"/>
  <c r="Z693" i="24"/>
  <c r="U124" i="21"/>
  <c r="L128" i="21" s="1"/>
  <c r="AA390" i="22"/>
  <c r="Q387" i="22" s="1"/>
  <c r="AA482" i="20"/>
  <c r="Q479" i="20" s="1"/>
  <c r="AA689" i="18"/>
  <c r="Q686" i="18" s="1"/>
  <c r="AA137" i="17"/>
  <c r="Q134" i="17" s="1"/>
  <c r="AA528" i="17"/>
  <c r="Q525" i="17" s="1"/>
  <c r="P693" i="17"/>
  <c r="P395" i="17"/>
  <c r="AA761" i="18"/>
  <c r="AM38" i="18" s="1"/>
  <c r="P739" i="18"/>
  <c r="O146" i="18"/>
  <c r="L148" i="18" s="1"/>
  <c r="AA551" i="22"/>
  <c r="Q548" i="22" s="1"/>
  <c r="W645" i="23"/>
  <c r="M645" i="23"/>
  <c r="AA344" i="23"/>
  <c r="Q341" i="23" s="1"/>
  <c r="AA94" i="23"/>
  <c r="AM9" i="23" s="1"/>
  <c r="O100" i="23"/>
  <c r="L102" i="23" s="1"/>
  <c r="L101" i="23"/>
  <c r="K54" i="14"/>
  <c r="AA344" i="17"/>
  <c r="Q341" i="17" s="1"/>
  <c r="Z739" i="17"/>
  <c r="O399" i="19"/>
  <c r="L401" i="19" s="1"/>
  <c r="L216" i="17"/>
  <c r="P578" i="17"/>
  <c r="AA578" i="17" s="1"/>
  <c r="AC30" i="17" s="1"/>
  <c r="U491" i="17"/>
  <c r="L495" i="17" s="1"/>
  <c r="AA324" i="19"/>
  <c r="AM19" i="19" s="1"/>
  <c r="AA738" i="21"/>
  <c r="AM37" i="21" s="1"/>
  <c r="L100" i="21"/>
  <c r="U262" i="22"/>
  <c r="L266" i="22" s="1"/>
  <c r="O215" i="22"/>
  <c r="L217" i="22" s="1"/>
  <c r="AA255" i="22"/>
  <c r="AM16" i="22" s="1"/>
  <c r="P556" i="23"/>
  <c r="AA556" i="23" s="1"/>
  <c r="AH29" i="23" s="1"/>
  <c r="P671" i="23"/>
  <c r="J645" i="23"/>
  <c r="Q645" i="23"/>
  <c r="O561" i="23"/>
  <c r="L563" i="23" s="1"/>
  <c r="P487" i="23"/>
  <c r="R507" i="23"/>
  <c r="T507" i="23"/>
  <c r="AA666" i="24"/>
  <c r="Q663" i="24" s="1"/>
  <c r="S668" i="24" s="1"/>
  <c r="Z280" i="24"/>
  <c r="M58" i="14"/>
  <c r="H63" i="14"/>
  <c r="AA252" i="23"/>
  <c r="Q249" i="23" s="1"/>
  <c r="AA137" i="21"/>
  <c r="Q134" i="21" s="1"/>
  <c r="AA390" i="19"/>
  <c r="Q387" i="19" s="1"/>
  <c r="AA528" i="20"/>
  <c r="Q525" i="20" s="1"/>
  <c r="AA137" i="18"/>
  <c r="Q134" i="18" s="1"/>
  <c r="H139" i="18" s="1"/>
  <c r="H141" i="18" s="1"/>
  <c r="AA666" i="17"/>
  <c r="Q663" i="17" s="1"/>
  <c r="H49" i="14"/>
  <c r="AA620" i="24"/>
  <c r="Q617" i="24" s="1"/>
  <c r="AA712" i="23"/>
  <c r="Q709" i="23" s="1"/>
  <c r="AA321" i="18"/>
  <c r="Q318" i="18" s="1"/>
  <c r="AA321" i="16"/>
  <c r="Q318" i="16" s="1"/>
  <c r="AA574" i="24"/>
  <c r="Q571" i="24" s="1"/>
  <c r="AA206" i="22"/>
  <c r="Q203" i="22" s="1"/>
  <c r="O208" i="22" s="1"/>
  <c r="O210" i="22" s="1"/>
  <c r="AA367" i="19"/>
  <c r="Q364" i="19" s="1"/>
  <c r="AA597" i="17"/>
  <c r="Q594" i="17" s="1"/>
  <c r="Z763" i="16"/>
  <c r="P717" i="19"/>
  <c r="AA416" i="16"/>
  <c r="AM23" i="16" s="1"/>
  <c r="L124" i="17"/>
  <c r="L722" i="18"/>
  <c r="Z740" i="18"/>
  <c r="P716" i="18"/>
  <c r="AA462" i="18"/>
  <c r="AM25" i="18" s="1"/>
  <c r="AA370" i="18"/>
  <c r="AM21" i="18" s="1"/>
  <c r="AA278" i="18"/>
  <c r="AM17" i="18" s="1"/>
  <c r="AA117" i="19"/>
  <c r="AM10" i="19" s="1"/>
  <c r="AA577" i="20"/>
  <c r="AM30" i="20" s="1"/>
  <c r="O100" i="21"/>
  <c r="L102" i="21" s="1"/>
  <c r="N645" i="23"/>
  <c r="L645" i="23"/>
  <c r="K507" i="23"/>
  <c r="N507" i="23"/>
  <c r="AA298" i="23"/>
  <c r="Q295" i="23" s="1"/>
  <c r="P119" i="23"/>
  <c r="P441" i="24"/>
  <c r="AA643" i="22"/>
  <c r="Q640" i="22" s="1"/>
  <c r="AA505" i="21"/>
  <c r="Q502" i="21" s="1"/>
  <c r="H507" i="21" s="1"/>
  <c r="P740" i="17"/>
  <c r="AA597" i="18"/>
  <c r="Q594" i="18" s="1"/>
  <c r="P671" i="19"/>
  <c r="AA554" i="20"/>
  <c r="AM29" i="20" s="1"/>
  <c r="AA459" i="21"/>
  <c r="Q456" i="21" s="1"/>
  <c r="L584" i="22"/>
  <c r="L400" i="22"/>
  <c r="AA301" i="22"/>
  <c r="AM18" i="22" s="1"/>
  <c r="AA232" i="22"/>
  <c r="AM15" i="22" s="1"/>
  <c r="V645" i="23"/>
  <c r="T645" i="23"/>
  <c r="Q507" i="23"/>
  <c r="S507" i="23"/>
  <c r="P165" i="24"/>
  <c r="K32" i="14"/>
  <c r="J63" i="14"/>
  <c r="AA689" i="24"/>
  <c r="Q686" i="24" s="1"/>
  <c r="AA413" i="19"/>
  <c r="Q410" i="19" s="1"/>
  <c r="AA206" i="20"/>
  <c r="Q203" i="20" s="1"/>
  <c r="AA643" i="17"/>
  <c r="Q640" i="17" s="1"/>
  <c r="AA554" i="16"/>
  <c r="AM29" i="16" s="1"/>
  <c r="AA393" i="16"/>
  <c r="AM22" i="16" s="1"/>
  <c r="U100" i="16"/>
  <c r="L104" i="16" s="1"/>
  <c r="AA209" i="16"/>
  <c r="AM14" i="16" s="1"/>
  <c r="AA301" i="16"/>
  <c r="AM18" i="16" s="1"/>
  <c r="U101" i="16"/>
  <c r="L105" i="16" s="1"/>
  <c r="W576" i="16"/>
  <c r="W578" i="16" s="1"/>
  <c r="M576" i="16"/>
  <c r="M578" i="16" s="1"/>
  <c r="L576" i="16"/>
  <c r="L578" i="16" s="1"/>
  <c r="S576" i="16"/>
  <c r="S578" i="16" s="1"/>
  <c r="H576" i="16"/>
  <c r="H578" i="16" s="1"/>
  <c r="Y576" i="16"/>
  <c r="Y578" i="16" s="1"/>
  <c r="I576" i="16"/>
  <c r="I578" i="16" s="1"/>
  <c r="K576" i="16"/>
  <c r="K578" i="16" s="1"/>
  <c r="G576" i="16"/>
  <c r="G578" i="16" s="1"/>
  <c r="U576" i="16"/>
  <c r="U578" i="16" s="1"/>
  <c r="X576" i="16"/>
  <c r="X578" i="16" s="1"/>
  <c r="V576" i="16"/>
  <c r="V578" i="16" s="1"/>
  <c r="R576" i="16"/>
  <c r="R578" i="16" s="1"/>
  <c r="O576" i="16"/>
  <c r="O578" i="16" s="1"/>
  <c r="Q576" i="16"/>
  <c r="Q578" i="16" s="1"/>
  <c r="T576" i="16"/>
  <c r="T578" i="16" s="1"/>
  <c r="N576" i="16"/>
  <c r="N578" i="16" s="1"/>
  <c r="J576" i="16"/>
  <c r="J578" i="16" s="1"/>
  <c r="O116" i="16"/>
  <c r="O118" i="16" s="1"/>
  <c r="K116" i="16"/>
  <c r="H116" i="16"/>
  <c r="H118" i="16" s="1"/>
  <c r="U116" i="16"/>
  <c r="U118" i="16" s="1"/>
  <c r="G116" i="16"/>
  <c r="V116" i="16"/>
  <c r="V118" i="16" s="1"/>
  <c r="Y116" i="16"/>
  <c r="Y118" i="16" s="1"/>
  <c r="W116" i="16"/>
  <c r="W118" i="16" s="1"/>
  <c r="X116" i="16"/>
  <c r="X118" i="16" s="1"/>
  <c r="L116" i="16"/>
  <c r="L118" i="16" s="1"/>
  <c r="T116" i="16"/>
  <c r="T118" i="16" s="1"/>
  <c r="S116" i="16"/>
  <c r="S118" i="16" s="1"/>
  <c r="M116" i="16"/>
  <c r="M118" i="16" s="1"/>
  <c r="N116" i="16"/>
  <c r="N118" i="16" s="1"/>
  <c r="I116" i="16"/>
  <c r="I118" i="16" s="1"/>
  <c r="AA597" i="16"/>
  <c r="Q594" i="16" s="1"/>
  <c r="Z556" i="16"/>
  <c r="O423" i="16"/>
  <c r="L425" i="16" s="1"/>
  <c r="AA666" i="16"/>
  <c r="Q663" i="16" s="1"/>
  <c r="N668" i="16" s="1"/>
  <c r="L101" i="16"/>
  <c r="Z739" i="16"/>
  <c r="Z716" i="16"/>
  <c r="O101" i="16"/>
  <c r="L103" i="16" s="1"/>
  <c r="X93" i="16"/>
  <c r="X95" i="16" s="1"/>
  <c r="W93" i="16"/>
  <c r="W95" i="16" s="1"/>
  <c r="G93" i="16"/>
  <c r="V93" i="16"/>
  <c r="V95" i="16" s="1"/>
  <c r="Z95" i="16" s="1"/>
  <c r="Q93" i="16"/>
  <c r="Q95" i="16" s="1"/>
  <c r="T93" i="16"/>
  <c r="T95" i="16" s="1"/>
  <c r="S93" i="16"/>
  <c r="S95" i="16" s="1"/>
  <c r="Y93" i="16"/>
  <c r="Y95" i="16" s="1"/>
  <c r="R93" i="16"/>
  <c r="R95" i="16" s="1"/>
  <c r="I93" i="16"/>
  <c r="I95" i="16" s="1"/>
  <c r="K93" i="16"/>
  <c r="K95" i="16" s="1"/>
  <c r="M93" i="16"/>
  <c r="M95" i="16" s="1"/>
  <c r="L93" i="16"/>
  <c r="L95" i="16" s="1"/>
  <c r="O93" i="16"/>
  <c r="O95" i="16" s="1"/>
  <c r="U93" i="16"/>
  <c r="U95" i="16" s="1"/>
  <c r="N93" i="16"/>
  <c r="N95" i="16" s="1"/>
  <c r="H93" i="16"/>
  <c r="H95" i="16" s="1"/>
  <c r="J93" i="16"/>
  <c r="J95" i="16" s="1"/>
  <c r="AA459" i="16"/>
  <c r="Q456" i="16" s="1"/>
  <c r="AA344" i="16"/>
  <c r="Q341" i="16" s="1"/>
  <c r="R346" i="16" s="1"/>
  <c r="R348" i="16" s="1"/>
  <c r="P326" i="16"/>
  <c r="P142" i="16"/>
  <c r="O100" i="16"/>
  <c r="L102" i="16" s="1"/>
  <c r="P441" i="16"/>
  <c r="P671" i="16"/>
  <c r="J116" i="16"/>
  <c r="J118" i="16" s="1"/>
  <c r="Q116" i="16"/>
  <c r="Q118" i="16" s="1"/>
  <c r="R116" i="16"/>
  <c r="R118" i="16" s="1"/>
  <c r="Z118" i="16" s="1"/>
  <c r="Z372" i="18"/>
  <c r="AA347" i="17"/>
  <c r="AM20" i="17" s="1"/>
  <c r="P96" i="17"/>
  <c r="U561" i="18"/>
  <c r="L565" i="18" s="1"/>
  <c r="P372" i="18"/>
  <c r="L330" i="18"/>
  <c r="P556" i="19"/>
  <c r="P532" i="19"/>
  <c r="P418" i="19"/>
  <c r="O422" i="19"/>
  <c r="L424" i="19" s="1"/>
  <c r="P280" i="19"/>
  <c r="Z624" i="20"/>
  <c r="L583" i="20"/>
  <c r="Z556" i="20"/>
  <c r="AA416" i="20"/>
  <c r="AM23" i="20" s="1"/>
  <c r="L446" i="20"/>
  <c r="P395" i="20"/>
  <c r="Z372" i="20"/>
  <c r="P326" i="20"/>
  <c r="P211" i="20"/>
  <c r="P509" i="21"/>
  <c r="P165" i="21"/>
  <c r="U768" i="22"/>
  <c r="L772" i="22" s="1"/>
  <c r="L216" i="22"/>
  <c r="Z717" i="23"/>
  <c r="O653" i="23"/>
  <c r="L655" i="23" s="1"/>
  <c r="Z556" i="23"/>
  <c r="AA692" i="23"/>
  <c r="AM35" i="23" s="1"/>
  <c r="P303" i="23"/>
  <c r="P716" i="24"/>
  <c r="P717" i="24"/>
  <c r="P624" i="24"/>
  <c r="L307" i="24"/>
  <c r="Z441" i="24"/>
  <c r="AA441" i="24" s="1"/>
  <c r="AH24" i="24" s="1"/>
  <c r="Z119" i="24"/>
  <c r="O469" i="17"/>
  <c r="L471" i="17" s="1"/>
  <c r="Z763" i="18"/>
  <c r="O653" i="18"/>
  <c r="L655" i="18" s="1"/>
  <c r="P601" i="18"/>
  <c r="AA508" i="18"/>
  <c r="AM27" i="18" s="1"/>
  <c r="AA186" i="18"/>
  <c r="AM13" i="18" s="1"/>
  <c r="AA140" i="18"/>
  <c r="AM11" i="18" s="1"/>
  <c r="Z740" i="19"/>
  <c r="O653" i="19"/>
  <c r="L655" i="19" s="1"/>
  <c r="P464" i="19"/>
  <c r="L285" i="19"/>
  <c r="Z349" i="19"/>
  <c r="AA209" i="19"/>
  <c r="AM14" i="19" s="1"/>
  <c r="P119" i="19"/>
  <c r="P694" i="20"/>
  <c r="P578" i="20"/>
  <c r="O446" i="20"/>
  <c r="L448" i="20" s="1"/>
  <c r="L445" i="20"/>
  <c r="P464" i="20"/>
  <c r="AA393" i="20"/>
  <c r="AM22" i="20" s="1"/>
  <c r="AA278" i="20"/>
  <c r="AM17" i="20" s="1"/>
  <c r="Z349" i="20"/>
  <c r="Z326" i="20"/>
  <c r="L193" i="20"/>
  <c r="U377" i="20"/>
  <c r="L381" i="20" s="1"/>
  <c r="L284" i="20"/>
  <c r="AA255" i="20"/>
  <c r="AM16" i="20" s="1"/>
  <c r="AA600" i="21"/>
  <c r="AM31" i="21" s="1"/>
  <c r="AA393" i="21"/>
  <c r="AM22" i="21" s="1"/>
  <c r="Z303" i="21"/>
  <c r="Z280" i="21"/>
  <c r="P234" i="21"/>
  <c r="AA186" i="21"/>
  <c r="AM13" i="21" s="1"/>
  <c r="Z716" i="22"/>
  <c r="P670" i="22"/>
  <c r="Z532" i="22"/>
  <c r="P533" i="22"/>
  <c r="P418" i="22"/>
  <c r="P395" i="22"/>
  <c r="U767" i="23"/>
  <c r="L771" i="23" s="1"/>
  <c r="O721" i="23"/>
  <c r="L723" i="23" s="1"/>
  <c r="P670" i="23"/>
  <c r="AA462" i="23"/>
  <c r="AM25" i="23" s="1"/>
  <c r="P372" i="23"/>
  <c r="Z165" i="23"/>
  <c r="AA165" i="23" s="1"/>
  <c r="AH12" i="23" s="1"/>
  <c r="P165" i="23"/>
  <c r="O699" i="24"/>
  <c r="L701" i="24" s="1"/>
  <c r="Z763" i="24"/>
  <c r="P693" i="24"/>
  <c r="U606" i="24"/>
  <c r="L610" i="24" s="1"/>
  <c r="AA531" i="24"/>
  <c r="AM28" i="24" s="1"/>
  <c r="P326" i="24"/>
  <c r="P602" i="24"/>
  <c r="AA602" i="24" s="1"/>
  <c r="AH31" i="24" s="1"/>
  <c r="L583" i="24"/>
  <c r="O560" i="18"/>
  <c r="L562" i="18" s="1"/>
  <c r="O193" i="17"/>
  <c r="L195" i="17" s="1"/>
  <c r="P763" i="17"/>
  <c r="AA577" i="17"/>
  <c r="AM30" i="17" s="1"/>
  <c r="AA439" i="17"/>
  <c r="AM24" i="17" s="1"/>
  <c r="P487" i="17"/>
  <c r="P464" i="17"/>
  <c r="Z257" i="17"/>
  <c r="P188" i="17"/>
  <c r="L147" i="17"/>
  <c r="AA324" i="18"/>
  <c r="AM19" i="18" s="1"/>
  <c r="Z211" i="18"/>
  <c r="Z165" i="18"/>
  <c r="L239" i="18"/>
  <c r="U169" i="18"/>
  <c r="L173" i="18" s="1"/>
  <c r="L100" i="18"/>
  <c r="Z762" i="19"/>
  <c r="AA646" i="19"/>
  <c r="AM33" i="19" s="1"/>
  <c r="P693" i="19"/>
  <c r="P647" i="19"/>
  <c r="AA623" i="19"/>
  <c r="AM32" i="19" s="1"/>
  <c r="O169" i="19"/>
  <c r="L171" i="19" s="1"/>
  <c r="AA140" i="19"/>
  <c r="AM11" i="19" s="1"/>
  <c r="O124" i="19"/>
  <c r="L126" i="19" s="1"/>
  <c r="P624" i="20"/>
  <c r="Z96" i="20"/>
  <c r="P625" i="21"/>
  <c r="Z739" i="21"/>
  <c r="L492" i="21"/>
  <c r="U721" i="22"/>
  <c r="L725" i="22" s="1"/>
  <c r="P487" i="22"/>
  <c r="P326" i="22"/>
  <c r="L399" i="22"/>
  <c r="P96" i="22"/>
  <c r="O192" i="22"/>
  <c r="L194" i="22" s="1"/>
  <c r="Z142" i="22"/>
  <c r="P280" i="22"/>
  <c r="U675" i="23"/>
  <c r="L679" i="23" s="1"/>
  <c r="L491" i="23"/>
  <c r="Z418" i="23"/>
  <c r="AA370" i="23"/>
  <c r="AM21" i="23" s="1"/>
  <c r="Z601" i="23"/>
  <c r="P418" i="23"/>
  <c r="P96" i="23"/>
  <c r="U607" i="24"/>
  <c r="L611" i="24" s="1"/>
  <c r="U169" i="24"/>
  <c r="L173" i="24" s="1"/>
  <c r="U330" i="24"/>
  <c r="L334" i="24" s="1"/>
  <c r="AA94" i="24"/>
  <c r="AM9" i="24" s="1"/>
  <c r="L675" i="20"/>
  <c r="U101" i="23"/>
  <c r="L105" i="23" s="1"/>
  <c r="AA577" i="16"/>
  <c r="AM30" i="16" s="1"/>
  <c r="AA531" i="16"/>
  <c r="AM28" i="16" s="1"/>
  <c r="Z602" i="16"/>
  <c r="AA485" i="16"/>
  <c r="AM26" i="16" s="1"/>
  <c r="AA278" i="16"/>
  <c r="AM17" i="16" s="1"/>
  <c r="Z257" i="16"/>
  <c r="P234" i="16"/>
  <c r="P96" i="16"/>
  <c r="Z762" i="16"/>
  <c r="L422" i="16"/>
  <c r="Z188" i="16"/>
  <c r="Z165" i="16"/>
  <c r="AA117" i="16"/>
  <c r="AM10" i="16" s="1"/>
  <c r="E65" i="14"/>
  <c r="E61" i="14"/>
  <c r="E57" i="14"/>
  <c r="E53" i="14"/>
  <c r="E49" i="14"/>
  <c r="E45" i="14"/>
  <c r="E41" i="14"/>
  <c r="E37" i="14"/>
  <c r="E34" i="14"/>
  <c r="E23" i="14"/>
  <c r="E54" i="14"/>
  <c r="E42" i="14"/>
  <c r="E31" i="14"/>
  <c r="E16" i="14"/>
  <c r="E64" i="14"/>
  <c r="E60" i="14"/>
  <c r="E56" i="14"/>
  <c r="E52" i="14"/>
  <c r="E48" i="14"/>
  <c r="E44" i="14"/>
  <c r="E40" i="14"/>
  <c r="E36" i="14"/>
  <c r="E33" i="14"/>
  <c r="E58" i="14"/>
  <c r="E46" i="14"/>
  <c r="E63" i="14"/>
  <c r="E59" i="14"/>
  <c r="E55" i="14"/>
  <c r="E51" i="14"/>
  <c r="E47" i="14"/>
  <c r="E43" i="14"/>
  <c r="E39" i="14"/>
  <c r="E35" i="14"/>
  <c r="E32" i="14"/>
  <c r="E62" i="14"/>
  <c r="E50" i="14"/>
  <c r="E38" i="14"/>
  <c r="P395" i="24"/>
  <c r="N21" i="14"/>
  <c r="N9" i="14"/>
  <c r="N42" i="14"/>
  <c r="N58" i="14"/>
  <c r="N30" i="14"/>
  <c r="N32" i="14"/>
  <c r="N39" i="14"/>
  <c r="N55" i="14"/>
  <c r="P625" i="24"/>
  <c r="P647" i="24"/>
  <c r="AA554" i="24"/>
  <c r="AM29" i="24" s="1"/>
  <c r="P418" i="24"/>
  <c r="AA393" i="24"/>
  <c r="AM22" i="24" s="1"/>
  <c r="AA370" i="24"/>
  <c r="AM21" i="24" s="1"/>
  <c r="L308" i="24"/>
  <c r="U376" i="24"/>
  <c r="L380" i="24" s="1"/>
  <c r="Z211" i="24"/>
  <c r="P142" i="24"/>
  <c r="Z349" i="24"/>
  <c r="N26" i="14"/>
  <c r="N22" i="14"/>
  <c r="N14" i="14"/>
  <c r="N36" i="14"/>
  <c r="N44" i="14"/>
  <c r="N52" i="14"/>
  <c r="N60" i="14"/>
  <c r="N6" i="14"/>
  <c r="N23" i="14"/>
  <c r="N34" i="14"/>
  <c r="N41" i="14"/>
  <c r="N49" i="14"/>
  <c r="N57" i="14"/>
  <c r="N65" i="14"/>
  <c r="L376" i="24"/>
  <c r="N18" i="14"/>
  <c r="N19" i="14"/>
  <c r="N5" i="14"/>
  <c r="N50" i="14"/>
  <c r="N8" i="14"/>
  <c r="N47" i="14"/>
  <c r="N63" i="14"/>
  <c r="Z762" i="24"/>
  <c r="Z739" i="24"/>
  <c r="AA577" i="24"/>
  <c r="AM30" i="24" s="1"/>
  <c r="P578" i="24"/>
  <c r="O607" i="24"/>
  <c r="L609" i="24" s="1"/>
  <c r="P555" i="24"/>
  <c r="AA485" i="24"/>
  <c r="AM26" i="24" s="1"/>
  <c r="P579" i="24"/>
  <c r="P556" i="24"/>
  <c r="AA462" i="24"/>
  <c r="AM25" i="24" s="1"/>
  <c r="O399" i="24"/>
  <c r="L401" i="24" s="1"/>
  <c r="L492" i="24"/>
  <c r="P372" i="24"/>
  <c r="AA278" i="24"/>
  <c r="AM17" i="24" s="1"/>
  <c r="Z257" i="24"/>
  <c r="U238" i="24"/>
  <c r="L242" i="24" s="1"/>
  <c r="L170" i="24"/>
  <c r="O147" i="24"/>
  <c r="L149" i="24" s="1"/>
  <c r="AA117" i="24"/>
  <c r="AM10" i="24" s="1"/>
  <c r="N24" i="14"/>
  <c r="N20" i="14"/>
  <c r="N16" i="14"/>
  <c r="N31" i="14"/>
  <c r="N38" i="14"/>
  <c r="N46" i="14"/>
  <c r="N54" i="14"/>
  <c r="N62" i="14"/>
  <c r="N28" i="14"/>
  <c r="N15" i="14"/>
  <c r="N17" i="14"/>
  <c r="N35" i="14"/>
  <c r="N43" i="14"/>
  <c r="N51" i="14"/>
  <c r="N59" i="14"/>
  <c r="P739" i="24"/>
  <c r="AA739" i="24" s="1"/>
  <c r="AC37" i="24" s="1"/>
  <c r="U722" i="24"/>
  <c r="L726" i="24" s="1"/>
  <c r="Z740" i="24"/>
  <c r="O698" i="24"/>
  <c r="L700" i="24" s="1"/>
  <c r="U653" i="24"/>
  <c r="L657" i="24" s="1"/>
  <c r="P601" i="24"/>
  <c r="P533" i="24"/>
  <c r="O606" i="24"/>
  <c r="L608" i="24" s="1"/>
  <c r="U561" i="24"/>
  <c r="L565" i="24" s="1"/>
  <c r="P464" i="24"/>
  <c r="L377" i="24"/>
  <c r="P234" i="24"/>
  <c r="N25" i="14"/>
  <c r="N29" i="14"/>
  <c r="N33" i="14"/>
  <c r="N40" i="14"/>
  <c r="N48" i="14"/>
  <c r="N56" i="14"/>
  <c r="N64" i="14"/>
  <c r="N7" i="14"/>
  <c r="N4" i="14"/>
  <c r="N12" i="14"/>
  <c r="N37" i="14"/>
  <c r="N45" i="14"/>
  <c r="N53" i="14"/>
  <c r="Z762" i="23"/>
  <c r="AA278" i="23"/>
  <c r="AM17" i="23" s="1"/>
  <c r="U284" i="23"/>
  <c r="L288" i="23" s="1"/>
  <c r="P395" i="23"/>
  <c r="M9" i="14"/>
  <c r="M7" i="14"/>
  <c r="M12" i="14"/>
  <c r="M45" i="14"/>
  <c r="M61" i="14"/>
  <c r="M21" i="14"/>
  <c r="M26" i="14"/>
  <c r="M14" i="14"/>
  <c r="M44" i="14"/>
  <c r="M60" i="14"/>
  <c r="M30" i="14"/>
  <c r="M32" i="14"/>
  <c r="M47" i="14"/>
  <c r="M63" i="14"/>
  <c r="M46" i="14"/>
  <c r="M62" i="14"/>
  <c r="Z740" i="23"/>
  <c r="AA761" i="23"/>
  <c r="AM38" i="23" s="1"/>
  <c r="L767" i="23"/>
  <c r="O675" i="23"/>
  <c r="L677" i="23" s="1"/>
  <c r="Z579" i="23"/>
  <c r="L722" i="23"/>
  <c r="P509" i="23"/>
  <c r="U607" i="23"/>
  <c r="L611" i="23" s="1"/>
  <c r="U515" i="23"/>
  <c r="L519" i="23" s="1"/>
  <c r="Z464" i="23"/>
  <c r="O376" i="23"/>
  <c r="L378" i="23" s="1"/>
  <c r="O492" i="23"/>
  <c r="L494" i="23" s="1"/>
  <c r="U422" i="23"/>
  <c r="L426" i="23" s="1"/>
  <c r="U307" i="23"/>
  <c r="L311" i="23" s="1"/>
  <c r="Z257" i="23"/>
  <c r="P211" i="23"/>
  <c r="Z96" i="23"/>
  <c r="L124" i="23"/>
  <c r="M31" i="14"/>
  <c r="M6" i="14"/>
  <c r="M34" i="14"/>
  <c r="M49" i="14"/>
  <c r="M65" i="14"/>
  <c r="M16" i="14"/>
  <c r="M33" i="14"/>
  <c r="M48" i="14"/>
  <c r="M64" i="14"/>
  <c r="M15" i="14"/>
  <c r="M35" i="14"/>
  <c r="M51" i="14"/>
  <c r="M5" i="14"/>
  <c r="M50" i="14"/>
  <c r="U722" i="23"/>
  <c r="L726" i="23" s="1"/>
  <c r="P716" i="23"/>
  <c r="P763" i="23"/>
  <c r="P717" i="23"/>
  <c r="L652" i="23"/>
  <c r="AA646" i="23"/>
  <c r="AM33" i="23" s="1"/>
  <c r="AA600" i="23"/>
  <c r="AM31" i="23" s="1"/>
  <c r="P601" i="23"/>
  <c r="AA601" i="23" s="1"/>
  <c r="AC31" i="23" s="1"/>
  <c r="P647" i="23"/>
  <c r="P555" i="23"/>
  <c r="AA508" i="23"/>
  <c r="AM27" i="23" s="1"/>
  <c r="Z578" i="23"/>
  <c r="Z441" i="23"/>
  <c r="L377" i="23"/>
  <c r="Z349" i="23"/>
  <c r="AA232" i="23"/>
  <c r="AM15" i="23" s="1"/>
  <c r="P257" i="23"/>
  <c r="AA347" i="23"/>
  <c r="AM20" i="23" s="1"/>
  <c r="M18" i="14"/>
  <c r="M4" i="14"/>
  <c r="M37" i="14"/>
  <c r="M53" i="14"/>
  <c r="M19" i="14"/>
  <c r="M22" i="14"/>
  <c r="M36" i="14"/>
  <c r="M52" i="14"/>
  <c r="M8" i="14"/>
  <c r="M39" i="14"/>
  <c r="M55" i="14"/>
  <c r="M38" i="14"/>
  <c r="M54" i="14"/>
  <c r="Z739" i="23"/>
  <c r="O767" i="23"/>
  <c r="L769" i="23" s="1"/>
  <c r="O768" i="23"/>
  <c r="L770" i="23" s="1"/>
  <c r="P648" i="23"/>
  <c r="O491" i="23"/>
  <c r="L493" i="23" s="1"/>
  <c r="L376" i="23"/>
  <c r="O422" i="23"/>
  <c r="L424" i="23" s="1"/>
  <c r="O353" i="23"/>
  <c r="L355" i="23" s="1"/>
  <c r="P280" i="23"/>
  <c r="L216" i="23"/>
  <c r="P142" i="23"/>
  <c r="Z326" i="23"/>
  <c r="M20" i="14"/>
  <c r="M23" i="14"/>
  <c r="M41" i="14"/>
  <c r="M57" i="14"/>
  <c r="M24" i="14"/>
  <c r="M25" i="14"/>
  <c r="M29" i="14"/>
  <c r="M40" i="14"/>
  <c r="M56" i="14"/>
  <c r="M28" i="14"/>
  <c r="M17" i="14"/>
  <c r="M43" i="14"/>
  <c r="M59" i="14"/>
  <c r="M42" i="14"/>
  <c r="L23" i="14"/>
  <c r="L12" i="14"/>
  <c r="L34" i="14"/>
  <c r="L45" i="14"/>
  <c r="L49" i="14"/>
  <c r="L53" i="14"/>
  <c r="L57" i="14"/>
  <c r="L61" i="14"/>
  <c r="L65" i="14"/>
  <c r="Z740" i="22"/>
  <c r="Z762" i="22"/>
  <c r="Z739" i="22"/>
  <c r="L722" i="22"/>
  <c r="AA554" i="22"/>
  <c r="AM29" i="22" s="1"/>
  <c r="P602" i="22"/>
  <c r="AA462" i="22"/>
  <c r="AM25" i="22" s="1"/>
  <c r="Z441" i="22"/>
  <c r="O285" i="22"/>
  <c r="L287" i="22" s="1"/>
  <c r="AA186" i="22"/>
  <c r="AM13" i="22" s="1"/>
  <c r="Z234" i="22"/>
  <c r="O193" i="22"/>
  <c r="L195" i="22" s="1"/>
  <c r="AA117" i="22"/>
  <c r="AM10" i="22" s="1"/>
  <c r="L24" i="14"/>
  <c r="L21" i="14"/>
  <c r="L20" i="14"/>
  <c r="L9" i="14"/>
  <c r="L16" i="14"/>
  <c r="L19" i="14"/>
  <c r="L31" i="14"/>
  <c r="L5" i="14"/>
  <c r="L38" i="14"/>
  <c r="L42" i="14"/>
  <c r="L46" i="14"/>
  <c r="L50" i="14"/>
  <c r="L54" i="14"/>
  <c r="L58" i="14"/>
  <c r="L62" i="14"/>
  <c r="L7" i="14"/>
  <c r="L4" i="14"/>
  <c r="L37" i="14"/>
  <c r="L676" i="22"/>
  <c r="P648" i="22"/>
  <c r="U399" i="22"/>
  <c r="L403" i="22" s="1"/>
  <c r="Z326" i="22"/>
  <c r="AA326" i="22" s="1"/>
  <c r="AH19" i="22" s="1"/>
  <c r="Z280" i="22"/>
  <c r="Z303" i="22"/>
  <c r="Z165" i="22"/>
  <c r="Z96" i="22"/>
  <c r="P211" i="22"/>
  <c r="L28" i="14"/>
  <c r="L30" i="14"/>
  <c r="L15" i="14"/>
  <c r="L8" i="14"/>
  <c r="L17" i="14"/>
  <c r="L32" i="14"/>
  <c r="L35" i="14"/>
  <c r="L39" i="14"/>
  <c r="L43" i="14"/>
  <c r="L47" i="14"/>
  <c r="L51" i="14"/>
  <c r="L55" i="14"/>
  <c r="L59" i="14"/>
  <c r="L63" i="14"/>
  <c r="O767" i="22"/>
  <c r="L769" i="22" s="1"/>
  <c r="L18" i="14"/>
  <c r="L6" i="14"/>
  <c r="L41" i="14"/>
  <c r="P716" i="22"/>
  <c r="AA716" i="22" s="1"/>
  <c r="AC36" i="22" s="1"/>
  <c r="P647" i="22"/>
  <c r="Z647" i="22"/>
  <c r="L308" i="22"/>
  <c r="P464" i="22"/>
  <c r="U192" i="22"/>
  <c r="L196" i="22" s="1"/>
  <c r="O768" i="22"/>
  <c r="L770" i="22" s="1"/>
  <c r="AA646" i="22"/>
  <c r="AM33" i="22" s="1"/>
  <c r="U675" i="22"/>
  <c r="L679" i="22" s="1"/>
  <c r="P671" i="22"/>
  <c r="O653" i="22"/>
  <c r="L655" i="22" s="1"/>
  <c r="O584" i="22"/>
  <c r="L586" i="22" s="1"/>
  <c r="L583" i="22"/>
  <c r="O607" i="22"/>
  <c r="L609" i="22" s="1"/>
  <c r="Z372" i="22"/>
  <c r="Z349" i="22"/>
  <c r="U423" i="22"/>
  <c r="L427" i="22" s="1"/>
  <c r="P303" i="22"/>
  <c r="L193" i="22"/>
  <c r="Z257" i="22"/>
  <c r="P188" i="22"/>
  <c r="L25" i="14"/>
  <c r="L26" i="14"/>
  <c r="L22" i="14"/>
  <c r="L29" i="14"/>
  <c r="L14" i="14"/>
  <c r="L33" i="14"/>
  <c r="L36" i="14"/>
  <c r="L40" i="14"/>
  <c r="L44" i="14"/>
  <c r="L48" i="14"/>
  <c r="L52" i="14"/>
  <c r="L56" i="14"/>
  <c r="L60" i="14"/>
  <c r="Z96" i="21"/>
  <c r="K22" i="14"/>
  <c r="K59" i="14"/>
  <c r="K41" i="14"/>
  <c r="K57" i="14"/>
  <c r="K55" i="14"/>
  <c r="K21" i="14"/>
  <c r="K19" i="14"/>
  <c r="K42" i="14"/>
  <c r="K58" i="14"/>
  <c r="Z740" i="21"/>
  <c r="O768" i="21"/>
  <c r="L770" i="21" s="1"/>
  <c r="Z716" i="21"/>
  <c r="P601" i="21"/>
  <c r="AA715" i="21"/>
  <c r="AM36" i="21" s="1"/>
  <c r="L606" i="21"/>
  <c r="O606" i="21"/>
  <c r="L608" i="21" s="1"/>
  <c r="Z601" i="21"/>
  <c r="P349" i="21"/>
  <c r="AA301" i="21"/>
  <c r="AM18" i="21" s="1"/>
  <c r="AA209" i="21"/>
  <c r="AM14" i="21" s="1"/>
  <c r="Z395" i="21"/>
  <c r="Z441" i="21"/>
  <c r="Z372" i="21"/>
  <c r="AA232" i="21"/>
  <c r="AM15" i="21" s="1"/>
  <c r="Z211" i="21"/>
  <c r="AA211" i="21" s="1"/>
  <c r="AH14" i="21" s="1"/>
  <c r="U215" i="21"/>
  <c r="L219" i="21" s="1"/>
  <c r="L123" i="21"/>
  <c r="P119" i="21"/>
  <c r="L216" i="21"/>
  <c r="L124" i="21"/>
  <c r="K185" i="21"/>
  <c r="Q185" i="21"/>
  <c r="S185" i="21"/>
  <c r="Z185" i="21" s="1"/>
  <c r="T185" i="21"/>
  <c r="R185" i="21"/>
  <c r="K39" i="14"/>
  <c r="K29" i="14"/>
  <c r="K40" i="14"/>
  <c r="K56" i="14"/>
  <c r="K26" i="14"/>
  <c r="K7" i="14"/>
  <c r="K12" i="14"/>
  <c r="K45" i="14"/>
  <c r="K61" i="14"/>
  <c r="K15" i="14"/>
  <c r="K35" i="14"/>
  <c r="K63" i="14"/>
  <c r="K20" i="14"/>
  <c r="K31" i="14"/>
  <c r="K46" i="14"/>
  <c r="K62" i="14"/>
  <c r="K52" i="14"/>
  <c r="K30" i="14"/>
  <c r="L767" i="21"/>
  <c r="K43" i="14"/>
  <c r="K14" i="14"/>
  <c r="K44" i="14"/>
  <c r="K60" i="14"/>
  <c r="K6" i="14"/>
  <c r="K34" i="14"/>
  <c r="K49" i="14"/>
  <c r="K65" i="14"/>
  <c r="K8" i="14"/>
  <c r="K47" i="14"/>
  <c r="K25" i="14"/>
  <c r="K9" i="14"/>
  <c r="K5" i="14"/>
  <c r="K50" i="14"/>
  <c r="K36" i="14"/>
  <c r="K23" i="14"/>
  <c r="P555" i="21"/>
  <c r="AA531" i="21"/>
  <c r="AM28" i="21" s="1"/>
  <c r="AA485" i="21"/>
  <c r="AM26" i="21" s="1"/>
  <c r="P326" i="21"/>
  <c r="P211" i="21"/>
  <c r="O215" i="21"/>
  <c r="L217" i="21" s="1"/>
  <c r="U185" i="21"/>
  <c r="U187" i="21" s="1"/>
  <c r="W185" i="21"/>
  <c r="X185" i="21"/>
  <c r="Y185" i="21"/>
  <c r="Y187" i="21" s="1"/>
  <c r="V185" i="21"/>
  <c r="Z762" i="21"/>
  <c r="AA761" i="21"/>
  <c r="AM38" i="21" s="1"/>
  <c r="P763" i="21"/>
  <c r="Z693" i="21"/>
  <c r="P716" i="21"/>
  <c r="AA716" i="21" s="1"/>
  <c r="AC36" i="21" s="1"/>
  <c r="P602" i="21"/>
  <c r="Z578" i="21"/>
  <c r="AA578" i="21" s="1"/>
  <c r="AC30" i="21" s="1"/>
  <c r="L537" i="21"/>
  <c r="P532" i="21"/>
  <c r="P578" i="21"/>
  <c r="L331" i="21"/>
  <c r="AA462" i="21"/>
  <c r="AM25" i="21" s="1"/>
  <c r="P418" i="21"/>
  <c r="AA140" i="21"/>
  <c r="AM11" i="21" s="1"/>
  <c r="P142" i="21"/>
  <c r="Z119" i="21"/>
  <c r="G185" i="21"/>
  <c r="H185" i="21"/>
  <c r="I185" i="21"/>
  <c r="I187" i="21" s="1"/>
  <c r="Z162" i="21"/>
  <c r="K28" i="14"/>
  <c r="K33" i="14"/>
  <c r="K48" i="14"/>
  <c r="K64" i="14"/>
  <c r="K18" i="14"/>
  <c r="K4" i="14"/>
  <c r="K37" i="14"/>
  <c r="K53" i="14"/>
  <c r="K17" i="14"/>
  <c r="K51" i="14"/>
  <c r="K24" i="14"/>
  <c r="K16" i="14"/>
  <c r="K38" i="14"/>
  <c r="O147" i="21"/>
  <c r="L149" i="21" s="1"/>
  <c r="Z648" i="20"/>
  <c r="L607" i="20"/>
  <c r="L100" i="20"/>
  <c r="J24" i="14"/>
  <c r="J20" i="14"/>
  <c r="J38" i="14"/>
  <c r="J46" i="14"/>
  <c r="J54" i="14"/>
  <c r="J62" i="14"/>
  <c r="J6" i="14"/>
  <c r="J23" i="14"/>
  <c r="J34" i="14"/>
  <c r="J41" i="14"/>
  <c r="J49" i="14"/>
  <c r="J57" i="14"/>
  <c r="J65" i="14"/>
  <c r="J31" i="14"/>
  <c r="P762" i="20"/>
  <c r="O767" i="20"/>
  <c r="L769" i="20" s="1"/>
  <c r="P601" i="20"/>
  <c r="AA370" i="20"/>
  <c r="AM21" i="20" s="1"/>
  <c r="P372" i="20"/>
  <c r="AA372" i="20" s="1"/>
  <c r="AH21" i="20" s="1"/>
  <c r="O284" i="20"/>
  <c r="L286" i="20" s="1"/>
  <c r="J25" i="14"/>
  <c r="J29" i="14"/>
  <c r="J33" i="14"/>
  <c r="J40" i="14"/>
  <c r="J48" i="14"/>
  <c r="J56" i="14"/>
  <c r="J64" i="14"/>
  <c r="J28" i="14"/>
  <c r="J15" i="14"/>
  <c r="J17" i="14"/>
  <c r="J35" i="14"/>
  <c r="J43" i="14"/>
  <c r="J51" i="14"/>
  <c r="J59" i="14"/>
  <c r="P188" i="20"/>
  <c r="J16" i="14"/>
  <c r="AA761" i="20"/>
  <c r="AM38" i="20" s="1"/>
  <c r="O768" i="20"/>
  <c r="L770" i="20" s="1"/>
  <c r="Z762" i="20"/>
  <c r="AA692" i="20"/>
  <c r="AM35" i="20" s="1"/>
  <c r="Z740" i="20"/>
  <c r="Z717" i="20"/>
  <c r="L676" i="20"/>
  <c r="Z670" i="20"/>
  <c r="AA670" i="20" s="1"/>
  <c r="AC34" i="20" s="1"/>
  <c r="P602" i="20"/>
  <c r="P555" i="20"/>
  <c r="Z532" i="20"/>
  <c r="O584" i="20"/>
  <c r="L586" i="20" s="1"/>
  <c r="O468" i="20"/>
  <c r="L470" i="20" s="1"/>
  <c r="P668" i="20"/>
  <c r="P441" i="20"/>
  <c r="P119" i="20"/>
  <c r="AA94" i="20"/>
  <c r="AM9" i="20" s="1"/>
  <c r="Z257" i="20"/>
  <c r="U215" i="20"/>
  <c r="L219" i="20" s="1"/>
  <c r="O123" i="20"/>
  <c r="L125" i="20" s="1"/>
  <c r="Z234" i="20"/>
  <c r="Z142" i="20"/>
  <c r="J21" i="14"/>
  <c r="J9" i="14"/>
  <c r="J19" i="14"/>
  <c r="J5" i="14"/>
  <c r="J42" i="14"/>
  <c r="J50" i="14"/>
  <c r="J58" i="14"/>
  <c r="J18" i="14"/>
  <c r="J7" i="14"/>
  <c r="J4" i="14"/>
  <c r="J12" i="14"/>
  <c r="J37" i="14"/>
  <c r="J45" i="14"/>
  <c r="J53" i="14"/>
  <c r="J61" i="14"/>
  <c r="P763" i="20"/>
  <c r="Z716" i="20"/>
  <c r="P693" i="20"/>
  <c r="O676" i="20"/>
  <c r="L678" i="20" s="1"/>
  <c r="Z647" i="20"/>
  <c r="O629" i="20"/>
  <c r="L631" i="20" s="1"/>
  <c r="P579" i="20"/>
  <c r="U446" i="20"/>
  <c r="L450" i="20" s="1"/>
  <c r="Z487" i="20"/>
  <c r="U307" i="20"/>
  <c r="L311" i="20" s="1"/>
  <c r="P303" i="20"/>
  <c r="P280" i="20"/>
  <c r="J26" i="14"/>
  <c r="J22" i="14"/>
  <c r="J14" i="14"/>
  <c r="J36" i="14"/>
  <c r="J44" i="14"/>
  <c r="J52" i="14"/>
  <c r="J60" i="14"/>
  <c r="J30" i="14"/>
  <c r="J8" i="14"/>
  <c r="J32" i="14"/>
  <c r="J39" i="14"/>
  <c r="J47" i="14"/>
  <c r="J55" i="14"/>
  <c r="O768" i="19"/>
  <c r="L770" i="19" s="1"/>
  <c r="Z763" i="19"/>
  <c r="L652" i="19"/>
  <c r="P648" i="19"/>
  <c r="P602" i="19"/>
  <c r="Z441" i="19"/>
  <c r="O192" i="19"/>
  <c r="L194" i="19" s="1"/>
  <c r="L399" i="19"/>
  <c r="Z234" i="19"/>
  <c r="U285" i="19"/>
  <c r="L289" i="19" s="1"/>
  <c r="U653" i="19"/>
  <c r="L657" i="19" s="1"/>
  <c r="O537" i="19"/>
  <c r="L539" i="19" s="1"/>
  <c r="Z303" i="19"/>
  <c r="P372" i="19"/>
  <c r="L330" i="19"/>
  <c r="W369" i="19"/>
  <c r="W371" i="19" s="1"/>
  <c r="G369" i="19"/>
  <c r="Z739" i="19"/>
  <c r="L722" i="19"/>
  <c r="O652" i="19"/>
  <c r="L654" i="19" s="1"/>
  <c r="P624" i="19"/>
  <c r="P555" i="19"/>
  <c r="U538" i="19"/>
  <c r="L542" i="19" s="1"/>
  <c r="Z624" i="19"/>
  <c r="Z625" i="19"/>
  <c r="O377" i="19"/>
  <c r="L379" i="19" s="1"/>
  <c r="U399" i="19"/>
  <c r="L403" i="19" s="1"/>
  <c r="P395" i="19"/>
  <c r="Z119" i="19"/>
  <c r="AA119" i="19" s="1"/>
  <c r="AH10" i="19" s="1"/>
  <c r="I62" i="14"/>
  <c r="I58" i="14"/>
  <c r="I54" i="14"/>
  <c r="I50" i="14"/>
  <c r="I46" i="14"/>
  <c r="I42" i="14"/>
  <c r="I38" i="14"/>
  <c r="I5" i="14"/>
  <c r="I31" i="14"/>
  <c r="I19" i="14"/>
  <c r="I16" i="14"/>
  <c r="I9" i="14"/>
  <c r="I63" i="14"/>
  <c r="I59" i="14"/>
  <c r="I55" i="14"/>
  <c r="I51" i="14"/>
  <c r="I47" i="14"/>
  <c r="I43" i="14"/>
  <c r="I39" i="14"/>
  <c r="I35" i="14"/>
  <c r="I32" i="14"/>
  <c r="I17" i="14"/>
  <c r="I8" i="14"/>
  <c r="I15" i="14"/>
  <c r="I30" i="14"/>
  <c r="I28" i="14"/>
  <c r="I26" i="14"/>
  <c r="I25" i="14"/>
  <c r="I20" i="14"/>
  <c r="I64" i="14"/>
  <c r="I60" i="14"/>
  <c r="I56" i="14"/>
  <c r="I52" i="14"/>
  <c r="I48" i="14"/>
  <c r="I44" i="14"/>
  <c r="I40" i="14"/>
  <c r="I36" i="14"/>
  <c r="I33" i="14"/>
  <c r="I14" i="14"/>
  <c r="I29" i="14"/>
  <c r="I22" i="14"/>
  <c r="I21" i="14"/>
  <c r="I24" i="14"/>
  <c r="I65" i="14"/>
  <c r="I61" i="14"/>
  <c r="I57" i="14"/>
  <c r="I53" i="14"/>
  <c r="I49" i="14"/>
  <c r="I45" i="14"/>
  <c r="I41" i="14"/>
  <c r="I37" i="14"/>
  <c r="I34" i="14"/>
  <c r="I12" i="14"/>
  <c r="I23" i="14"/>
  <c r="I4" i="14"/>
  <c r="I6" i="14"/>
  <c r="I7" i="14"/>
  <c r="I18" i="14"/>
  <c r="AA761" i="19"/>
  <c r="AM38" i="19" s="1"/>
  <c r="O698" i="19"/>
  <c r="L700" i="19" s="1"/>
  <c r="Z556" i="19"/>
  <c r="AA556" i="19" s="1"/>
  <c r="AH29" i="19" s="1"/>
  <c r="AA462" i="19"/>
  <c r="AM25" i="19" s="1"/>
  <c r="P349" i="19"/>
  <c r="O285" i="19"/>
  <c r="L287" i="19" s="1"/>
  <c r="P211" i="19"/>
  <c r="L284" i="19"/>
  <c r="AA186" i="19"/>
  <c r="AM13" i="19" s="1"/>
  <c r="Z326" i="19"/>
  <c r="Z257" i="19"/>
  <c r="Z96" i="19"/>
  <c r="P165" i="19"/>
  <c r="Z693" i="18"/>
  <c r="Z739" i="18"/>
  <c r="AA739" i="18" s="1"/>
  <c r="AC37" i="18" s="1"/>
  <c r="P740" i="18"/>
  <c r="AA715" i="18"/>
  <c r="AM36" i="18" s="1"/>
  <c r="P717" i="18"/>
  <c r="P671" i="18"/>
  <c r="P647" i="18"/>
  <c r="L653" i="18"/>
  <c r="Z671" i="18"/>
  <c r="P509" i="18"/>
  <c r="Z303" i="18"/>
  <c r="P395" i="18"/>
  <c r="O169" i="18"/>
  <c r="L171" i="18" s="1"/>
  <c r="O238" i="18"/>
  <c r="L240" i="18" s="1"/>
  <c r="Z119" i="18"/>
  <c r="Z257" i="18"/>
  <c r="H25" i="14"/>
  <c r="H26" i="14"/>
  <c r="H22" i="14"/>
  <c r="H29" i="14"/>
  <c r="H14" i="14"/>
  <c r="H33" i="14"/>
  <c r="H36" i="14"/>
  <c r="H40" i="14"/>
  <c r="H44" i="14"/>
  <c r="H48" i="14"/>
  <c r="H52" i="14"/>
  <c r="H56" i="14"/>
  <c r="H60" i="14"/>
  <c r="H64" i="14"/>
  <c r="Z602" i="18"/>
  <c r="U238" i="18"/>
  <c r="L242" i="18" s="1"/>
  <c r="H18" i="14"/>
  <c r="H7" i="14"/>
  <c r="H6" i="14"/>
  <c r="H4" i="14"/>
  <c r="H23" i="14"/>
  <c r="H12" i="14"/>
  <c r="H34" i="14"/>
  <c r="H37" i="14"/>
  <c r="H41" i="14"/>
  <c r="H45" i="14"/>
  <c r="H53" i="14"/>
  <c r="H57" i="14"/>
  <c r="H61" i="14"/>
  <c r="H65" i="14"/>
  <c r="AA372" i="18"/>
  <c r="AH21" i="18" s="1"/>
  <c r="L124" i="18"/>
  <c r="P762" i="18"/>
  <c r="AA762" i="18" s="1"/>
  <c r="AC38" i="18" s="1"/>
  <c r="Z762" i="18"/>
  <c r="O652" i="18"/>
  <c r="L654" i="18" s="1"/>
  <c r="AA531" i="18"/>
  <c r="AM28" i="18" s="1"/>
  <c r="AA554" i="18"/>
  <c r="AM29" i="18" s="1"/>
  <c r="Z556" i="18"/>
  <c r="P326" i="18"/>
  <c r="P303" i="18"/>
  <c r="O170" i="18"/>
  <c r="L172" i="18" s="1"/>
  <c r="P165" i="18"/>
  <c r="AA165" i="18" s="1"/>
  <c r="AH12" i="18" s="1"/>
  <c r="L147" i="18"/>
  <c r="P211" i="18"/>
  <c r="H24" i="14"/>
  <c r="H21" i="14"/>
  <c r="H20" i="14"/>
  <c r="H9" i="14"/>
  <c r="H16" i="14"/>
  <c r="H19" i="14"/>
  <c r="H31" i="14"/>
  <c r="H5" i="14"/>
  <c r="H38" i="14"/>
  <c r="H42" i="14"/>
  <c r="H46" i="14"/>
  <c r="H50" i="14"/>
  <c r="H54" i="14"/>
  <c r="H58" i="14"/>
  <c r="H62" i="14"/>
  <c r="U722" i="18"/>
  <c r="L726" i="18" s="1"/>
  <c r="Z647" i="18"/>
  <c r="AA669" i="18"/>
  <c r="AM34" i="18" s="1"/>
  <c r="P555" i="18"/>
  <c r="L307" i="18"/>
  <c r="Z464" i="18"/>
  <c r="P418" i="18"/>
  <c r="O239" i="18"/>
  <c r="L241" i="18" s="1"/>
  <c r="L146" i="18"/>
  <c r="P119" i="18"/>
  <c r="AA119" i="18" s="1"/>
  <c r="AH10" i="18" s="1"/>
  <c r="Z188" i="18"/>
  <c r="Z280" i="18"/>
  <c r="P234" i="18"/>
  <c r="H28" i="14"/>
  <c r="H30" i="14"/>
  <c r="H15" i="14"/>
  <c r="H8" i="14"/>
  <c r="H17" i="14"/>
  <c r="H32" i="14"/>
  <c r="H35" i="14"/>
  <c r="H39" i="14"/>
  <c r="H43" i="14"/>
  <c r="H47" i="14"/>
  <c r="H51" i="14"/>
  <c r="H55" i="14"/>
  <c r="H59" i="14"/>
  <c r="O377" i="17"/>
  <c r="L379" i="17" s="1"/>
  <c r="AA393" i="17"/>
  <c r="AM22" i="17" s="1"/>
  <c r="U400" i="17"/>
  <c r="L404" i="17" s="1"/>
  <c r="O354" i="17"/>
  <c r="L356" i="17" s="1"/>
  <c r="AA278" i="17"/>
  <c r="AM17" i="17" s="1"/>
  <c r="Z165" i="17"/>
  <c r="U239" i="17"/>
  <c r="L243" i="17" s="1"/>
  <c r="AA163" i="17"/>
  <c r="AM12" i="17" s="1"/>
  <c r="G62" i="14"/>
  <c r="G58" i="14"/>
  <c r="G54" i="14"/>
  <c r="G50" i="14"/>
  <c r="G46" i="14"/>
  <c r="G42" i="14"/>
  <c r="G38" i="14"/>
  <c r="G5" i="14"/>
  <c r="G31" i="14"/>
  <c r="G19" i="14"/>
  <c r="G16" i="14"/>
  <c r="G9" i="14"/>
  <c r="G20" i="14"/>
  <c r="G21" i="14"/>
  <c r="G24" i="14"/>
  <c r="G43" i="14"/>
  <c r="G35" i="14"/>
  <c r="G15" i="14"/>
  <c r="G65" i="14"/>
  <c r="G61" i="14"/>
  <c r="G57" i="14"/>
  <c r="G53" i="14"/>
  <c r="G49" i="14"/>
  <c r="G45" i="14"/>
  <c r="G41" i="14"/>
  <c r="G37" i="14"/>
  <c r="G34" i="14"/>
  <c r="G12" i="14"/>
  <c r="G23" i="14"/>
  <c r="G4" i="14"/>
  <c r="G6" i="14"/>
  <c r="G7" i="14"/>
  <c r="G18" i="14"/>
  <c r="G39" i="14"/>
  <c r="G32" i="14"/>
  <c r="G17" i="14"/>
  <c r="G8" i="14"/>
  <c r="G64" i="14"/>
  <c r="G60" i="14"/>
  <c r="G56" i="14"/>
  <c r="G52" i="14"/>
  <c r="G48" i="14"/>
  <c r="G44" i="14"/>
  <c r="G40" i="14"/>
  <c r="G36" i="14"/>
  <c r="G33" i="14"/>
  <c r="G14" i="14"/>
  <c r="G29" i="14"/>
  <c r="G22" i="14"/>
  <c r="G26" i="14"/>
  <c r="G25" i="14"/>
  <c r="G47" i="14"/>
  <c r="G63" i="14"/>
  <c r="G59" i="14"/>
  <c r="G55" i="14"/>
  <c r="G51" i="14"/>
  <c r="G30" i="14"/>
  <c r="G28" i="14"/>
  <c r="Z716" i="17"/>
  <c r="P624" i="17"/>
  <c r="U584" i="17"/>
  <c r="L588" i="17" s="1"/>
  <c r="Z579" i="17"/>
  <c r="P579" i="17"/>
  <c r="L468" i="17"/>
  <c r="Z624" i="17"/>
  <c r="AA485" i="17"/>
  <c r="AM26" i="17" s="1"/>
  <c r="O491" i="17"/>
  <c r="L493" i="17" s="1"/>
  <c r="Z326" i="17"/>
  <c r="P234" i="17"/>
  <c r="P211" i="17"/>
  <c r="P142" i="17"/>
  <c r="P119" i="17"/>
  <c r="Z280" i="17"/>
  <c r="O100" i="17"/>
  <c r="L102" i="17" s="1"/>
  <c r="Z670" i="17"/>
  <c r="Z532" i="17"/>
  <c r="AA532" i="17" s="1"/>
  <c r="AC28" i="17" s="1"/>
  <c r="P532" i="17"/>
  <c r="U538" i="17"/>
  <c r="L542" i="17" s="1"/>
  <c r="U492" i="17"/>
  <c r="L496" i="17" s="1"/>
  <c r="L469" i="17"/>
  <c r="Z418" i="17"/>
  <c r="P372" i="17"/>
  <c r="Z142" i="17"/>
  <c r="Z188" i="17"/>
  <c r="AA188" i="17" s="1"/>
  <c r="AH13" i="17" s="1"/>
  <c r="L239" i="17"/>
  <c r="AA301" i="17"/>
  <c r="AM18" i="17" s="1"/>
  <c r="L767" i="17"/>
  <c r="P716" i="17"/>
  <c r="Z717" i="17"/>
  <c r="P601" i="17"/>
  <c r="Z601" i="17"/>
  <c r="L538" i="17"/>
  <c r="AA508" i="17"/>
  <c r="AM27" i="17" s="1"/>
  <c r="Z441" i="17"/>
  <c r="L376" i="17"/>
  <c r="Z303" i="17"/>
  <c r="U215" i="17"/>
  <c r="L219" i="17" s="1"/>
  <c r="U146" i="17"/>
  <c r="L150" i="17" s="1"/>
  <c r="L491" i="16"/>
  <c r="Z464" i="16"/>
  <c r="Z372" i="16"/>
  <c r="Z96" i="16"/>
  <c r="Z740" i="16"/>
  <c r="AA600" i="16"/>
  <c r="AM31" i="16" s="1"/>
  <c r="Z510" i="16"/>
  <c r="AA439" i="16"/>
  <c r="AM24" i="16" s="1"/>
  <c r="Z280" i="16"/>
  <c r="Z142" i="16"/>
  <c r="AA142" i="16" s="1"/>
  <c r="AH11" i="16" s="1"/>
  <c r="AA96" i="16"/>
  <c r="AH9" i="16" s="1"/>
  <c r="Z349" i="16"/>
  <c r="P579" i="16"/>
  <c r="L239" i="16"/>
  <c r="U584" i="16"/>
  <c r="L588" i="16" s="1"/>
  <c r="U492" i="16"/>
  <c r="L496" i="16" s="1"/>
  <c r="P303" i="16"/>
  <c r="P211" i="16"/>
  <c r="P188" i="16"/>
  <c r="U676" i="16"/>
  <c r="L680" i="16" s="1"/>
  <c r="P418" i="16"/>
  <c r="L584" i="16"/>
  <c r="P578" i="16"/>
  <c r="L583" i="16"/>
  <c r="U422" i="16"/>
  <c r="L426" i="16" s="1"/>
  <c r="F65" i="14"/>
  <c r="F35" i="14"/>
  <c r="F49" i="14"/>
  <c r="F57" i="14"/>
  <c r="F42" i="14"/>
  <c r="F50" i="14"/>
  <c r="F58" i="14"/>
  <c r="F59" i="14"/>
  <c r="F43" i="14"/>
  <c r="F37" i="14"/>
  <c r="F51" i="14"/>
  <c r="F36" i="14"/>
  <c r="F44" i="14"/>
  <c r="F52" i="14"/>
  <c r="F60" i="14"/>
  <c r="F61" i="14"/>
  <c r="F32" i="14"/>
  <c r="F45" i="14"/>
  <c r="F39" i="14"/>
  <c r="F53" i="14"/>
  <c r="F31" i="14"/>
  <c r="F38" i="14"/>
  <c r="F46" i="14"/>
  <c r="F54" i="14"/>
  <c r="F62" i="14"/>
  <c r="F34" i="14"/>
  <c r="F63" i="14"/>
  <c r="F47" i="14"/>
  <c r="F55" i="14"/>
  <c r="F33" i="14"/>
  <c r="F40" i="14"/>
  <c r="F48" i="14"/>
  <c r="F56" i="14"/>
  <c r="F64" i="14"/>
  <c r="F41" i="14"/>
  <c r="Y553" i="24"/>
  <c r="U553" i="24"/>
  <c r="Q553" i="24"/>
  <c r="M553" i="24"/>
  <c r="I553" i="24"/>
  <c r="X553" i="24"/>
  <c r="T553" i="24"/>
  <c r="L553" i="24"/>
  <c r="H553" i="24"/>
  <c r="V553" i="24"/>
  <c r="N553" i="24"/>
  <c r="S553" i="24"/>
  <c r="K553" i="24"/>
  <c r="J553" i="24"/>
  <c r="W553" i="24"/>
  <c r="G553" i="24"/>
  <c r="R553" i="24"/>
  <c r="O553" i="24"/>
  <c r="V530" i="24"/>
  <c r="R530" i="24"/>
  <c r="N530" i="24"/>
  <c r="J530" i="24"/>
  <c r="X530" i="24"/>
  <c r="S530" i="24"/>
  <c r="M530" i="24"/>
  <c r="H530" i="24"/>
  <c r="W530" i="24"/>
  <c r="Q530" i="24"/>
  <c r="L530" i="24"/>
  <c r="G530" i="24"/>
  <c r="U530" i="24"/>
  <c r="K530" i="24"/>
  <c r="T530" i="24"/>
  <c r="I530" i="24"/>
  <c r="Y530" i="24"/>
  <c r="O530" i="24"/>
  <c r="X323" i="24"/>
  <c r="X325" i="24" s="1"/>
  <c r="T323" i="24"/>
  <c r="T325" i="24" s="1"/>
  <c r="L323" i="24"/>
  <c r="L325" i="24" s="1"/>
  <c r="H323" i="24"/>
  <c r="H325" i="24" s="1"/>
  <c r="W323" i="24"/>
  <c r="W325" i="24" s="1"/>
  <c r="S323" i="24"/>
  <c r="S325" i="24" s="1"/>
  <c r="O323" i="24"/>
  <c r="O325" i="24" s="1"/>
  <c r="K323" i="24"/>
  <c r="K325" i="24" s="1"/>
  <c r="G323" i="24"/>
  <c r="V323" i="24"/>
  <c r="V325" i="24" s="1"/>
  <c r="R323" i="24"/>
  <c r="R325" i="24" s="1"/>
  <c r="N323" i="24"/>
  <c r="N325" i="24" s="1"/>
  <c r="J323" i="24"/>
  <c r="J325" i="24" s="1"/>
  <c r="M323" i="24"/>
  <c r="M325" i="24" s="1"/>
  <c r="Y323" i="24"/>
  <c r="Y325" i="24" s="1"/>
  <c r="I323" i="24"/>
  <c r="U323" i="24"/>
  <c r="U325" i="24" s="1"/>
  <c r="Q323" i="24"/>
  <c r="W93" i="24"/>
  <c r="W95" i="24" s="1"/>
  <c r="S93" i="24"/>
  <c r="S95" i="24" s="1"/>
  <c r="O93" i="24"/>
  <c r="O95" i="24" s="1"/>
  <c r="K93" i="24"/>
  <c r="K95" i="24" s="1"/>
  <c r="G93" i="24"/>
  <c r="V93" i="24"/>
  <c r="V95" i="24" s="1"/>
  <c r="Q93" i="24"/>
  <c r="L93" i="24"/>
  <c r="L95" i="24" s="1"/>
  <c r="U93" i="24"/>
  <c r="U95" i="24" s="1"/>
  <c r="J93" i="24"/>
  <c r="J95" i="24" s="1"/>
  <c r="X93" i="24"/>
  <c r="X95" i="24" s="1"/>
  <c r="R93" i="24"/>
  <c r="R95" i="24" s="1"/>
  <c r="M93" i="24"/>
  <c r="M95" i="24" s="1"/>
  <c r="H93" i="24"/>
  <c r="H95" i="24" s="1"/>
  <c r="Y93" i="24"/>
  <c r="Y95" i="24" s="1"/>
  <c r="T93" i="24"/>
  <c r="T95" i="24" s="1"/>
  <c r="N93" i="24"/>
  <c r="N95" i="24" s="1"/>
  <c r="I93" i="24"/>
  <c r="I95" i="24" s="1"/>
  <c r="X645" i="24"/>
  <c r="T645" i="24"/>
  <c r="L645" i="24"/>
  <c r="H645" i="24"/>
  <c r="W645" i="24"/>
  <c r="S645" i="24"/>
  <c r="O645" i="24"/>
  <c r="K645" i="24"/>
  <c r="G645" i="24"/>
  <c r="V645" i="24"/>
  <c r="R645" i="24"/>
  <c r="N645" i="24"/>
  <c r="J645" i="24"/>
  <c r="Q645" i="24"/>
  <c r="M645" i="24"/>
  <c r="Y645" i="24"/>
  <c r="I645" i="24"/>
  <c r="U645" i="24"/>
  <c r="W507" i="24"/>
  <c r="S507" i="24"/>
  <c r="O507" i="24"/>
  <c r="K507" i="24"/>
  <c r="G507" i="24"/>
  <c r="V507" i="24"/>
  <c r="Q507" i="24"/>
  <c r="L507" i="24"/>
  <c r="X507" i="24"/>
  <c r="I507" i="24"/>
  <c r="U507" i="24"/>
  <c r="N507" i="24"/>
  <c r="H507" i="24"/>
  <c r="T507" i="24"/>
  <c r="M507" i="24"/>
  <c r="Y507" i="24"/>
  <c r="R507" i="24"/>
  <c r="J507" i="24"/>
  <c r="W185" i="24"/>
  <c r="W187" i="24" s="1"/>
  <c r="S185" i="24"/>
  <c r="S187" i="24" s="1"/>
  <c r="O185" i="24"/>
  <c r="O187" i="24" s="1"/>
  <c r="K185" i="24"/>
  <c r="K187" i="24" s="1"/>
  <c r="G185" i="24"/>
  <c r="V185" i="24"/>
  <c r="V187" i="24" s="1"/>
  <c r="R185" i="24"/>
  <c r="R187" i="24" s="1"/>
  <c r="N185" i="24"/>
  <c r="N187" i="24" s="1"/>
  <c r="J185" i="24"/>
  <c r="J187" i="24" s="1"/>
  <c r="Y185" i="24"/>
  <c r="Y187" i="24" s="1"/>
  <c r="Q185" i="24"/>
  <c r="I185" i="24"/>
  <c r="I187" i="24" s="1"/>
  <c r="X185" i="24"/>
  <c r="X187" i="24" s="1"/>
  <c r="H185" i="24"/>
  <c r="H187" i="24" s="1"/>
  <c r="T185" i="24"/>
  <c r="T187" i="24" s="1"/>
  <c r="L185" i="24"/>
  <c r="L187" i="24" s="1"/>
  <c r="U185" i="24"/>
  <c r="U187" i="24" s="1"/>
  <c r="M185" i="24"/>
  <c r="M187" i="24" s="1"/>
  <c r="W737" i="24"/>
  <c r="S737" i="24"/>
  <c r="O737" i="24"/>
  <c r="K737" i="24"/>
  <c r="G737" i="24"/>
  <c r="V737" i="24"/>
  <c r="R737" i="24"/>
  <c r="N737" i="24"/>
  <c r="J737" i="24"/>
  <c r="Y737" i="24"/>
  <c r="Q737" i="24"/>
  <c r="I737" i="24"/>
  <c r="X737" i="24"/>
  <c r="H737" i="24"/>
  <c r="U737" i="24"/>
  <c r="M737" i="24"/>
  <c r="T737" i="24"/>
  <c r="L737" i="24"/>
  <c r="Y300" i="24"/>
  <c r="Y302" i="24" s="1"/>
  <c r="U300" i="24"/>
  <c r="U302" i="24" s="1"/>
  <c r="Q300" i="24"/>
  <c r="M300" i="24"/>
  <c r="M302" i="24" s="1"/>
  <c r="I300" i="24"/>
  <c r="I302" i="24" s="1"/>
  <c r="X300" i="24"/>
  <c r="X302" i="24" s="1"/>
  <c r="T300" i="24"/>
  <c r="T302" i="24" s="1"/>
  <c r="L300" i="24"/>
  <c r="L302" i="24" s="1"/>
  <c r="H300" i="24"/>
  <c r="H302" i="24" s="1"/>
  <c r="W300" i="24"/>
  <c r="W302" i="24" s="1"/>
  <c r="S300" i="24"/>
  <c r="S302" i="24" s="1"/>
  <c r="O300" i="24"/>
  <c r="O302" i="24" s="1"/>
  <c r="K300" i="24"/>
  <c r="K302" i="24" s="1"/>
  <c r="G300" i="24"/>
  <c r="J300" i="24"/>
  <c r="J302" i="24" s="1"/>
  <c r="V300" i="24"/>
  <c r="V302" i="24" s="1"/>
  <c r="R300" i="24"/>
  <c r="N300" i="24"/>
  <c r="N302" i="24" s="1"/>
  <c r="W415" i="24"/>
  <c r="W417" i="24" s="1"/>
  <c r="S415" i="24"/>
  <c r="S417" i="24" s="1"/>
  <c r="O415" i="24"/>
  <c r="O417" i="24" s="1"/>
  <c r="K415" i="24"/>
  <c r="K417" i="24" s="1"/>
  <c r="G415" i="24"/>
  <c r="V415" i="24"/>
  <c r="V417" i="24" s="1"/>
  <c r="Q415" i="24"/>
  <c r="L415" i="24"/>
  <c r="L417" i="24" s="1"/>
  <c r="U415" i="24"/>
  <c r="U417" i="24" s="1"/>
  <c r="J415" i="24"/>
  <c r="J417" i="24" s="1"/>
  <c r="Y415" i="24"/>
  <c r="Y417" i="24" s="1"/>
  <c r="T415" i="24"/>
  <c r="T417" i="24" s="1"/>
  <c r="N415" i="24"/>
  <c r="N417" i="24" s="1"/>
  <c r="I415" i="24"/>
  <c r="I417" i="24" s="1"/>
  <c r="R415" i="24"/>
  <c r="R417" i="24" s="1"/>
  <c r="M415" i="24"/>
  <c r="M417" i="24" s="1"/>
  <c r="H415" i="24"/>
  <c r="H417" i="24" s="1"/>
  <c r="X415" i="24"/>
  <c r="X417" i="24" s="1"/>
  <c r="X392" i="24"/>
  <c r="X394" i="24" s="1"/>
  <c r="T392" i="24"/>
  <c r="T394" i="24" s="1"/>
  <c r="L392" i="24"/>
  <c r="L394" i="24" s="1"/>
  <c r="H392" i="24"/>
  <c r="H394" i="24" s="1"/>
  <c r="U392" i="24"/>
  <c r="U394" i="24" s="1"/>
  <c r="O392" i="24"/>
  <c r="O394" i="24" s="1"/>
  <c r="J392" i="24"/>
  <c r="J394" i="24" s="1"/>
  <c r="Y392" i="24"/>
  <c r="Y394" i="24" s="1"/>
  <c r="S392" i="24"/>
  <c r="S394" i="24" s="1"/>
  <c r="N392" i="24"/>
  <c r="N394" i="24" s="1"/>
  <c r="I392" i="24"/>
  <c r="I394" i="24" s="1"/>
  <c r="W392" i="24"/>
  <c r="W394" i="24" s="1"/>
  <c r="R392" i="24"/>
  <c r="R394" i="24" s="1"/>
  <c r="M392" i="24"/>
  <c r="M394" i="24" s="1"/>
  <c r="G392" i="24"/>
  <c r="V392" i="24"/>
  <c r="V394" i="24" s="1"/>
  <c r="Q392" i="24"/>
  <c r="K392" i="24"/>
  <c r="K394" i="24" s="1"/>
  <c r="W346" i="24"/>
  <c r="W348" i="24" s="1"/>
  <c r="S346" i="24"/>
  <c r="S348" i="24" s="1"/>
  <c r="O346" i="24"/>
  <c r="O348" i="24" s="1"/>
  <c r="K346" i="24"/>
  <c r="K348" i="24" s="1"/>
  <c r="G346" i="24"/>
  <c r="V346" i="24"/>
  <c r="V348" i="24" s="1"/>
  <c r="R346" i="24"/>
  <c r="R348" i="24" s="1"/>
  <c r="N346" i="24"/>
  <c r="N348" i="24" s="1"/>
  <c r="J346" i="24"/>
  <c r="J348" i="24" s="1"/>
  <c r="Y346" i="24"/>
  <c r="Y348" i="24" s="1"/>
  <c r="U346" i="24"/>
  <c r="U348" i="24" s="1"/>
  <c r="Q346" i="24"/>
  <c r="M346" i="24"/>
  <c r="M348" i="24" s="1"/>
  <c r="I346" i="24"/>
  <c r="I348" i="24" s="1"/>
  <c r="L346" i="24"/>
  <c r="L348" i="24" s="1"/>
  <c r="H346" i="24"/>
  <c r="H348" i="24" s="1"/>
  <c r="T346" i="24"/>
  <c r="T348" i="24" s="1"/>
  <c r="X346" i="24"/>
  <c r="X348" i="24" s="1"/>
  <c r="U768" i="24"/>
  <c r="L772" i="24" s="1"/>
  <c r="O767" i="24"/>
  <c r="L769" i="24" s="1"/>
  <c r="O768" i="24"/>
  <c r="L770" i="24" s="1"/>
  <c r="L767" i="24"/>
  <c r="L768" i="24"/>
  <c r="U767" i="24"/>
  <c r="L771" i="24" s="1"/>
  <c r="L699" i="24"/>
  <c r="P487" i="24"/>
  <c r="Z464" i="24"/>
  <c r="AA464" i="24" s="1"/>
  <c r="AH25" i="24" s="1"/>
  <c r="U584" i="24"/>
  <c r="L588" i="24" s="1"/>
  <c r="O583" i="24"/>
  <c r="L585" i="24" s="1"/>
  <c r="AA508" i="24"/>
  <c r="AM27" i="24" s="1"/>
  <c r="L560" i="24"/>
  <c r="O400" i="24"/>
  <c r="L402" i="24" s="1"/>
  <c r="AA347" i="24"/>
  <c r="AM20" i="24" s="1"/>
  <c r="V277" i="24"/>
  <c r="V279" i="24" s="1"/>
  <c r="R277" i="24"/>
  <c r="R279" i="24" s="1"/>
  <c r="N277" i="24"/>
  <c r="N279" i="24" s="1"/>
  <c r="J277" i="24"/>
  <c r="J279" i="24" s="1"/>
  <c r="Y277" i="24"/>
  <c r="Y279" i="24" s="1"/>
  <c r="U277" i="24"/>
  <c r="U279" i="24" s="1"/>
  <c r="Q277" i="24"/>
  <c r="M277" i="24"/>
  <c r="M279" i="24" s="1"/>
  <c r="I277" i="24"/>
  <c r="I279" i="24" s="1"/>
  <c r="T277" i="24"/>
  <c r="T279" i="24" s="1"/>
  <c r="L277" i="24"/>
  <c r="L279" i="24" s="1"/>
  <c r="S277" i="24"/>
  <c r="S279" i="24" s="1"/>
  <c r="K277" i="24"/>
  <c r="K279" i="24" s="1"/>
  <c r="X277" i="24"/>
  <c r="X279" i="24" s="1"/>
  <c r="H277" i="24"/>
  <c r="H279" i="24" s="1"/>
  <c r="W277" i="24"/>
  <c r="W279" i="24" s="1"/>
  <c r="G277" i="24"/>
  <c r="O277" i="24"/>
  <c r="O279" i="24" s="1"/>
  <c r="V438" i="24"/>
  <c r="V440" i="24" s="1"/>
  <c r="R438" i="24"/>
  <c r="R440" i="24" s="1"/>
  <c r="N438" i="24"/>
  <c r="N440" i="24" s="1"/>
  <c r="J438" i="24"/>
  <c r="J440" i="24" s="1"/>
  <c r="X438" i="24"/>
  <c r="X440" i="24" s="1"/>
  <c r="S438" i="24"/>
  <c r="S440" i="24" s="1"/>
  <c r="M438" i="24"/>
  <c r="M440" i="24" s="1"/>
  <c r="H438" i="24"/>
  <c r="H440" i="24" s="1"/>
  <c r="W438" i="24"/>
  <c r="W440" i="24" s="1"/>
  <c r="Q438" i="24"/>
  <c r="L438" i="24"/>
  <c r="L440" i="24" s="1"/>
  <c r="G438" i="24"/>
  <c r="U438" i="24"/>
  <c r="U440" i="24" s="1"/>
  <c r="K438" i="24"/>
  <c r="K440" i="24" s="1"/>
  <c r="I438" i="24"/>
  <c r="I440" i="24" s="1"/>
  <c r="Y438" i="24"/>
  <c r="Y440" i="24" s="1"/>
  <c r="T438" i="24"/>
  <c r="T440" i="24" s="1"/>
  <c r="O438" i="24"/>
  <c r="O440" i="24" s="1"/>
  <c r="L239" i="24"/>
  <c r="P96" i="24"/>
  <c r="X231" i="24"/>
  <c r="X233" i="24" s="1"/>
  <c r="T231" i="24"/>
  <c r="T233" i="24" s="1"/>
  <c r="L231" i="24"/>
  <c r="L233" i="24" s="1"/>
  <c r="H231" i="24"/>
  <c r="H233" i="24" s="1"/>
  <c r="V231" i="24"/>
  <c r="V233" i="24" s="1"/>
  <c r="Q231" i="24"/>
  <c r="K231" i="24"/>
  <c r="K233" i="24" s="1"/>
  <c r="U231" i="24"/>
  <c r="U233" i="24" s="1"/>
  <c r="O231" i="24"/>
  <c r="O233" i="24" s="1"/>
  <c r="J231" i="24"/>
  <c r="J233" i="24" s="1"/>
  <c r="S231" i="24"/>
  <c r="S233" i="24" s="1"/>
  <c r="I231" i="24"/>
  <c r="I233" i="24" s="1"/>
  <c r="W231" i="24"/>
  <c r="W233" i="24" s="1"/>
  <c r="M231" i="24"/>
  <c r="M233" i="24" s="1"/>
  <c r="R231" i="24"/>
  <c r="R233" i="24" s="1"/>
  <c r="G231" i="24"/>
  <c r="Y231" i="24"/>
  <c r="Y233" i="24" s="1"/>
  <c r="N231" i="24"/>
  <c r="N233" i="24" s="1"/>
  <c r="V116" i="24"/>
  <c r="V118" i="24" s="1"/>
  <c r="R116" i="24"/>
  <c r="R118" i="24" s="1"/>
  <c r="N116" i="24"/>
  <c r="N118" i="24" s="1"/>
  <c r="J116" i="24"/>
  <c r="J118" i="24" s="1"/>
  <c r="Y116" i="24"/>
  <c r="Y118" i="24" s="1"/>
  <c r="U116" i="24"/>
  <c r="U118" i="24" s="1"/>
  <c r="Q116" i="24"/>
  <c r="M116" i="24"/>
  <c r="M118" i="24" s="1"/>
  <c r="I116" i="24"/>
  <c r="I118" i="24" s="1"/>
  <c r="T116" i="24"/>
  <c r="T118" i="24" s="1"/>
  <c r="L116" i="24"/>
  <c r="L118" i="24" s="1"/>
  <c r="O116" i="24"/>
  <c r="O118" i="24" s="1"/>
  <c r="S116" i="24"/>
  <c r="S118" i="24" s="1"/>
  <c r="K116" i="24"/>
  <c r="K118" i="24" s="1"/>
  <c r="W116" i="24"/>
  <c r="W118" i="24" s="1"/>
  <c r="G116" i="24"/>
  <c r="X116" i="24"/>
  <c r="X118" i="24" s="1"/>
  <c r="H116" i="24"/>
  <c r="H118" i="24" s="1"/>
  <c r="Z96" i="24"/>
  <c r="O216" i="24"/>
  <c r="L218" i="24" s="1"/>
  <c r="L215" i="24"/>
  <c r="U216" i="24"/>
  <c r="L220" i="24" s="1"/>
  <c r="L216" i="24"/>
  <c r="O215" i="24"/>
  <c r="L217" i="24" s="1"/>
  <c r="U215" i="24"/>
  <c r="L219" i="24" s="1"/>
  <c r="P188" i="24"/>
  <c r="AA188" i="24" s="1"/>
  <c r="AH13" i="24" s="1"/>
  <c r="Y139" i="24"/>
  <c r="Y141" i="24" s="1"/>
  <c r="U139" i="24"/>
  <c r="U141" i="24" s="1"/>
  <c r="Q139" i="24"/>
  <c r="M139" i="24"/>
  <c r="M141" i="24" s="1"/>
  <c r="I139" i="24"/>
  <c r="X139" i="24"/>
  <c r="X141" i="24" s="1"/>
  <c r="T139" i="24"/>
  <c r="T141" i="24" s="1"/>
  <c r="L139" i="24"/>
  <c r="L141" i="24" s="1"/>
  <c r="H139" i="24"/>
  <c r="H141" i="24" s="1"/>
  <c r="R139" i="24"/>
  <c r="R141" i="24" s="1"/>
  <c r="J139" i="24"/>
  <c r="J141" i="24" s="1"/>
  <c r="W139" i="24"/>
  <c r="W141" i="24" s="1"/>
  <c r="O139" i="24"/>
  <c r="O141" i="24" s="1"/>
  <c r="G139" i="24"/>
  <c r="S139" i="24"/>
  <c r="S141" i="24" s="1"/>
  <c r="K139" i="24"/>
  <c r="K141" i="24" s="1"/>
  <c r="V139" i="24"/>
  <c r="V141" i="24" s="1"/>
  <c r="N139" i="24"/>
  <c r="N141" i="24" s="1"/>
  <c r="Z671" i="24"/>
  <c r="O653" i="24"/>
  <c r="L655" i="24" s="1"/>
  <c r="L652" i="24"/>
  <c r="Z624" i="24"/>
  <c r="L722" i="24"/>
  <c r="Z717" i="24"/>
  <c r="AA717" i="24" s="1"/>
  <c r="AH36" i="24" s="1"/>
  <c r="AA715" i="24"/>
  <c r="AM36" i="24" s="1"/>
  <c r="O721" i="24"/>
  <c r="L723" i="24" s="1"/>
  <c r="U744" i="24"/>
  <c r="L748" i="24" s="1"/>
  <c r="U745" i="24"/>
  <c r="L749" i="24" s="1"/>
  <c r="O744" i="24"/>
  <c r="L746" i="24" s="1"/>
  <c r="O745" i="24"/>
  <c r="L747" i="24" s="1"/>
  <c r="L745" i="24"/>
  <c r="L744" i="24"/>
  <c r="AA692" i="24"/>
  <c r="AM35" i="24" s="1"/>
  <c r="O630" i="24"/>
  <c r="L632" i="24" s="1"/>
  <c r="L629" i="24"/>
  <c r="L630" i="24"/>
  <c r="U629" i="24"/>
  <c r="L633" i="24" s="1"/>
  <c r="O629" i="24"/>
  <c r="L631" i="24" s="1"/>
  <c r="U630" i="24"/>
  <c r="L634" i="24" s="1"/>
  <c r="Z625" i="24"/>
  <c r="AA625" i="24" s="1"/>
  <c r="AH32" i="24" s="1"/>
  <c r="AA761" i="24"/>
  <c r="AM38" i="24" s="1"/>
  <c r="U699" i="24"/>
  <c r="L703" i="24" s="1"/>
  <c r="U652" i="24"/>
  <c r="L656" i="24" s="1"/>
  <c r="Y622" i="24"/>
  <c r="U622" i="24"/>
  <c r="Q622" i="24"/>
  <c r="M622" i="24"/>
  <c r="I622" i="24"/>
  <c r="X622" i="24"/>
  <c r="T622" i="24"/>
  <c r="L622" i="24"/>
  <c r="H622" i="24"/>
  <c r="W622" i="24"/>
  <c r="S622" i="24"/>
  <c r="O622" i="24"/>
  <c r="K622" i="24"/>
  <c r="G622" i="24"/>
  <c r="R622" i="24"/>
  <c r="N622" i="24"/>
  <c r="J622" i="24"/>
  <c r="V622" i="24"/>
  <c r="Z601" i="24"/>
  <c r="AA601" i="24" s="1"/>
  <c r="AC31" i="24" s="1"/>
  <c r="L606" i="24"/>
  <c r="U583" i="24"/>
  <c r="L587" i="24" s="1"/>
  <c r="P510" i="24"/>
  <c r="AA600" i="24"/>
  <c r="AM31" i="24" s="1"/>
  <c r="Z509" i="24"/>
  <c r="O491" i="24"/>
  <c r="L493" i="24" s="1"/>
  <c r="U422" i="24"/>
  <c r="L426" i="24" s="1"/>
  <c r="O423" i="24"/>
  <c r="L425" i="24" s="1"/>
  <c r="L423" i="24"/>
  <c r="O422" i="24"/>
  <c r="L424" i="24" s="1"/>
  <c r="U423" i="24"/>
  <c r="L427" i="24" s="1"/>
  <c r="L422" i="24"/>
  <c r="X599" i="24"/>
  <c r="T599" i="24"/>
  <c r="L599" i="24"/>
  <c r="H599" i="24"/>
  <c r="W599" i="24"/>
  <c r="S599" i="24"/>
  <c r="O599" i="24"/>
  <c r="K599" i="24"/>
  <c r="G599" i="24"/>
  <c r="V599" i="24"/>
  <c r="R599" i="24"/>
  <c r="N599" i="24"/>
  <c r="J599" i="24"/>
  <c r="U599" i="24"/>
  <c r="Q599" i="24"/>
  <c r="Y599" i="24"/>
  <c r="M599" i="24"/>
  <c r="I599" i="24"/>
  <c r="O469" i="24"/>
  <c r="L471" i="24" s="1"/>
  <c r="L468" i="24"/>
  <c r="L469" i="24"/>
  <c r="O468" i="24"/>
  <c r="L470" i="24" s="1"/>
  <c r="U469" i="24"/>
  <c r="L473" i="24" s="1"/>
  <c r="U468" i="24"/>
  <c r="L472" i="24" s="1"/>
  <c r="U400" i="24"/>
  <c r="L404" i="24" s="1"/>
  <c r="L399" i="24"/>
  <c r="U399" i="24"/>
  <c r="L403" i="24" s="1"/>
  <c r="O561" i="24"/>
  <c r="L563" i="24" s="1"/>
  <c r="Z555" i="24"/>
  <c r="AA555" i="24" s="1"/>
  <c r="AC29" i="24" s="1"/>
  <c r="X484" i="24"/>
  <c r="X486" i="24" s="1"/>
  <c r="T484" i="24"/>
  <c r="T486" i="24" s="1"/>
  <c r="L484" i="24"/>
  <c r="L486" i="24" s="1"/>
  <c r="H484" i="24"/>
  <c r="H486" i="24" s="1"/>
  <c r="U484" i="24"/>
  <c r="U486" i="24" s="1"/>
  <c r="O484" i="24"/>
  <c r="O486" i="24" s="1"/>
  <c r="J484" i="24"/>
  <c r="J486" i="24" s="1"/>
  <c r="W484" i="24"/>
  <c r="W486" i="24" s="1"/>
  <c r="Q484" i="24"/>
  <c r="I484" i="24"/>
  <c r="I486" i="24" s="1"/>
  <c r="V484" i="24"/>
  <c r="V486" i="24" s="1"/>
  <c r="N484" i="24"/>
  <c r="N486" i="24" s="1"/>
  <c r="G484" i="24"/>
  <c r="S484" i="24"/>
  <c r="S486" i="24" s="1"/>
  <c r="M484" i="24"/>
  <c r="M486" i="24" s="1"/>
  <c r="Y484" i="24"/>
  <c r="Y486" i="24" s="1"/>
  <c r="R484" i="24"/>
  <c r="R486" i="24" s="1"/>
  <c r="K484" i="24"/>
  <c r="K486" i="24" s="1"/>
  <c r="U377" i="24"/>
  <c r="L381" i="24" s="1"/>
  <c r="U285" i="24"/>
  <c r="L289" i="24" s="1"/>
  <c r="O284" i="24"/>
  <c r="L286" i="24" s="1"/>
  <c r="O285" i="24"/>
  <c r="L287" i="24" s="1"/>
  <c r="L284" i="24"/>
  <c r="U284" i="24"/>
  <c r="L288" i="24" s="1"/>
  <c r="L285" i="24"/>
  <c r="Y461" i="24"/>
  <c r="Y463" i="24" s="1"/>
  <c r="U461" i="24"/>
  <c r="Q461" i="24"/>
  <c r="M461" i="24"/>
  <c r="M463" i="24" s="1"/>
  <c r="I461" i="24"/>
  <c r="I463" i="24" s="1"/>
  <c r="X461" i="24"/>
  <c r="S461" i="24"/>
  <c r="S463" i="24" s="1"/>
  <c r="N461" i="24"/>
  <c r="N463" i="24" s="1"/>
  <c r="H461" i="24"/>
  <c r="H463" i="24" s="1"/>
  <c r="W461" i="24"/>
  <c r="W463" i="24" s="1"/>
  <c r="R461" i="24"/>
  <c r="R463" i="24" s="1"/>
  <c r="L461" i="24"/>
  <c r="L463" i="24" s="1"/>
  <c r="G461" i="24"/>
  <c r="V461" i="24"/>
  <c r="V463" i="24" s="1"/>
  <c r="K461" i="24"/>
  <c r="K463" i="24" s="1"/>
  <c r="T461" i="24"/>
  <c r="T463" i="24" s="1"/>
  <c r="O461" i="24"/>
  <c r="O463" i="24" s="1"/>
  <c r="J461" i="24"/>
  <c r="J463" i="24" s="1"/>
  <c r="Z418" i="24"/>
  <c r="O376" i="24"/>
  <c r="L378" i="24" s="1"/>
  <c r="O377" i="24"/>
  <c r="L379" i="24" s="1"/>
  <c r="V208" i="24"/>
  <c r="V210" i="24" s="1"/>
  <c r="R208" i="24"/>
  <c r="R210" i="24" s="1"/>
  <c r="N208" i="24"/>
  <c r="N210" i="24" s="1"/>
  <c r="J208" i="24"/>
  <c r="J210" i="24" s="1"/>
  <c r="Y208" i="24"/>
  <c r="Y210" i="24" s="1"/>
  <c r="U208" i="24"/>
  <c r="U210" i="24" s="1"/>
  <c r="Q208" i="24"/>
  <c r="M208" i="24"/>
  <c r="M210" i="24" s="1"/>
  <c r="I208" i="24"/>
  <c r="I210" i="24" s="1"/>
  <c r="S208" i="24"/>
  <c r="S210" i="24" s="1"/>
  <c r="K208" i="24"/>
  <c r="K210" i="24" s="1"/>
  <c r="X208" i="24"/>
  <c r="X210" i="24" s="1"/>
  <c r="H208" i="24"/>
  <c r="H210" i="24" s="1"/>
  <c r="T208" i="24"/>
  <c r="T210" i="24" s="1"/>
  <c r="L208" i="24"/>
  <c r="L210" i="24" s="1"/>
  <c r="W208" i="24"/>
  <c r="W210" i="24" s="1"/>
  <c r="O208" i="24"/>
  <c r="O210" i="24" s="1"/>
  <c r="G208" i="24"/>
  <c r="O146" i="24"/>
  <c r="L148" i="24" s="1"/>
  <c r="U100" i="24"/>
  <c r="L104" i="24" s="1"/>
  <c r="U101" i="24"/>
  <c r="L105" i="24" s="1"/>
  <c r="O100" i="24"/>
  <c r="L102" i="24" s="1"/>
  <c r="L100" i="24"/>
  <c r="L101" i="24"/>
  <c r="O101" i="24"/>
  <c r="L103" i="24" s="1"/>
  <c r="V369" i="24"/>
  <c r="V371" i="24" s="1"/>
  <c r="R369" i="24"/>
  <c r="R371" i="24" s="1"/>
  <c r="N369" i="24"/>
  <c r="N371" i="24" s="1"/>
  <c r="J369" i="24"/>
  <c r="J371" i="24" s="1"/>
  <c r="Y369" i="24"/>
  <c r="Y371" i="24" s="1"/>
  <c r="U369" i="24"/>
  <c r="U371" i="24" s="1"/>
  <c r="Q369" i="24"/>
  <c r="M369" i="24"/>
  <c r="M371" i="24" s="1"/>
  <c r="I369" i="24"/>
  <c r="I371" i="24" s="1"/>
  <c r="X369" i="24"/>
  <c r="X371" i="24" s="1"/>
  <c r="T369" i="24"/>
  <c r="T371" i="24" s="1"/>
  <c r="L369" i="24"/>
  <c r="L371" i="24" s="1"/>
  <c r="H369" i="24"/>
  <c r="H371" i="24" s="1"/>
  <c r="K369" i="24"/>
  <c r="K371" i="24" s="1"/>
  <c r="W369" i="24"/>
  <c r="W371" i="24" s="1"/>
  <c r="G369" i="24"/>
  <c r="S369" i="24"/>
  <c r="S371" i="24" s="1"/>
  <c r="O369" i="24"/>
  <c r="O371" i="24" s="1"/>
  <c r="Z142" i="24"/>
  <c r="AA142" i="24" s="1"/>
  <c r="AH11" i="24" s="1"/>
  <c r="U331" i="24"/>
  <c r="L335" i="24" s="1"/>
  <c r="O330" i="24"/>
  <c r="L332" i="24" s="1"/>
  <c r="O331" i="24"/>
  <c r="L333" i="24" s="1"/>
  <c r="L330" i="24"/>
  <c r="AA209" i="24"/>
  <c r="AM14" i="24" s="1"/>
  <c r="U192" i="24"/>
  <c r="L196" i="24" s="1"/>
  <c r="U193" i="24"/>
  <c r="L197" i="24" s="1"/>
  <c r="O192" i="24"/>
  <c r="L194" i="24" s="1"/>
  <c r="L192" i="24"/>
  <c r="O193" i="24"/>
  <c r="L195" i="24" s="1"/>
  <c r="L193" i="24"/>
  <c r="AA255" i="24"/>
  <c r="AM16" i="24" s="1"/>
  <c r="U146" i="24"/>
  <c r="L150" i="24" s="1"/>
  <c r="X691" i="24"/>
  <c r="T691" i="24"/>
  <c r="L691" i="24"/>
  <c r="H691" i="24"/>
  <c r="W691" i="24"/>
  <c r="S691" i="24"/>
  <c r="O691" i="24"/>
  <c r="K691" i="24"/>
  <c r="G691" i="24"/>
  <c r="V691" i="24"/>
  <c r="R691" i="24"/>
  <c r="N691" i="24"/>
  <c r="J691" i="24"/>
  <c r="Y691" i="24"/>
  <c r="I691" i="24"/>
  <c r="U691" i="24"/>
  <c r="Q691" i="24"/>
  <c r="M691" i="24"/>
  <c r="P740" i="24"/>
  <c r="AA740" i="24" s="1"/>
  <c r="AH37" i="24" s="1"/>
  <c r="V760" i="24"/>
  <c r="R760" i="24"/>
  <c r="N760" i="24"/>
  <c r="J760" i="24"/>
  <c r="Y760" i="24"/>
  <c r="U760" i="24"/>
  <c r="Q760" i="24"/>
  <c r="M760" i="24"/>
  <c r="I760" i="24"/>
  <c r="S760" i="24"/>
  <c r="K760" i="24"/>
  <c r="X760" i="24"/>
  <c r="H760" i="24"/>
  <c r="W760" i="24"/>
  <c r="O760" i="24"/>
  <c r="G760" i="24"/>
  <c r="T760" i="24"/>
  <c r="L760" i="24"/>
  <c r="Z694" i="24"/>
  <c r="U721" i="24"/>
  <c r="L725" i="24" s="1"/>
  <c r="Z648" i="24"/>
  <c r="L721" i="24"/>
  <c r="P648" i="24"/>
  <c r="P671" i="24"/>
  <c r="AA646" i="24"/>
  <c r="AM33" i="24" s="1"/>
  <c r="Z602" i="24"/>
  <c r="P762" i="24"/>
  <c r="AA762" i="24" s="1"/>
  <c r="AC38" i="24" s="1"/>
  <c r="L653" i="24"/>
  <c r="L584" i="24"/>
  <c r="AA669" i="24"/>
  <c r="AM34" i="24" s="1"/>
  <c r="O584" i="24"/>
  <c r="L586" i="24" s="1"/>
  <c r="Z578" i="24"/>
  <c r="AA578" i="24" s="1"/>
  <c r="AC30" i="24" s="1"/>
  <c r="U514" i="24"/>
  <c r="L518" i="24" s="1"/>
  <c r="O515" i="24"/>
  <c r="L517" i="24" s="1"/>
  <c r="L515" i="24"/>
  <c r="L514" i="24"/>
  <c r="U515" i="24"/>
  <c r="L519" i="24" s="1"/>
  <c r="O514" i="24"/>
  <c r="L516" i="24" s="1"/>
  <c r="Z487" i="24"/>
  <c r="U538" i="24"/>
  <c r="L542" i="24" s="1"/>
  <c r="O537" i="24"/>
  <c r="L539" i="24" s="1"/>
  <c r="O538" i="24"/>
  <c r="L540" i="24" s="1"/>
  <c r="L538" i="24"/>
  <c r="U537" i="24"/>
  <c r="L541" i="24" s="1"/>
  <c r="L537" i="24"/>
  <c r="U491" i="24"/>
  <c r="L495" i="24" s="1"/>
  <c r="L491" i="24"/>
  <c r="U492" i="24"/>
  <c r="L496" i="24" s="1"/>
  <c r="O492" i="24"/>
  <c r="L494" i="24" s="1"/>
  <c r="AA439" i="24"/>
  <c r="AM24" i="24" s="1"/>
  <c r="Z326" i="24"/>
  <c r="AA326" i="24" s="1"/>
  <c r="AH19" i="24" s="1"/>
  <c r="U446" i="24"/>
  <c r="L450" i="24" s="1"/>
  <c r="O445" i="24"/>
  <c r="L447" i="24" s="1"/>
  <c r="O446" i="24"/>
  <c r="L448" i="24" s="1"/>
  <c r="L446" i="24"/>
  <c r="U445" i="24"/>
  <c r="L449" i="24" s="1"/>
  <c r="L445" i="24"/>
  <c r="U560" i="24"/>
  <c r="L564" i="24" s="1"/>
  <c r="O560" i="24"/>
  <c r="L562" i="24" s="1"/>
  <c r="Z556" i="24"/>
  <c r="AA556" i="24" s="1"/>
  <c r="AH29" i="24" s="1"/>
  <c r="L400" i="24"/>
  <c r="P280" i="24"/>
  <c r="AA280" i="24" s="1"/>
  <c r="AH17" i="24" s="1"/>
  <c r="P257" i="24"/>
  <c r="AA257" i="24" s="1"/>
  <c r="AH16" i="24" s="1"/>
  <c r="Z532" i="24"/>
  <c r="P349" i="24"/>
  <c r="AA349" i="24" s="1"/>
  <c r="AH20" i="24" s="1"/>
  <c r="U308" i="24"/>
  <c r="L312" i="24" s="1"/>
  <c r="O307" i="24"/>
  <c r="L309" i="24" s="1"/>
  <c r="W254" i="24"/>
  <c r="W256" i="24" s="1"/>
  <c r="S254" i="24"/>
  <c r="S256" i="24" s="1"/>
  <c r="O254" i="24"/>
  <c r="O256" i="24" s="1"/>
  <c r="K254" i="24"/>
  <c r="K256" i="24" s="1"/>
  <c r="G254" i="24"/>
  <c r="V254" i="24"/>
  <c r="V256" i="24" s="1"/>
  <c r="R254" i="24"/>
  <c r="R256" i="24" s="1"/>
  <c r="N254" i="24"/>
  <c r="N256" i="24" s="1"/>
  <c r="J254" i="24"/>
  <c r="J256" i="24" s="1"/>
  <c r="T254" i="24"/>
  <c r="T256" i="24" s="1"/>
  <c r="L254" i="24"/>
  <c r="L256" i="24" s="1"/>
  <c r="Y254" i="24"/>
  <c r="Y256" i="24" s="1"/>
  <c r="Q254" i="24"/>
  <c r="I254" i="24"/>
  <c r="I256" i="24" s="1"/>
  <c r="X254" i="24"/>
  <c r="X256" i="24" s="1"/>
  <c r="H254" i="24"/>
  <c r="H256" i="24" s="1"/>
  <c r="M254" i="24"/>
  <c r="M256" i="24" s="1"/>
  <c r="U254" i="24"/>
  <c r="U256" i="24" s="1"/>
  <c r="AA232" i="24"/>
  <c r="AM15" i="24" s="1"/>
  <c r="Z165" i="24"/>
  <c r="AA165" i="24" s="1"/>
  <c r="AH12" i="24" s="1"/>
  <c r="U124" i="24"/>
  <c r="L128" i="24" s="1"/>
  <c r="O123" i="24"/>
  <c r="L125" i="24" s="1"/>
  <c r="O124" i="24"/>
  <c r="L126" i="24" s="1"/>
  <c r="L123" i="24"/>
  <c r="U123" i="24"/>
  <c r="L127" i="24" s="1"/>
  <c r="L124" i="24"/>
  <c r="AA163" i="24"/>
  <c r="AM12" i="24" s="1"/>
  <c r="O170" i="24"/>
  <c r="L172" i="24" s="1"/>
  <c r="O169" i="24"/>
  <c r="L171" i="24" s="1"/>
  <c r="U170" i="24"/>
  <c r="L174" i="24" s="1"/>
  <c r="L169" i="24"/>
  <c r="AA324" i="24"/>
  <c r="AM19" i="24" s="1"/>
  <c r="X162" i="24"/>
  <c r="X164" i="24" s="1"/>
  <c r="T162" i="24"/>
  <c r="T164" i="24" s="1"/>
  <c r="L162" i="24"/>
  <c r="L164" i="24" s="1"/>
  <c r="H162" i="24"/>
  <c r="H164" i="24" s="1"/>
  <c r="W162" i="24"/>
  <c r="W164" i="24" s="1"/>
  <c r="S162" i="24"/>
  <c r="S164" i="24" s="1"/>
  <c r="O162" i="24"/>
  <c r="O164" i="24" s="1"/>
  <c r="K162" i="24"/>
  <c r="K164" i="24" s="1"/>
  <c r="G162" i="24"/>
  <c r="Y162" i="24"/>
  <c r="Y164" i="24" s="1"/>
  <c r="Q162" i="24"/>
  <c r="I162" i="24"/>
  <c r="I164" i="24" s="1"/>
  <c r="V162" i="24"/>
  <c r="V164" i="24" s="1"/>
  <c r="N162" i="24"/>
  <c r="N164" i="24" s="1"/>
  <c r="R162" i="24"/>
  <c r="R164" i="24" s="1"/>
  <c r="J162" i="24"/>
  <c r="J164" i="24" s="1"/>
  <c r="U162" i="24"/>
  <c r="U164" i="24" s="1"/>
  <c r="M162" i="24"/>
  <c r="M164" i="24" s="1"/>
  <c r="Z303" i="24"/>
  <c r="AA303" i="24" s="1"/>
  <c r="AH18" i="24" s="1"/>
  <c r="L147" i="24"/>
  <c r="O722" i="24"/>
  <c r="L724" i="24" s="1"/>
  <c r="Z716" i="24"/>
  <c r="AA716" i="24" s="1"/>
  <c r="AC36" i="24" s="1"/>
  <c r="P694" i="24"/>
  <c r="AA694" i="24" s="1"/>
  <c r="AH35" i="24" s="1"/>
  <c r="O676" i="24"/>
  <c r="L678" i="24" s="1"/>
  <c r="L675" i="24"/>
  <c r="L676" i="24"/>
  <c r="U675" i="24"/>
  <c r="L679" i="24" s="1"/>
  <c r="U676" i="24"/>
  <c r="L680" i="24" s="1"/>
  <c r="O675" i="24"/>
  <c r="L677" i="24" s="1"/>
  <c r="AA738" i="24"/>
  <c r="AM37" i="24" s="1"/>
  <c r="X714" i="24"/>
  <c r="T714" i="24"/>
  <c r="L714" i="24"/>
  <c r="H714" i="24"/>
  <c r="W714" i="24"/>
  <c r="R714" i="24"/>
  <c r="M714" i="24"/>
  <c r="G714" i="24"/>
  <c r="V714" i="24"/>
  <c r="Q714" i="24"/>
  <c r="K714" i="24"/>
  <c r="U714" i="24"/>
  <c r="O714" i="24"/>
  <c r="J714" i="24"/>
  <c r="N714" i="24"/>
  <c r="I714" i="24"/>
  <c r="Y714" i="24"/>
  <c r="S714" i="24"/>
  <c r="Z647" i="24"/>
  <c r="AA647" i="24" s="1"/>
  <c r="AC33" i="24" s="1"/>
  <c r="U698" i="24"/>
  <c r="L702" i="24" s="1"/>
  <c r="Z670" i="24"/>
  <c r="P670" i="24"/>
  <c r="AA623" i="24"/>
  <c r="AM32" i="24" s="1"/>
  <c r="P763" i="24"/>
  <c r="AA763" i="24" s="1"/>
  <c r="AH38" i="24" s="1"/>
  <c r="L698" i="24"/>
  <c r="O652" i="24"/>
  <c r="L654" i="24" s="1"/>
  <c r="W668" i="24"/>
  <c r="J668" i="24"/>
  <c r="Z579" i="24"/>
  <c r="AA579" i="24" s="1"/>
  <c r="AH30" i="24" s="1"/>
  <c r="P532" i="24"/>
  <c r="P509" i="24"/>
  <c r="AA509" i="24" s="1"/>
  <c r="AC27" i="24" s="1"/>
  <c r="Z510" i="24"/>
  <c r="Z395" i="24"/>
  <c r="AA395" i="24" s="1"/>
  <c r="AH22" i="24" s="1"/>
  <c r="L561" i="24"/>
  <c r="U261" i="24"/>
  <c r="L265" i="24" s="1"/>
  <c r="U262" i="24"/>
  <c r="L266" i="24" s="1"/>
  <c r="O261" i="24"/>
  <c r="L263" i="24" s="1"/>
  <c r="L261" i="24"/>
  <c r="L262" i="24"/>
  <c r="O262" i="24"/>
  <c r="L264" i="24" s="1"/>
  <c r="Z533" i="24"/>
  <c r="AA533" i="24" s="1"/>
  <c r="AH28" i="24" s="1"/>
  <c r="AA416" i="24"/>
  <c r="AM23" i="24" s="1"/>
  <c r="Z372" i="24"/>
  <c r="AA372" i="24" s="1"/>
  <c r="AH21" i="24" s="1"/>
  <c r="U353" i="24"/>
  <c r="L357" i="24" s="1"/>
  <c r="U354" i="24"/>
  <c r="L358" i="24" s="1"/>
  <c r="O353" i="24"/>
  <c r="L355" i="24" s="1"/>
  <c r="O354" i="24"/>
  <c r="L356" i="24" s="1"/>
  <c r="L353" i="24"/>
  <c r="L354" i="24"/>
  <c r="Z234" i="24"/>
  <c r="AA234" i="24" s="1"/>
  <c r="AH15" i="24" s="1"/>
  <c r="U239" i="24"/>
  <c r="L243" i="24" s="1"/>
  <c r="O239" i="24"/>
  <c r="L241" i="24" s="1"/>
  <c r="O238" i="24"/>
  <c r="L240" i="24" s="1"/>
  <c r="L238" i="24"/>
  <c r="P119" i="24"/>
  <c r="AA119" i="24" s="1"/>
  <c r="AH10" i="24" s="1"/>
  <c r="O308" i="24"/>
  <c r="L310" i="24" s="1"/>
  <c r="U147" i="24"/>
  <c r="L151" i="24" s="1"/>
  <c r="P211" i="24"/>
  <c r="AA211" i="24" s="1"/>
  <c r="AH14" i="24" s="1"/>
  <c r="L146" i="24"/>
  <c r="X553" i="23"/>
  <c r="T553" i="23"/>
  <c r="L553" i="23"/>
  <c r="H553" i="23"/>
  <c r="W553" i="23"/>
  <c r="S553" i="23"/>
  <c r="O553" i="23"/>
  <c r="K553" i="23"/>
  <c r="G553" i="23"/>
  <c r="V553" i="23"/>
  <c r="R553" i="23"/>
  <c r="N553" i="23"/>
  <c r="J553" i="23"/>
  <c r="Q553" i="23"/>
  <c r="M553" i="23"/>
  <c r="Y553" i="23"/>
  <c r="I553" i="23"/>
  <c r="U553" i="23"/>
  <c r="Y392" i="23"/>
  <c r="Y394" i="23" s="1"/>
  <c r="U392" i="23"/>
  <c r="U394" i="23" s="1"/>
  <c r="Q392" i="23"/>
  <c r="M392" i="23"/>
  <c r="M394" i="23" s="1"/>
  <c r="I392" i="23"/>
  <c r="I394" i="23" s="1"/>
  <c r="W392" i="23"/>
  <c r="W394" i="23" s="1"/>
  <c r="S392" i="23"/>
  <c r="S394" i="23" s="1"/>
  <c r="O392" i="23"/>
  <c r="O394" i="23" s="1"/>
  <c r="K392" i="23"/>
  <c r="K394" i="23" s="1"/>
  <c r="G392" i="23"/>
  <c r="R392" i="23"/>
  <c r="R394" i="23" s="1"/>
  <c r="J392" i="23"/>
  <c r="J394" i="23" s="1"/>
  <c r="X392" i="23"/>
  <c r="X394" i="23" s="1"/>
  <c r="H392" i="23"/>
  <c r="H394" i="23" s="1"/>
  <c r="T392" i="23"/>
  <c r="T394" i="23" s="1"/>
  <c r="N392" i="23"/>
  <c r="N394" i="23" s="1"/>
  <c r="L392" i="23"/>
  <c r="L394" i="23" s="1"/>
  <c r="V392" i="23"/>
  <c r="V394" i="23" s="1"/>
  <c r="Y369" i="23"/>
  <c r="Y371" i="23" s="1"/>
  <c r="U369" i="23"/>
  <c r="U371" i="23" s="1"/>
  <c r="Q369" i="23"/>
  <c r="M369" i="23"/>
  <c r="M371" i="23" s="1"/>
  <c r="I369" i="23"/>
  <c r="I371" i="23" s="1"/>
  <c r="X369" i="23"/>
  <c r="X371" i="23" s="1"/>
  <c r="T369" i="23"/>
  <c r="T371" i="23" s="1"/>
  <c r="L369" i="23"/>
  <c r="L371" i="23" s="1"/>
  <c r="H369" i="23"/>
  <c r="H371" i="23" s="1"/>
  <c r="W369" i="23"/>
  <c r="W371" i="23" s="1"/>
  <c r="O369" i="23"/>
  <c r="O371" i="23" s="1"/>
  <c r="G369" i="23"/>
  <c r="V369" i="23"/>
  <c r="V371" i="23" s="1"/>
  <c r="N369" i="23"/>
  <c r="N371" i="23" s="1"/>
  <c r="S369" i="23"/>
  <c r="S371" i="23" s="1"/>
  <c r="K369" i="23"/>
  <c r="K371" i="23" s="1"/>
  <c r="R369" i="23"/>
  <c r="R371" i="23" s="1"/>
  <c r="J369" i="23"/>
  <c r="J371" i="23" s="1"/>
  <c r="AA257" i="23"/>
  <c r="AH16" i="23" s="1"/>
  <c r="W737" i="23"/>
  <c r="S737" i="23"/>
  <c r="O737" i="23"/>
  <c r="K737" i="23"/>
  <c r="G737" i="23"/>
  <c r="V737" i="23"/>
  <c r="R737" i="23"/>
  <c r="N737" i="23"/>
  <c r="J737" i="23"/>
  <c r="Y737" i="23"/>
  <c r="U737" i="23"/>
  <c r="Q737" i="23"/>
  <c r="M737" i="23"/>
  <c r="I737" i="23"/>
  <c r="L737" i="23"/>
  <c r="X737" i="23"/>
  <c r="H737" i="23"/>
  <c r="T737" i="23"/>
  <c r="W691" i="23"/>
  <c r="S691" i="23"/>
  <c r="O691" i="23"/>
  <c r="K691" i="23"/>
  <c r="G691" i="23"/>
  <c r="V691" i="23"/>
  <c r="R691" i="23"/>
  <c r="N691" i="23"/>
  <c r="J691" i="23"/>
  <c r="T691" i="23"/>
  <c r="L691" i="23"/>
  <c r="Y691" i="23"/>
  <c r="Q691" i="23"/>
  <c r="I691" i="23"/>
  <c r="X691" i="23"/>
  <c r="H691" i="23"/>
  <c r="M691" i="23"/>
  <c r="U691" i="23"/>
  <c r="W576" i="23"/>
  <c r="S576" i="23"/>
  <c r="O576" i="23"/>
  <c r="K576" i="23"/>
  <c r="G576" i="23"/>
  <c r="V576" i="23"/>
  <c r="R576" i="23"/>
  <c r="N576" i="23"/>
  <c r="J576" i="23"/>
  <c r="Y576" i="23"/>
  <c r="U576" i="23"/>
  <c r="Q576" i="23"/>
  <c r="M576" i="23"/>
  <c r="I576" i="23"/>
  <c r="L576" i="23"/>
  <c r="X576" i="23"/>
  <c r="H576" i="23"/>
  <c r="T576" i="23"/>
  <c r="W323" i="23"/>
  <c r="W325" i="23" s="1"/>
  <c r="S323" i="23"/>
  <c r="S325" i="23" s="1"/>
  <c r="O323" i="23"/>
  <c r="O325" i="23" s="1"/>
  <c r="K323" i="23"/>
  <c r="K325" i="23" s="1"/>
  <c r="G323" i="23"/>
  <c r="V323" i="23"/>
  <c r="V325" i="23" s="1"/>
  <c r="R323" i="23"/>
  <c r="R325" i="23" s="1"/>
  <c r="N323" i="23"/>
  <c r="N325" i="23" s="1"/>
  <c r="J323" i="23"/>
  <c r="J325" i="23" s="1"/>
  <c r="Y323" i="23"/>
  <c r="Y325" i="23" s="1"/>
  <c r="Q323" i="23"/>
  <c r="I323" i="23"/>
  <c r="X323" i="23"/>
  <c r="X325" i="23" s="1"/>
  <c r="H323" i="23"/>
  <c r="H325" i="23" s="1"/>
  <c r="U323" i="23"/>
  <c r="U325" i="23" s="1"/>
  <c r="M323" i="23"/>
  <c r="M325" i="23" s="1"/>
  <c r="L323" i="23"/>
  <c r="L325" i="23" s="1"/>
  <c r="T323" i="23"/>
  <c r="T325" i="23" s="1"/>
  <c r="AA96" i="23"/>
  <c r="AH9" i="23" s="1"/>
  <c r="X415" i="23"/>
  <c r="X417" i="23" s="1"/>
  <c r="T415" i="23"/>
  <c r="T417" i="23" s="1"/>
  <c r="L415" i="23"/>
  <c r="L417" i="23" s="1"/>
  <c r="H415" i="23"/>
  <c r="H417" i="23" s="1"/>
  <c r="V415" i="23"/>
  <c r="V417" i="23" s="1"/>
  <c r="R415" i="23"/>
  <c r="R417" i="23" s="1"/>
  <c r="N415" i="23"/>
  <c r="N417" i="23" s="1"/>
  <c r="J415" i="23"/>
  <c r="J417" i="23" s="1"/>
  <c r="U415" i="23"/>
  <c r="U417" i="23" s="1"/>
  <c r="M415" i="23"/>
  <c r="M417" i="23" s="1"/>
  <c r="S415" i="23"/>
  <c r="S417" i="23" s="1"/>
  <c r="K415" i="23"/>
  <c r="K417" i="23" s="1"/>
  <c r="Y415" i="23"/>
  <c r="Y417" i="23" s="1"/>
  <c r="Q415" i="23"/>
  <c r="I415" i="23"/>
  <c r="I417" i="23" s="1"/>
  <c r="G415" i="23"/>
  <c r="W415" i="23"/>
  <c r="W417" i="23" s="1"/>
  <c r="O415" i="23"/>
  <c r="O417" i="23" s="1"/>
  <c r="AA717" i="23"/>
  <c r="AH36" i="23" s="1"/>
  <c r="P739" i="23"/>
  <c r="AA739" i="23" s="1"/>
  <c r="AC37" i="23" s="1"/>
  <c r="V760" i="23"/>
  <c r="R760" i="23"/>
  <c r="N760" i="23"/>
  <c r="J760" i="23"/>
  <c r="Y760" i="23"/>
  <c r="U760" i="23"/>
  <c r="Q760" i="23"/>
  <c r="M760" i="23"/>
  <c r="I760" i="23"/>
  <c r="X760" i="23"/>
  <c r="T760" i="23"/>
  <c r="L760" i="23"/>
  <c r="H760" i="23"/>
  <c r="W760" i="23"/>
  <c r="G760" i="23"/>
  <c r="S760" i="23"/>
  <c r="O760" i="23"/>
  <c r="K760" i="23"/>
  <c r="X714" i="23"/>
  <c r="T714" i="23"/>
  <c r="L714" i="23"/>
  <c r="H714" i="23"/>
  <c r="W714" i="23"/>
  <c r="S714" i="23"/>
  <c r="O714" i="23"/>
  <c r="K714" i="23"/>
  <c r="G714" i="23"/>
  <c r="V714" i="23"/>
  <c r="R714" i="23"/>
  <c r="N714" i="23"/>
  <c r="J714" i="23"/>
  <c r="Y714" i="23"/>
  <c r="I714" i="23"/>
  <c r="U714" i="23"/>
  <c r="Q714" i="23"/>
  <c r="M714" i="23"/>
  <c r="U676" i="23"/>
  <c r="L680" i="23" s="1"/>
  <c r="Z671" i="23"/>
  <c r="AA671" i="23" s="1"/>
  <c r="AH34" i="23" s="1"/>
  <c r="O630" i="23"/>
  <c r="L632" i="23" s="1"/>
  <c r="U630" i="23"/>
  <c r="L634" i="23" s="1"/>
  <c r="L629" i="23"/>
  <c r="U629" i="23"/>
  <c r="L633" i="23" s="1"/>
  <c r="O629" i="23"/>
  <c r="L631" i="23" s="1"/>
  <c r="L630" i="23"/>
  <c r="Z645" i="23"/>
  <c r="Y622" i="23"/>
  <c r="U622" i="23"/>
  <c r="Q622" i="23"/>
  <c r="M622" i="23"/>
  <c r="I622" i="23"/>
  <c r="W622" i="23"/>
  <c r="S622" i="23"/>
  <c r="O622" i="23"/>
  <c r="K622" i="23"/>
  <c r="G622" i="23"/>
  <c r="V622" i="23"/>
  <c r="N622" i="23"/>
  <c r="T622" i="23"/>
  <c r="L622" i="23"/>
  <c r="R622" i="23"/>
  <c r="J622" i="23"/>
  <c r="H622" i="23"/>
  <c r="X622" i="23"/>
  <c r="P578" i="23"/>
  <c r="AA578" i="23" s="1"/>
  <c r="AC30" i="23" s="1"/>
  <c r="U560" i="23"/>
  <c r="L564" i="23" s="1"/>
  <c r="U469" i="23"/>
  <c r="L473" i="23" s="1"/>
  <c r="O468" i="23"/>
  <c r="L470" i="23" s="1"/>
  <c r="L468" i="23"/>
  <c r="O469" i="23"/>
  <c r="L471" i="23" s="1"/>
  <c r="L469" i="23"/>
  <c r="U468" i="23"/>
  <c r="L472" i="23" s="1"/>
  <c r="V461" i="23"/>
  <c r="V463" i="23" s="1"/>
  <c r="R461" i="23"/>
  <c r="R463" i="23" s="1"/>
  <c r="N461" i="23"/>
  <c r="N463" i="23" s="1"/>
  <c r="Y461" i="23"/>
  <c r="Y463" i="23" s="1"/>
  <c r="T461" i="23"/>
  <c r="T463" i="23" s="1"/>
  <c r="O461" i="23"/>
  <c r="O463" i="23" s="1"/>
  <c r="J461" i="23"/>
  <c r="J463" i="23" s="1"/>
  <c r="X461" i="23"/>
  <c r="S461" i="23"/>
  <c r="S463" i="23" s="1"/>
  <c r="M461" i="23"/>
  <c r="M463" i="23" s="1"/>
  <c r="I461" i="23"/>
  <c r="I463" i="23" s="1"/>
  <c r="W461" i="23"/>
  <c r="W463" i="23" s="1"/>
  <c r="Q461" i="23"/>
  <c r="L461" i="23"/>
  <c r="L463" i="23" s="1"/>
  <c r="H461" i="23"/>
  <c r="H463" i="23" s="1"/>
  <c r="U461" i="23"/>
  <c r="K461" i="23"/>
  <c r="K463" i="23" s="1"/>
  <c r="G461" i="23"/>
  <c r="O538" i="23"/>
  <c r="L540" i="23" s="1"/>
  <c r="L537" i="23"/>
  <c r="L538" i="23"/>
  <c r="U537" i="23"/>
  <c r="L541" i="23" s="1"/>
  <c r="O537" i="23"/>
  <c r="L539" i="23" s="1"/>
  <c r="U538" i="23"/>
  <c r="L542" i="23" s="1"/>
  <c r="U445" i="23"/>
  <c r="L449" i="23" s="1"/>
  <c r="U446" i="23"/>
  <c r="L450" i="23" s="1"/>
  <c r="O445" i="23"/>
  <c r="L447" i="23" s="1"/>
  <c r="O446" i="23"/>
  <c r="L448" i="23" s="1"/>
  <c r="L445" i="23"/>
  <c r="L446" i="23"/>
  <c r="P507" i="23"/>
  <c r="U262" i="23"/>
  <c r="L266" i="23" s="1"/>
  <c r="O261" i="23"/>
  <c r="L263" i="23" s="1"/>
  <c r="O262" i="23"/>
  <c r="L264" i="23" s="1"/>
  <c r="L261" i="23"/>
  <c r="U261" i="23"/>
  <c r="L265" i="23" s="1"/>
  <c r="L262" i="23"/>
  <c r="O423" i="23"/>
  <c r="L425" i="23" s="1"/>
  <c r="L423" i="23"/>
  <c r="L308" i="23"/>
  <c r="W231" i="23"/>
  <c r="W233" i="23" s="1"/>
  <c r="S231" i="23"/>
  <c r="S233" i="23" s="1"/>
  <c r="O231" i="23"/>
  <c r="O233" i="23" s="1"/>
  <c r="K231" i="23"/>
  <c r="K233" i="23" s="1"/>
  <c r="G231" i="23"/>
  <c r="X231" i="23"/>
  <c r="X233" i="23" s="1"/>
  <c r="R231" i="23"/>
  <c r="R233" i="23" s="1"/>
  <c r="M231" i="23"/>
  <c r="M233" i="23" s="1"/>
  <c r="H231" i="23"/>
  <c r="H233" i="23" s="1"/>
  <c r="V231" i="23"/>
  <c r="V233" i="23" s="1"/>
  <c r="Q231" i="23"/>
  <c r="L231" i="23"/>
  <c r="L233" i="23" s="1"/>
  <c r="U231" i="23"/>
  <c r="U233" i="23" s="1"/>
  <c r="J231" i="23"/>
  <c r="J233" i="23" s="1"/>
  <c r="Y231" i="23"/>
  <c r="Y233" i="23" s="1"/>
  <c r="T231" i="23"/>
  <c r="T233" i="23" s="1"/>
  <c r="N231" i="23"/>
  <c r="N233" i="23" s="1"/>
  <c r="I231" i="23"/>
  <c r="I233" i="23" s="1"/>
  <c r="P188" i="23"/>
  <c r="U353" i="23"/>
  <c r="L357" i="23" s="1"/>
  <c r="Z510" i="23"/>
  <c r="L354" i="23"/>
  <c r="U354" i="23"/>
  <c r="L358" i="23" s="1"/>
  <c r="P326" i="23"/>
  <c r="AA326" i="23" s="1"/>
  <c r="AH19" i="23" s="1"/>
  <c r="L215" i="23"/>
  <c r="X300" i="23"/>
  <c r="X302" i="23" s="1"/>
  <c r="T300" i="23"/>
  <c r="T302" i="23" s="1"/>
  <c r="L300" i="23"/>
  <c r="L302" i="23" s="1"/>
  <c r="H300" i="23"/>
  <c r="H302" i="23" s="1"/>
  <c r="W300" i="23"/>
  <c r="W302" i="23" s="1"/>
  <c r="S300" i="23"/>
  <c r="S302" i="23" s="1"/>
  <c r="O300" i="23"/>
  <c r="O302" i="23" s="1"/>
  <c r="K300" i="23"/>
  <c r="K302" i="23" s="1"/>
  <c r="G300" i="23"/>
  <c r="Y300" i="23"/>
  <c r="Y302" i="23" s="1"/>
  <c r="Q300" i="23"/>
  <c r="I300" i="23"/>
  <c r="I302" i="23" s="1"/>
  <c r="V300" i="23"/>
  <c r="V302" i="23" s="1"/>
  <c r="N300" i="23"/>
  <c r="N302" i="23" s="1"/>
  <c r="U300" i="23"/>
  <c r="U302" i="23" s="1"/>
  <c r="M300" i="23"/>
  <c r="M302" i="23" s="1"/>
  <c r="R300" i="23"/>
  <c r="J300" i="23"/>
  <c r="J302" i="23" s="1"/>
  <c r="AA137" i="23"/>
  <c r="Q134" i="23" s="1"/>
  <c r="U124" i="23"/>
  <c r="L128" i="23" s="1"/>
  <c r="P740" i="23"/>
  <c r="AA740" i="23" s="1"/>
  <c r="AH37" i="23" s="1"/>
  <c r="Z694" i="23"/>
  <c r="AA623" i="23"/>
  <c r="AM32" i="23" s="1"/>
  <c r="O676" i="23"/>
  <c r="L678" i="23" s="1"/>
  <c r="L675" i="23"/>
  <c r="P645" i="23"/>
  <c r="P579" i="23"/>
  <c r="AA579" i="23" s="1"/>
  <c r="AH30" i="23" s="1"/>
  <c r="L560" i="23"/>
  <c r="L561" i="23"/>
  <c r="Z532" i="23"/>
  <c r="L515" i="23"/>
  <c r="P464" i="23"/>
  <c r="AA464" i="23" s="1"/>
  <c r="AH25" i="23" s="1"/>
  <c r="U492" i="23"/>
  <c r="L496" i="23" s="1"/>
  <c r="Y484" i="23"/>
  <c r="Y486" i="23" s="1"/>
  <c r="U484" i="23"/>
  <c r="U486" i="23" s="1"/>
  <c r="Q484" i="23"/>
  <c r="M484" i="23"/>
  <c r="M486" i="23" s="1"/>
  <c r="I484" i="23"/>
  <c r="I486" i="23" s="1"/>
  <c r="T484" i="23"/>
  <c r="T486" i="23" s="1"/>
  <c r="O484" i="23"/>
  <c r="O486" i="23" s="1"/>
  <c r="J484" i="23"/>
  <c r="J486" i="23" s="1"/>
  <c r="X484" i="23"/>
  <c r="X486" i="23" s="1"/>
  <c r="S484" i="23"/>
  <c r="S486" i="23" s="1"/>
  <c r="N484" i="23"/>
  <c r="N486" i="23" s="1"/>
  <c r="H484" i="23"/>
  <c r="H486" i="23" s="1"/>
  <c r="W484" i="23"/>
  <c r="W486" i="23" s="1"/>
  <c r="R484" i="23"/>
  <c r="R486" i="23" s="1"/>
  <c r="L484" i="23"/>
  <c r="L486" i="23" s="1"/>
  <c r="G484" i="23"/>
  <c r="K484" i="23"/>
  <c r="K486" i="23" s="1"/>
  <c r="V484" i="23"/>
  <c r="V486" i="23" s="1"/>
  <c r="AA528" i="23"/>
  <c r="Q525" i="23" s="1"/>
  <c r="W438" i="23"/>
  <c r="W440" i="23" s="1"/>
  <c r="S438" i="23"/>
  <c r="S440" i="23" s="1"/>
  <c r="O438" i="23"/>
  <c r="O440" i="23" s="1"/>
  <c r="K438" i="23"/>
  <c r="K440" i="23" s="1"/>
  <c r="G438" i="23"/>
  <c r="V438" i="23"/>
  <c r="V440" i="23" s="1"/>
  <c r="R438" i="23"/>
  <c r="R440" i="23" s="1"/>
  <c r="N438" i="23"/>
  <c r="N440" i="23" s="1"/>
  <c r="J438" i="23"/>
  <c r="J440" i="23" s="1"/>
  <c r="Y438" i="23"/>
  <c r="Y440" i="23" s="1"/>
  <c r="U438" i="23"/>
  <c r="U440" i="23" s="1"/>
  <c r="Q438" i="23"/>
  <c r="M438" i="23"/>
  <c r="M440" i="23" s="1"/>
  <c r="I438" i="23"/>
  <c r="I440" i="23" s="1"/>
  <c r="L438" i="23"/>
  <c r="L440" i="23" s="1"/>
  <c r="X438" i="23"/>
  <c r="X440" i="23" s="1"/>
  <c r="H438" i="23"/>
  <c r="H440" i="23" s="1"/>
  <c r="T438" i="23"/>
  <c r="T440" i="23" s="1"/>
  <c r="AA418" i="23"/>
  <c r="AH23" i="23" s="1"/>
  <c r="O284" i="23"/>
  <c r="L286" i="23" s="1"/>
  <c r="AA301" i="23"/>
  <c r="AM18" i="23" s="1"/>
  <c r="O308" i="23"/>
  <c r="L310" i="23" s="1"/>
  <c r="O307" i="23"/>
  <c r="L309" i="23" s="1"/>
  <c r="L307" i="23"/>
  <c r="U308" i="23"/>
  <c r="L312" i="23" s="1"/>
  <c r="Z211" i="23"/>
  <c r="AA211" i="23" s="1"/>
  <c r="AH14" i="23" s="1"/>
  <c r="O400" i="23"/>
  <c r="L402" i="23" s="1"/>
  <c r="L399" i="23"/>
  <c r="U399" i="23"/>
  <c r="L403" i="23" s="1"/>
  <c r="U400" i="23"/>
  <c r="L404" i="23" s="1"/>
  <c r="L400" i="23"/>
  <c r="O399" i="23"/>
  <c r="L401" i="23" s="1"/>
  <c r="U376" i="23"/>
  <c r="L380" i="23" s="1"/>
  <c r="U377" i="23"/>
  <c r="L381" i="23" s="1"/>
  <c r="L285" i="23"/>
  <c r="AA209" i="23"/>
  <c r="AM14" i="23" s="1"/>
  <c r="O216" i="23"/>
  <c r="L218" i="23" s="1"/>
  <c r="Z188" i="23"/>
  <c r="L100" i="23"/>
  <c r="Y116" i="23"/>
  <c r="Y118" i="23" s="1"/>
  <c r="U116" i="23"/>
  <c r="U118" i="23" s="1"/>
  <c r="Q116" i="23"/>
  <c r="M116" i="23"/>
  <c r="M118" i="23" s="1"/>
  <c r="I116" i="23"/>
  <c r="I118" i="23" s="1"/>
  <c r="X116" i="23"/>
  <c r="X118" i="23" s="1"/>
  <c r="T116" i="23"/>
  <c r="T118" i="23" s="1"/>
  <c r="L116" i="23"/>
  <c r="L118" i="23" s="1"/>
  <c r="H116" i="23"/>
  <c r="H118" i="23" s="1"/>
  <c r="W116" i="23"/>
  <c r="W118" i="23" s="1"/>
  <c r="S116" i="23"/>
  <c r="S118" i="23" s="1"/>
  <c r="O116" i="23"/>
  <c r="O118" i="23" s="1"/>
  <c r="K116" i="23"/>
  <c r="K118" i="23" s="1"/>
  <c r="G116" i="23"/>
  <c r="J116" i="23"/>
  <c r="J118" i="23" s="1"/>
  <c r="V116" i="23"/>
  <c r="V118" i="23" s="1"/>
  <c r="R116" i="23"/>
  <c r="R118" i="23" s="1"/>
  <c r="N116" i="23"/>
  <c r="N118" i="23" s="1"/>
  <c r="V93" i="23"/>
  <c r="V95" i="23" s="1"/>
  <c r="R93" i="23"/>
  <c r="R95" i="23" s="1"/>
  <c r="N93" i="23"/>
  <c r="N95" i="23" s="1"/>
  <c r="J93" i="23"/>
  <c r="J95" i="23" s="1"/>
  <c r="Y93" i="23"/>
  <c r="Y95" i="23" s="1"/>
  <c r="U93" i="23"/>
  <c r="U95" i="23" s="1"/>
  <c r="Q93" i="23"/>
  <c r="M93" i="23"/>
  <c r="M95" i="23" s="1"/>
  <c r="I93" i="23"/>
  <c r="I95" i="23" s="1"/>
  <c r="X93" i="23"/>
  <c r="X95" i="23" s="1"/>
  <c r="T93" i="23"/>
  <c r="T95" i="23" s="1"/>
  <c r="L93" i="23"/>
  <c r="L95" i="23" s="1"/>
  <c r="H93" i="23"/>
  <c r="H95" i="23" s="1"/>
  <c r="W93" i="23"/>
  <c r="W95" i="23" s="1"/>
  <c r="G93" i="23"/>
  <c r="S93" i="23"/>
  <c r="S95" i="23" s="1"/>
  <c r="O93" i="23"/>
  <c r="O95" i="23" s="1"/>
  <c r="K93" i="23"/>
  <c r="K95" i="23" s="1"/>
  <c r="L353" i="23"/>
  <c r="U330" i="23"/>
  <c r="L334" i="23" s="1"/>
  <c r="U331" i="23"/>
  <c r="L335" i="23" s="1"/>
  <c r="O330" i="23"/>
  <c r="L332" i="23" s="1"/>
  <c r="O331" i="23"/>
  <c r="L333" i="23" s="1"/>
  <c r="L331" i="23"/>
  <c r="L330" i="23"/>
  <c r="Z234" i="23"/>
  <c r="U216" i="23"/>
  <c r="L220" i="23" s="1"/>
  <c r="O124" i="23"/>
  <c r="L126" i="23" s="1"/>
  <c r="U100" i="23"/>
  <c r="L104" i="23" s="1"/>
  <c r="P762" i="23"/>
  <c r="AA762" i="23" s="1"/>
  <c r="AC38" i="23" s="1"/>
  <c r="Z716" i="23"/>
  <c r="Z763" i="23"/>
  <c r="AA763" i="23" s="1"/>
  <c r="AH38" i="23" s="1"/>
  <c r="U744" i="23"/>
  <c r="L748" i="23" s="1"/>
  <c r="U745" i="23"/>
  <c r="L749" i="23" s="1"/>
  <c r="O744" i="23"/>
  <c r="L746" i="23" s="1"/>
  <c r="O745" i="23"/>
  <c r="L747" i="23" s="1"/>
  <c r="L744" i="23"/>
  <c r="L745" i="23"/>
  <c r="L768" i="23"/>
  <c r="U768" i="23"/>
  <c r="L772" i="23" s="1"/>
  <c r="O652" i="23"/>
  <c r="L654" i="23" s="1"/>
  <c r="U653" i="23"/>
  <c r="L657" i="23" s="1"/>
  <c r="L721" i="23"/>
  <c r="U721" i="23"/>
  <c r="L725" i="23" s="1"/>
  <c r="P694" i="23"/>
  <c r="AA694" i="23" s="1"/>
  <c r="AH35" i="23" s="1"/>
  <c r="L676" i="23"/>
  <c r="Z648" i="23"/>
  <c r="AA648" i="23" s="1"/>
  <c r="AH33" i="23" s="1"/>
  <c r="X668" i="23"/>
  <c r="T668" i="23"/>
  <c r="L668" i="23"/>
  <c r="H668" i="23"/>
  <c r="W668" i="23"/>
  <c r="S668" i="23"/>
  <c r="O668" i="23"/>
  <c r="K668" i="23"/>
  <c r="G668" i="23"/>
  <c r="U668" i="23"/>
  <c r="M668" i="23"/>
  <c r="R668" i="23"/>
  <c r="J668" i="23"/>
  <c r="Y668" i="23"/>
  <c r="Q668" i="23"/>
  <c r="I668" i="23"/>
  <c r="V668" i="23"/>
  <c r="N668" i="23"/>
  <c r="Z602" i="23"/>
  <c r="Z647" i="23"/>
  <c r="AA647" i="23" s="1"/>
  <c r="AC33" i="23" s="1"/>
  <c r="P625" i="23"/>
  <c r="Z624" i="23"/>
  <c r="P624" i="23"/>
  <c r="U583" i="23"/>
  <c r="L587" i="23" s="1"/>
  <c r="O584" i="23"/>
  <c r="L586" i="23" s="1"/>
  <c r="L583" i="23"/>
  <c r="O583" i="23"/>
  <c r="L585" i="23" s="1"/>
  <c r="U584" i="23"/>
  <c r="L588" i="23" s="1"/>
  <c r="L584" i="23"/>
  <c r="AA554" i="23"/>
  <c r="AM29" i="23" s="1"/>
  <c r="O560" i="23"/>
  <c r="L562" i="23" s="1"/>
  <c r="O515" i="23"/>
  <c r="L517" i="23" s="1"/>
  <c r="V599" i="23"/>
  <c r="R599" i="23"/>
  <c r="N599" i="23"/>
  <c r="J599" i="23"/>
  <c r="X599" i="23"/>
  <c r="T599" i="23"/>
  <c r="L599" i="23"/>
  <c r="H599" i="23"/>
  <c r="Y599" i="23"/>
  <c r="Q599" i="23"/>
  <c r="I599" i="23"/>
  <c r="W599" i="23"/>
  <c r="O599" i="23"/>
  <c r="G599" i="23"/>
  <c r="U599" i="23"/>
  <c r="M599" i="23"/>
  <c r="K599" i="23"/>
  <c r="S599" i="23"/>
  <c r="Z533" i="23"/>
  <c r="O514" i="23"/>
  <c r="L516" i="23" s="1"/>
  <c r="AA485" i="23"/>
  <c r="AM26" i="23" s="1"/>
  <c r="Z487" i="23"/>
  <c r="AA487" i="23" s="1"/>
  <c r="AH26" i="23" s="1"/>
  <c r="P532" i="23"/>
  <c r="AA532" i="23" s="1"/>
  <c r="AC28" i="23" s="1"/>
  <c r="Z395" i="23"/>
  <c r="AA395" i="23" s="1"/>
  <c r="AH22" i="23" s="1"/>
  <c r="L514" i="23"/>
  <c r="Z507" i="23"/>
  <c r="AA416" i="23"/>
  <c r="AM23" i="23" s="1"/>
  <c r="V346" i="23"/>
  <c r="V348" i="23" s="1"/>
  <c r="R346" i="23"/>
  <c r="R348" i="23" s="1"/>
  <c r="N346" i="23"/>
  <c r="N348" i="23" s="1"/>
  <c r="J346" i="23"/>
  <c r="J348" i="23" s="1"/>
  <c r="Y346" i="23"/>
  <c r="Y348" i="23" s="1"/>
  <c r="U346" i="23"/>
  <c r="U348" i="23" s="1"/>
  <c r="Q346" i="23"/>
  <c r="M346" i="23"/>
  <c r="M348" i="23" s="1"/>
  <c r="I346" i="23"/>
  <c r="I348" i="23" s="1"/>
  <c r="S346" i="23"/>
  <c r="S348" i="23" s="1"/>
  <c r="K346" i="23"/>
  <c r="K348" i="23" s="1"/>
  <c r="X346" i="23"/>
  <c r="X348" i="23" s="1"/>
  <c r="H346" i="23"/>
  <c r="H348" i="23" s="1"/>
  <c r="W346" i="23"/>
  <c r="W348" i="23" s="1"/>
  <c r="O346" i="23"/>
  <c r="O348" i="23" s="1"/>
  <c r="G346" i="23"/>
  <c r="T346" i="23"/>
  <c r="T348" i="23" s="1"/>
  <c r="L346" i="23"/>
  <c r="L348" i="23" s="1"/>
  <c r="Z142" i="23"/>
  <c r="AA142" i="23" s="1"/>
  <c r="AH11" i="23" s="1"/>
  <c r="AA117" i="23"/>
  <c r="AM10" i="23" s="1"/>
  <c r="U423" i="23"/>
  <c r="L427" i="23" s="1"/>
  <c r="U285" i="23"/>
  <c r="L289" i="23" s="1"/>
  <c r="P234" i="23"/>
  <c r="O193" i="23"/>
  <c r="L195" i="23" s="1"/>
  <c r="L192" i="23"/>
  <c r="U193" i="23"/>
  <c r="L197" i="23" s="1"/>
  <c r="L193" i="23"/>
  <c r="U192" i="23"/>
  <c r="L196" i="23" s="1"/>
  <c r="O192" i="23"/>
  <c r="L194" i="23" s="1"/>
  <c r="AA393" i="23"/>
  <c r="AM22" i="23" s="1"/>
  <c r="O377" i="23"/>
  <c r="L379" i="23" s="1"/>
  <c r="L284" i="23"/>
  <c r="U123" i="23"/>
  <c r="L127" i="23" s="1"/>
  <c r="X208" i="23"/>
  <c r="X210" i="23" s="1"/>
  <c r="T208" i="23"/>
  <c r="T210" i="23" s="1"/>
  <c r="L208" i="23"/>
  <c r="L210" i="23" s="1"/>
  <c r="H208" i="23"/>
  <c r="H210" i="23" s="1"/>
  <c r="V208" i="23"/>
  <c r="V210" i="23" s="1"/>
  <c r="Q208" i="23"/>
  <c r="K208" i="23"/>
  <c r="K210" i="23" s="1"/>
  <c r="U208" i="23"/>
  <c r="U210" i="23" s="1"/>
  <c r="O208" i="23"/>
  <c r="O210" i="23" s="1"/>
  <c r="J208" i="23"/>
  <c r="J210" i="23" s="1"/>
  <c r="Y208" i="23"/>
  <c r="Y210" i="23" s="1"/>
  <c r="S208" i="23"/>
  <c r="S210" i="23" s="1"/>
  <c r="N208" i="23"/>
  <c r="N210" i="23" s="1"/>
  <c r="I208" i="23"/>
  <c r="I210" i="23" s="1"/>
  <c r="W208" i="23"/>
  <c r="W210" i="23" s="1"/>
  <c r="R208" i="23"/>
  <c r="R210" i="23" s="1"/>
  <c r="M208" i="23"/>
  <c r="M210" i="23" s="1"/>
  <c r="G208" i="23"/>
  <c r="V162" i="23"/>
  <c r="V164" i="23" s="1"/>
  <c r="R162" i="23"/>
  <c r="R164" i="23" s="1"/>
  <c r="N162" i="23"/>
  <c r="N164" i="23" s="1"/>
  <c r="J162" i="23"/>
  <c r="J164" i="23" s="1"/>
  <c r="W162" i="23"/>
  <c r="W164" i="23" s="1"/>
  <c r="Q162" i="23"/>
  <c r="L162" i="23"/>
  <c r="L164" i="23" s="1"/>
  <c r="G162" i="23"/>
  <c r="U162" i="23"/>
  <c r="U164" i="23" s="1"/>
  <c r="K162" i="23"/>
  <c r="K164" i="23" s="1"/>
  <c r="Y162" i="23"/>
  <c r="Y164" i="23" s="1"/>
  <c r="T162" i="23"/>
  <c r="T164" i="23" s="1"/>
  <c r="O162" i="23"/>
  <c r="O164" i="23" s="1"/>
  <c r="I162" i="23"/>
  <c r="I164" i="23" s="1"/>
  <c r="H162" i="23"/>
  <c r="H164" i="23" s="1"/>
  <c r="X162" i="23"/>
  <c r="X164" i="23" s="1"/>
  <c r="S162" i="23"/>
  <c r="S164" i="23" s="1"/>
  <c r="M162" i="23"/>
  <c r="M164" i="23" s="1"/>
  <c r="AA140" i="23"/>
  <c r="AM11" i="23" s="1"/>
  <c r="O101" i="23"/>
  <c r="L103" i="23" s="1"/>
  <c r="O123" i="23"/>
  <c r="L125" i="23" s="1"/>
  <c r="O354" i="23"/>
  <c r="L356" i="23" s="1"/>
  <c r="Q256" i="23"/>
  <c r="O215" i="23"/>
  <c r="L217" i="23" s="1"/>
  <c r="Z119" i="23"/>
  <c r="AA119" i="23" s="1"/>
  <c r="AH10" i="23" s="1"/>
  <c r="Z693" i="23"/>
  <c r="O722" i="23"/>
  <c r="L724" i="23" s="1"/>
  <c r="P693" i="23"/>
  <c r="O699" i="23"/>
  <c r="L701" i="23" s="1"/>
  <c r="L698" i="23"/>
  <c r="L699" i="23"/>
  <c r="U698" i="23"/>
  <c r="L702" i="23" s="1"/>
  <c r="U699" i="23"/>
  <c r="L703" i="23" s="1"/>
  <c r="O698" i="23"/>
  <c r="L700" i="23" s="1"/>
  <c r="U652" i="23"/>
  <c r="L656" i="23" s="1"/>
  <c r="Z670" i="23"/>
  <c r="AA670" i="23" s="1"/>
  <c r="AC34" i="23" s="1"/>
  <c r="L653" i="23"/>
  <c r="AA715" i="23"/>
  <c r="AM36" i="23" s="1"/>
  <c r="L606" i="23"/>
  <c r="O607" i="23"/>
  <c r="L609" i="23" s="1"/>
  <c r="U606" i="23"/>
  <c r="L610" i="23" s="1"/>
  <c r="Z555" i="23"/>
  <c r="AA669" i="23"/>
  <c r="AM34" i="23" s="1"/>
  <c r="AA577" i="23"/>
  <c r="AM30" i="23" s="1"/>
  <c r="P510" i="23"/>
  <c r="AA510" i="23" s="1"/>
  <c r="AH27" i="23" s="1"/>
  <c r="L492" i="23"/>
  <c r="U561" i="23"/>
  <c r="L565" i="23" s="1"/>
  <c r="Z625" i="23"/>
  <c r="P602" i="23"/>
  <c r="U514" i="23"/>
  <c r="L518" i="23" s="1"/>
  <c r="U491" i="23"/>
  <c r="L495" i="23" s="1"/>
  <c r="P533" i="23"/>
  <c r="AA533" i="23" s="1"/>
  <c r="AH28" i="23" s="1"/>
  <c r="P441" i="23"/>
  <c r="AA441" i="23" s="1"/>
  <c r="AH24" i="23" s="1"/>
  <c r="Z372" i="23"/>
  <c r="AA372" i="23" s="1"/>
  <c r="AH21" i="23" s="1"/>
  <c r="Z303" i="23"/>
  <c r="AA303" i="23" s="1"/>
  <c r="AH18" i="23" s="1"/>
  <c r="U170" i="23"/>
  <c r="L174" i="23" s="1"/>
  <c r="O169" i="23"/>
  <c r="L171" i="23" s="1"/>
  <c r="L170" i="23"/>
  <c r="U169" i="23"/>
  <c r="L173" i="23" s="1"/>
  <c r="L169" i="23"/>
  <c r="O170" i="23"/>
  <c r="L172" i="23" s="1"/>
  <c r="L123" i="23"/>
  <c r="L422" i="23"/>
  <c r="Z280" i="23"/>
  <c r="AA280" i="23" s="1"/>
  <c r="AH17" i="23" s="1"/>
  <c r="G256" i="23"/>
  <c r="U238" i="23"/>
  <c r="L242" i="23" s="1"/>
  <c r="U239" i="23"/>
  <c r="L243" i="23" s="1"/>
  <c r="L238" i="23"/>
  <c r="O239" i="23"/>
  <c r="L241" i="23" s="1"/>
  <c r="L239" i="23"/>
  <c r="O238" i="23"/>
  <c r="L240" i="23" s="1"/>
  <c r="O285" i="23"/>
  <c r="L287" i="23" s="1"/>
  <c r="Y277" i="23"/>
  <c r="Y279" i="23" s="1"/>
  <c r="U277" i="23"/>
  <c r="U279" i="23" s="1"/>
  <c r="Q277" i="23"/>
  <c r="M277" i="23"/>
  <c r="M279" i="23" s="1"/>
  <c r="I277" i="23"/>
  <c r="I279" i="23" s="1"/>
  <c r="X277" i="23"/>
  <c r="X279" i="23" s="1"/>
  <c r="T277" i="23"/>
  <c r="T279" i="23" s="1"/>
  <c r="L277" i="23"/>
  <c r="L279" i="23" s="1"/>
  <c r="H277" i="23"/>
  <c r="H279" i="23" s="1"/>
  <c r="R277" i="23"/>
  <c r="R279" i="23" s="1"/>
  <c r="J277" i="23"/>
  <c r="J279" i="23" s="1"/>
  <c r="W277" i="23"/>
  <c r="W279" i="23" s="1"/>
  <c r="O277" i="23"/>
  <c r="O279" i="23" s="1"/>
  <c r="G277" i="23"/>
  <c r="V277" i="23"/>
  <c r="V279" i="23" s="1"/>
  <c r="N277" i="23"/>
  <c r="N279" i="23" s="1"/>
  <c r="S277" i="23"/>
  <c r="S279" i="23" s="1"/>
  <c r="K277" i="23"/>
  <c r="K279" i="23" s="1"/>
  <c r="Y185" i="23"/>
  <c r="Y187" i="23" s="1"/>
  <c r="U185" i="23"/>
  <c r="U187" i="23" s="1"/>
  <c r="Q185" i="23"/>
  <c r="M185" i="23"/>
  <c r="M187" i="23" s="1"/>
  <c r="I185" i="23"/>
  <c r="I187" i="23" s="1"/>
  <c r="W185" i="23"/>
  <c r="W187" i="23" s="1"/>
  <c r="R185" i="23"/>
  <c r="R187" i="23" s="1"/>
  <c r="L185" i="23"/>
  <c r="L187" i="23" s="1"/>
  <c r="G185" i="23"/>
  <c r="V185" i="23"/>
  <c r="V187" i="23" s="1"/>
  <c r="K185" i="23"/>
  <c r="K187" i="23" s="1"/>
  <c r="T185" i="23"/>
  <c r="T187" i="23" s="1"/>
  <c r="O185" i="23"/>
  <c r="O187" i="23" s="1"/>
  <c r="J185" i="23"/>
  <c r="J187" i="23" s="1"/>
  <c r="N185" i="23"/>
  <c r="N187" i="23" s="1"/>
  <c r="H185" i="23"/>
  <c r="H187" i="23" s="1"/>
  <c r="X185" i="23"/>
  <c r="X187" i="23" s="1"/>
  <c r="S185" i="23"/>
  <c r="S187" i="23" s="1"/>
  <c r="P349" i="23"/>
  <c r="AA349" i="23" s="1"/>
  <c r="AH20" i="23" s="1"/>
  <c r="U146" i="23"/>
  <c r="L150" i="23" s="1"/>
  <c r="L147" i="23"/>
  <c r="O146" i="23"/>
  <c r="L148" i="23" s="1"/>
  <c r="U147" i="23"/>
  <c r="L151" i="23" s="1"/>
  <c r="L146" i="23"/>
  <c r="O147" i="23"/>
  <c r="L149" i="23" s="1"/>
  <c r="Z509" i="23"/>
  <c r="AA509" i="23" s="1"/>
  <c r="AC27" i="23" s="1"/>
  <c r="AA324" i="23"/>
  <c r="AM19" i="23" s="1"/>
  <c r="U215" i="23"/>
  <c r="L219" i="23" s="1"/>
  <c r="AA163" i="23"/>
  <c r="AM12" i="23" s="1"/>
  <c r="X714" i="22"/>
  <c r="T714" i="22"/>
  <c r="L714" i="22"/>
  <c r="H714" i="22"/>
  <c r="W714" i="22"/>
  <c r="S714" i="22"/>
  <c r="O714" i="22"/>
  <c r="K714" i="22"/>
  <c r="G714" i="22"/>
  <c r="V714" i="22"/>
  <c r="R714" i="22"/>
  <c r="N714" i="22"/>
  <c r="J714" i="22"/>
  <c r="U714" i="22"/>
  <c r="Q714" i="22"/>
  <c r="Y714" i="22"/>
  <c r="M714" i="22"/>
  <c r="I714" i="22"/>
  <c r="W622" i="22"/>
  <c r="S622" i="22"/>
  <c r="O622" i="22"/>
  <c r="K622" i="22"/>
  <c r="G622" i="22"/>
  <c r="V622" i="22"/>
  <c r="R622" i="22"/>
  <c r="N622" i="22"/>
  <c r="J622" i="22"/>
  <c r="Y622" i="22"/>
  <c r="Q622" i="22"/>
  <c r="I622" i="22"/>
  <c r="X622" i="22"/>
  <c r="H622" i="22"/>
  <c r="U622" i="22"/>
  <c r="M622" i="22"/>
  <c r="L622" i="22"/>
  <c r="T622" i="22"/>
  <c r="Z717" i="22"/>
  <c r="Z763" i="22"/>
  <c r="P717" i="22"/>
  <c r="L768" i="22"/>
  <c r="Z694" i="22"/>
  <c r="O721" i="22"/>
  <c r="L723" i="22" s="1"/>
  <c r="P694" i="22"/>
  <c r="P739" i="22"/>
  <c r="AA739" i="22" s="1"/>
  <c r="AC37" i="22" s="1"/>
  <c r="U653" i="22"/>
  <c r="L657" i="22" s="1"/>
  <c r="O583" i="22"/>
  <c r="L585" i="22" s="1"/>
  <c r="X599" i="22"/>
  <c r="T599" i="22"/>
  <c r="L599" i="22"/>
  <c r="H599" i="22"/>
  <c r="W599" i="22"/>
  <c r="S599" i="22"/>
  <c r="O599" i="22"/>
  <c r="K599" i="22"/>
  <c r="G599" i="22"/>
  <c r="R599" i="22"/>
  <c r="J599" i="22"/>
  <c r="Y599" i="22"/>
  <c r="Q599" i="22"/>
  <c r="I599" i="22"/>
  <c r="V599" i="22"/>
  <c r="N599" i="22"/>
  <c r="U599" i="22"/>
  <c r="M599" i="22"/>
  <c r="Z579" i="22"/>
  <c r="P579" i="22"/>
  <c r="P556" i="22"/>
  <c r="U469" i="22"/>
  <c r="L473" i="22" s="1"/>
  <c r="U468" i="22"/>
  <c r="L472" i="22" s="1"/>
  <c r="L468" i="22"/>
  <c r="L469" i="22"/>
  <c r="O469" i="22"/>
  <c r="L471" i="22" s="1"/>
  <c r="O468" i="22"/>
  <c r="L470" i="22" s="1"/>
  <c r="AA577" i="22"/>
  <c r="AM30" i="22" s="1"/>
  <c r="P624" i="22"/>
  <c r="AA624" i="22" s="1"/>
  <c r="AC32" i="22" s="1"/>
  <c r="L607" i="22"/>
  <c r="V530" i="22"/>
  <c r="W530" i="22"/>
  <c r="R530" i="22"/>
  <c r="N530" i="22"/>
  <c r="J530" i="22"/>
  <c r="U530" i="22"/>
  <c r="Q530" i="22"/>
  <c r="M530" i="22"/>
  <c r="I530" i="22"/>
  <c r="Y530" i="22"/>
  <c r="T530" i="22"/>
  <c r="L530" i="22"/>
  <c r="H530" i="22"/>
  <c r="O530" i="22"/>
  <c r="K530" i="22"/>
  <c r="X530" i="22"/>
  <c r="G530" i="22"/>
  <c r="S530" i="22"/>
  <c r="W346" i="22"/>
  <c r="W348" i="22" s="1"/>
  <c r="S346" i="22"/>
  <c r="S348" i="22" s="1"/>
  <c r="O346" i="22"/>
  <c r="O348" i="22" s="1"/>
  <c r="K346" i="22"/>
  <c r="K348" i="22" s="1"/>
  <c r="G346" i="22"/>
  <c r="V346" i="22"/>
  <c r="V348" i="22" s="1"/>
  <c r="R346" i="22"/>
  <c r="R348" i="22" s="1"/>
  <c r="N346" i="22"/>
  <c r="N348" i="22" s="1"/>
  <c r="J346" i="22"/>
  <c r="J348" i="22" s="1"/>
  <c r="T346" i="22"/>
  <c r="T348" i="22" s="1"/>
  <c r="L346" i="22"/>
  <c r="L348" i="22" s="1"/>
  <c r="Y346" i="22"/>
  <c r="Y348" i="22" s="1"/>
  <c r="Q346" i="22"/>
  <c r="I346" i="22"/>
  <c r="I348" i="22" s="1"/>
  <c r="M346" i="22"/>
  <c r="M348" i="22" s="1"/>
  <c r="X346" i="22"/>
  <c r="X348" i="22" s="1"/>
  <c r="H346" i="22"/>
  <c r="H348" i="22" s="1"/>
  <c r="U346" i="22"/>
  <c r="U348" i="22" s="1"/>
  <c r="X576" i="22"/>
  <c r="T576" i="22"/>
  <c r="L576" i="22"/>
  <c r="H576" i="22"/>
  <c r="V576" i="22"/>
  <c r="Q576" i="22"/>
  <c r="K576" i="22"/>
  <c r="U576" i="22"/>
  <c r="O576" i="22"/>
  <c r="J576" i="22"/>
  <c r="Y576" i="22"/>
  <c r="S576" i="22"/>
  <c r="N576" i="22"/>
  <c r="I576" i="22"/>
  <c r="G576" i="22"/>
  <c r="W576" i="22"/>
  <c r="R576" i="22"/>
  <c r="M576" i="22"/>
  <c r="X300" i="22"/>
  <c r="X302" i="22" s="1"/>
  <c r="T300" i="22"/>
  <c r="T302" i="22" s="1"/>
  <c r="L300" i="22"/>
  <c r="L302" i="22" s="1"/>
  <c r="H300" i="22"/>
  <c r="H302" i="22" s="1"/>
  <c r="Y300" i="22"/>
  <c r="Y302" i="22" s="1"/>
  <c r="S300" i="22"/>
  <c r="S302" i="22" s="1"/>
  <c r="N300" i="22"/>
  <c r="N302" i="22" s="1"/>
  <c r="I300" i="22"/>
  <c r="I302" i="22" s="1"/>
  <c r="W300" i="22"/>
  <c r="W302" i="22" s="1"/>
  <c r="R300" i="22"/>
  <c r="M300" i="22"/>
  <c r="M302" i="22" s="1"/>
  <c r="G300" i="22"/>
  <c r="V300" i="22"/>
  <c r="V302" i="22" s="1"/>
  <c r="K300" i="22"/>
  <c r="K302" i="22" s="1"/>
  <c r="U300" i="22"/>
  <c r="U302" i="22" s="1"/>
  <c r="J300" i="22"/>
  <c r="J302" i="22" s="1"/>
  <c r="Q300" i="22"/>
  <c r="O300" i="22"/>
  <c r="O302" i="22" s="1"/>
  <c r="P762" i="22"/>
  <c r="AA762" i="22" s="1"/>
  <c r="AC38" i="22" s="1"/>
  <c r="U767" i="22"/>
  <c r="L771" i="22" s="1"/>
  <c r="L767" i="22"/>
  <c r="W737" i="22"/>
  <c r="S737" i="22"/>
  <c r="O737" i="22"/>
  <c r="K737" i="22"/>
  <c r="G737" i="22"/>
  <c r="V737" i="22"/>
  <c r="R737" i="22"/>
  <c r="N737" i="22"/>
  <c r="J737" i="22"/>
  <c r="Y737" i="22"/>
  <c r="U737" i="22"/>
  <c r="Q737" i="22"/>
  <c r="M737" i="22"/>
  <c r="I737" i="22"/>
  <c r="X737" i="22"/>
  <c r="H737" i="22"/>
  <c r="T737" i="22"/>
  <c r="L737" i="22"/>
  <c r="Z693" i="22"/>
  <c r="U722" i="22"/>
  <c r="L726" i="22" s="1"/>
  <c r="W691" i="22"/>
  <c r="S691" i="22"/>
  <c r="O691" i="22"/>
  <c r="K691" i="22"/>
  <c r="G691" i="22"/>
  <c r="V691" i="22"/>
  <c r="R691" i="22"/>
  <c r="N691" i="22"/>
  <c r="J691" i="22"/>
  <c r="U691" i="22"/>
  <c r="M691" i="22"/>
  <c r="T691" i="22"/>
  <c r="L691" i="22"/>
  <c r="Y691" i="22"/>
  <c r="I691" i="22"/>
  <c r="X691" i="22"/>
  <c r="H691" i="22"/>
  <c r="Q691" i="22"/>
  <c r="L699" i="22"/>
  <c r="U698" i="22"/>
  <c r="L702" i="22" s="1"/>
  <c r="U699" i="22"/>
  <c r="L703" i="22" s="1"/>
  <c r="O699" i="22"/>
  <c r="L701" i="22" s="1"/>
  <c r="L698" i="22"/>
  <c r="O698" i="22"/>
  <c r="L700" i="22" s="1"/>
  <c r="P740" i="22"/>
  <c r="X668" i="22"/>
  <c r="T668" i="22"/>
  <c r="L668" i="22"/>
  <c r="H668" i="22"/>
  <c r="W668" i="22"/>
  <c r="S668" i="22"/>
  <c r="O668" i="22"/>
  <c r="K668" i="22"/>
  <c r="G668" i="22"/>
  <c r="V668" i="22"/>
  <c r="N668" i="22"/>
  <c r="U668" i="22"/>
  <c r="M668" i="22"/>
  <c r="Y668" i="22"/>
  <c r="I668" i="22"/>
  <c r="R668" i="22"/>
  <c r="Q668" i="22"/>
  <c r="J668" i="22"/>
  <c r="L653" i="22"/>
  <c r="L561" i="22"/>
  <c r="O561" i="22"/>
  <c r="L563" i="22" s="1"/>
  <c r="U560" i="22"/>
  <c r="L564" i="22" s="1"/>
  <c r="O560" i="22"/>
  <c r="L562" i="22" s="1"/>
  <c r="L560" i="22"/>
  <c r="U561" i="22"/>
  <c r="L565" i="22" s="1"/>
  <c r="P555" i="22"/>
  <c r="Z510" i="22"/>
  <c r="Z601" i="22"/>
  <c r="U583" i="22"/>
  <c r="L587" i="22" s="1"/>
  <c r="U584" i="22"/>
  <c r="L588" i="22" s="1"/>
  <c r="P532" i="22"/>
  <c r="AA532" i="22" s="1"/>
  <c r="AC28" i="22" s="1"/>
  <c r="Z625" i="22"/>
  <c r="AA600" i="22"/>
  <c r="AM31" i="22" s="1"/>
  <c r="U607" i="22"/>
  <c r="L611" i="22" s="1"/>
  <c r="O606" i="22"/>
  <c r="L608" i="22" s="1"/>
  <c r="U606" i="22"/>
  <c r="L610" i="22" s="1"/>
  <c r="P763" i="22"/>
  <c r="V760" i="22"/>
  <c r="R760" i="22"/>
  <c r="N760" i="22"/>
  <c r="J760" i="22"/>
  <c r="Y760" i="22"/>
  <c r="U760" i="22"/>
  <c r="Q760" i="22"/>
  <c r="M760" i="22"/>
  <c r="I760" i="22"/>
  <c r="X760" i="22"/>
  <c r="T760" i="22"/>
  <c r="L760" i="22"/>
  <c r="H760" i="22"/>
  <c r="W760" i="22"/>
  <c r="G760" i="22"/>
  <c r="S760" i="22"/>
  <c r="O760" i="22"/>
  <c r="K760" i="22"/>
  <c r="O722" i="22"/>
  <c r="L724" i="22" s="1"/>
  <c r="AA692" i="22"/>
  <c r="AM35" i="22" s="1"/>
  <c r="L675" i="22"/>
  <c r="O675" i="22"/>
  <c r="L677" i="22" s="1"/>
  <c r="O676" i="22"/>
  <c r="L678" i="22" s="1"/>
  <c r="P693" i="22"/>
  <c r="U676" i="22"/>
  <c r="L680" i="22" s="1"/>
  <c r="U744" i="22"/>
  <c r="L748" i="22" s="1"/>
  <c r="U745" i="22"/>
  <c r="L749" i="22" s="1"/>
  <c r="O744" i="22"/>
  <c r="L746" i="22" s="1"/>
  <c r="O745" i="22"/>
  <c r="L747" i="22" s="1"/>
  <c r="L744" i="22"/>
  <c r="L745" i="22"/>
  <c r="O652" i="22"/>
  <c r="L654" i="22" s="1"/>
  <c r="L652" i="22"/>
  <c r="U538" i="22"/>
  <c r="L542" i="22" s="1"/>
  <c r="O537" i="22"/>
  <c r="L539" i="22" s="1"/>
  <c r="L538" i="22"/>
  <c r="U537" i="22"/>
  <c r="L541" i="22" s="1"/>
  <c r="L537" i="22"/>
  <c r="O538" i="22"/>
  <c r="L540" i="22" s="1"/>
  <c r="Z670" i="22"/>
  <c r="Z648" i="22"/>
  <c r="AA648" i="22" s="1"/>
  <c r="AH33" i="22" s="1"/>
  <c r="Z602" i="22"/>
  <c r="AA602" i="22" s="1"/>
  <c r="AH31" i="22" s="1"/>
  <c r="P601" i="22"/>
  <c r="Y553" i="22"/>
  <c r="U553" i="22"/>
  <c r="Q553" i="22"/>
  <c r="M553" i="22"/>
  <c r="I553" i="22"/>
  <c r="W553" i="22"/>
  <c r="R553" i="22"/>
  <c r="L553" i="22"/>
  <c r="G553" i="22"/>
  <c r="V553" i="22"/>
  <c r="K553" i="22"/>
  <c r="T553" i="22"/>
  <c r="O553" i="22"/>
  <c r="J553" i="22"/>
  <c r="N553" i="22"/>
  <c r="H553" i="22"/>
  <c r="X553" i="22"/>
  <c r="S553" i="22"/>
  <c r="L606" i="22"/>
  <c r="Y277" i="22"/>
  <c r="Y279" i="22" s="1"/>
  <c r="U277" i="22"/>
  <c r="U279" i="22" s="1"/>
  <c r="Q277" i="22"/>
  <c r="M277" i="22"/>
  <c r="M279" i="22" s="1"/>
  <c r="I277" i="22"/>
  <c r="I279" i="22" s="1"/>
  <c r="T277" i="22"/>
  <c r="T279" i="22" s="1"/>
  <c r="O277" i="22"/>
  <c r="O279" i="22" s="1"/>
  <c r="J277" i="22"/>
  <c r="J279" i="22" s="1"/>
  <c r="X277" i="22"/>
  <c r="X279" i="22" s="1"/>
  <c r="S277" i="22"/>
  <c r="S279" i="22" s="1"/>
  <c r="N277" i="22"/>
  <c r="N279" i="22" s="1"/>
  <c r="H277" i="22"/>
  <c r="H279" i="22" s="1"/>
  <c r="W277" i="22"/>
  <c r="W279" i="22" s="1"/>
  <c r="L277" i="22"/>
  <c r="L279" i="22" s="1"/>
  <c r="V277" i="22"/>
  <c r="V279" i="22" s="1"/>
  <c r="K277" i="22"/>
  <c r="K279" i="22" s="1"/>
  <c r="R277" i="22"/>
  <c r="R279" i="22" s="1"/>
  <c r="G277" i="22"/>
  <c r="X415" i="22"/>
  <c r="X417" i="22" s="1"/>
  <c r="T415" i="22"/>
  <c r="T417" i="22" s="1"/>
  <c r="L415" i="22"/>
  <c r="L417" i="22" s="1"/>
  <c r="H415" i="22"/>
  <c r="H417" i="22" s="1"/>
  <c r="W415" i="22"/>
  <c r="W417" i="22" s="1"/>
  <c r="S415" i="22"/>
  <c r="S417" i="22" s="1"/>
  <c r="O415" i="22"/>
  <c r="O417" i="22" s="1"/>
  <c r="K415" i="22"/>
  <c r="K417" i="22" s="1"/>
  <c r="G415" i="22"/>
  <c r="V415" i="22"/>
  <c r="V417" i="22" s="1"/>
  <c r="R415" i="22"/>
  <c r="R417" i="22" s="1"/>
  <c r="N415" i="22"/>
  <c r="N417" i="22" s="1"/>
  <c r="J415" i="22"/>
  <c r="J417" i="22" s="1"/>
  <c r="U415" i="22"/>
  <c r="U417" i="22" s="1"/>
  <c r="Q415" i="22"/>
  <c r="Y415" i="22"/>
  <c r="Y417" i="22" s="1"/>
  <c r="M415" i="22"/>
  <c r="M417" i="22" s="1"/>
  <c r="I415" i="22"/>
  <c r="I417" i="22" s="1"/>
  <c r="W323" i="22"/>
  <c r="W325" i="22" s="1"/>
  <c r="S323" i="22"/>
  <c r="S325" i="22" s="1"/>
  <c r="O323" i="22"/>
  <c r="O325" i="22" s="1"/>
  <c r="K323" i="22"/>
  <c r="K325" i="22" s="1"/>
  <c r="G323" i="22"/>
  <c r="U323" i="22"/>
  <c r="U325" i="22" s="1"/>
  <c r="J323" i="22"/>
  <c r="J325" i="22" s="1"/>
  <c r="Y323" i="22"/>
  <c r="Y325" i="22" s="1"/>
  <c r="T323" i="22"/>
  <c r="T325" i="22" s="1"/>
  <c r="N323" i="22"/>
  <c r="N325" i="22" s="1"/>
  <c r="I323" i="22"/>
  <c r="X323" i="22"/>
  <c r="X325" i="22" s="1"/>
  <c r="R323" i="22"/>
  <c r="R325" i="22" s="1"/>
  <c r="M323" i="22"/>
  <c r="M325" i="22" s="1"/>
  <c r="H323" i="22"/>
  <c r="H325" i="22" s="1"/>
  <c r="L323" i="22"/>
  <c r="L325" i="22" s="1"/>
  <c r="V323" i="22"/>
  <c r="V325" i="22" s="1"/>
  <c r="Q323" i="22"/>
  <c r="Y93" i="22"/>
  <c r="Y95" i="22" s="1"/>
  <c r="U93" i="22"/>
  <c r="U95" i="22" s="1"/>
  <c r="Q93" i="22"/>
  <c r="M93" i="22"/>
  <c r="M95" i="22" s="1"/>
  <c r="I93" i="22"/>
  <c r="I95" i="22" s="1"/>
  <c r="V93" i="22"/>
  <c r="V95" i="22" s="1"/>
  <c r="K93" i="22"/>
  <c r="K95" i="22" s="1"/>
  <c r="T93" i="22"/>
  <c r="T95" i="22" s="1"/>
  <c r="O93" i="22"/>
  <c r="O95" i="22" s="1"/>
  <c r="J93" i="22"/>
  <c r="J95" i="22" s="1"/>
  <c r="W93" i="22"/>
  <c r="W95" i="22" s="1"/>
  <c r="L93" i="22"/>
  <c r="L95" i="22" s="1"/>
  <c r="X93" i="22"/>
  <c r="X95" i="22" s="1"/>
  <c r="S93" i="22"/>
  <c r="S95" i="22" s="1"/>
  <c r="N93" i="22"/>
  <c r="N95" i="22" s="1"/>
  <c r="H93" i="22"/>
  <c r="H95" i="22" s="1"/>
  <c r="R93" i="22"/>
  <c r="R95" i="22" s="1"/>
  <c r="G93" i="22"/>
  <c r="L721" i="22"/>
  <c r="AA670" i="22"/>
  <c r="AC34" i="22" s="1"/>
  <c r="U652" i="22"/>
  <c r="L656" i="22" s="1"/>
  <c r="Z671" i="22"/>
  <c r="AA671" i="22" s="1"/>
  <c r="AH34" i="22" s="1"/>
  <c r="P578" i="22"/>
  <c r="Z533" i="22"/>
  <c r="Y461" i="22"/>
  <c r="Y463" i="22" s="1"/>
  <c r="U461" i="22"/>
  <c r="Q461" i="22"/>
  <c r="M461" i="22"/>
  <c r="M463" i="22" s="1"/>
  <c r="I461" i="22"/>
  <c r="I463" i="22" s="1"/>
  <c r="X461" i="22"/>
  <c r="T461" i="22"/>
  <c r="T463" i="22" s="1"/>
  <c r="L461" i="22"/>
  <c r="L463" i="22" s="1"/>
  <c r="H461" i="22"/>
  <c r="H463" i="22" s="1"/>
  <c r="W461" i="22"/>
  <c r="W463" i="22" s="1"/>
  <c r="O461" i="22"/>
  <c r="O463" i="22" s="1"/>
  <c r="G461" i="22"/>
  <c r="V461" i="22"/>
  <c r="V463" i="22" s="1"/>
  <c r="N461" i="22"/>
  <c r="N463" i="22" s="1"/>
  <c r="S461" i="22"/>
  <c r="S463" i="22" s="1"/>
  <c r="K461" i="22"/>
  <c r="K463" i="22" s="1"/>
  <c r="J461" i="22"/>
  <c r="J463" i="22" s="1"/>
  <c r="R461" i="22"/>
  <c r="R463" i="22" s="1"/>
  <c r="W231" i="22"/>
  <c r="W233" i="22" s="1"/>
  <c r="S231" i="22"/>
  <c r="S233" i="22" s="1"/>
  <c r="O231" i="22"/>
  <c r="O233" i="22" s="1"/>
  <c r="K231" i="22"/>
  <c r="K233" i="22" s="1"/>
  <c r="G231" i="22"/>
  <c r="X231" i="22"/>
  <c r="X233" i="22" s="1"/>
  <c r="R231" i="22"/>
  <c r="R233" i="22" s="1"/>
  <c r="M231" i="22"/>
  <c r="M233" i="22" s="1"/>
  <c r="H231" i="22"/>
  <c r="H233" i="22" s="1"/>
  <c r="V231" i="22"/>
  <c r="V233" i="22" s="1"/>
  <c r="Q231" i="22"/>
  <c r="L231" i="22"/>
  <c r="L233" i="22" s="1"/>
  <c r="Y231" i="22"/>
  <c r="Y233" i="22" s="1"/>
  <c r="N231" i="22"/>
  <c r="N233" i="22" s="1"/>
  <c r="T231" i="22"/>
  <c r="T233" i="22" s="1"/>
  <c r="I231" i="22"/>
  <c r="I233" i="22" s="1"/>
  <c r="U231" i="22"/>
  <c r="U233" i="22" s="1"/>
  <c r="J231" i="22"/>
  <c r="J233" i="22" s="1"/>
  <c r="X116" i="22"/>
  <c r="X118" i="22" s="1"/>
  <c r="T116" i="22"/>
  <c r="T118" i="22" s="1"/>
  <c r="L116" i="22"/>
  <c r="L118" i="22" s="1"/>
  <c r="H116" i="22"/>
  <c r="H118" i="22" s="1"/>
  <c r="U116" i="22"/>
  <c r="U118" i="22" s="1"/>
  <c r="O116" i="22"/>
  <c r="O118" i="22" s="1"/>
  <c r="J116" i="22"/>
  <c r="J118" i="22" s="1"/>
  <c r="Y116" i="22"/>
  <c r="Y118" i="22" s="1"/>
  <c r="S116" i="22"/>
  <c r="S118" i="22" s="1"/>
  <c r="N116" i="22"/>
  <c r="N118" i="22" s="1"/>
  <c r="I116" i="22"/>
  <c r="I118" i="22" s="1"/>
  <c r="V116" i="22"/>
  <c r="V118" i="22" s="1"/>
  <c r="K116" i="22"/>
  <c r="K118" i="22" s="1"/>
  <c r="W116" i="22"/>
  <c r="W118" i="22" s="1"/>
  <c r="R116" i="22"/>
  <c r="R118" i="22" s="1"/>
  <c r="M116" i="22"/>
  <c r="M118" i="22" s="1"/>
  <c r="G116" i="22"/>
  <c r="Q116" i="22"/>
  <c r="Z555" i="22"/>
  <c r="U630" i="22"/>
  <c r="L634" i="22" s="1"/>
  <c r="O629" i="22"/>
  <c r="L631" i="22" s="1"/>
  <c r="O630" i="22"/>
  <c r="L632" i="22" s="1"/>
  <c r="L629" i="22"/>
  <c r="L630" i="22"/>
  <c r="U629" i="22"/>
  <c r="L633" i="22" s="1"/>
  <c r="AA508" i="22"/>
  <c r="AM27" i="22" s="1"/>
  <c r="AA485" i="22"/>
  <c r="AM26" i="22" s="1"/>
  <c r="L491" i="22"/>
  <c r="U353" i="22"/>
  <c r="L357" i="22" s="1"/>
  <c r="U354" i="22"/>
  <c r="L358" i="22" s="1"/>
  <c r="O353" i="22"/>
  <c r="L355" i="22" s="1"/>
  <c r="O354" i="22"/>
  <c r="L356" i="22" s="1"/>
  <c r="L354" i="22"/>
  <c r="L353" i="22"/>
  <c r="U492" i="22"/>
  <c r="L496" i="22" s="1"/>
  <c r="AA416" i="22"/>
  <c r="AM23" i="22" s="1"/>
  <c r="U308" i="22"/>
  <c r="L312" i="22" s="1"/>
  <c r="U446" i="22"/>
  <c r="L450" i="22" s="1"/>
  <c r="O445" i="22"/>
  <c r="L447" i="22" s="1"/>
  <c r="O446" i="22"/>
  <c r="L448" i="22" s="1"/>
  <c r="L445" i="22"/>
  <c r="L446" i="22"/>
  <c r="U445" i="22"/>
  <c r="L449" i="22" s="1"/>
  <c r="AA370" i="22"/>
  <c r="AM21" i="22" s="1"/>
  <c r="Z395" i="22"/>
  <c r="AA395" i="22" s="1"/>
  <c r="AH22" i="22" s="1"/>
  <c r="Y185" i="22"/>
  <c r="Y187" i="22" s="1"/>
  <c r="U185" i="22"/>
  <c r="U187" i="22" s="1"/>
  <c r="Q185" i="22"/>
  <c r="M185" i="22"/>
  <c r="M187" i="22" s="1"/>
  <c r="I185" i="22"/>
  <c r="I187" i="22" s="1"/>
  <c r="X185" i="22"/>
  <c r="X187" i="22" s="1"/>
  <c r="T185" i="22"/>
  <c r="T187" i="22" s="1"/>
  <c r="L185" i="22"/>
  <c r="L187" i="22" s="1"/>
  <c r="H185" i="22"/>
  <c r="H187" i="22" s="1"/>
  <c r="V185" i="22"/>
  <c r="V187" i="22" s="1"/>
  <c r="N185" i="22"/>
  <c r="N187" i="22" s="1"/>
  <c r="S185" i="22"/>
  <c r="S187" i="22" s="1"/>
  <c r="K185" i="22"/>
  <c r="K187" i="22" s="1"/>
  <c r="R185" i="22"/>
  <c r="R187" i="22" s="1"/>
  <c r="J185" i="22"/>
  <c r="J187" i="22" s="1"/>
  <c r="W185" i="22"/>
  <c r="W187" i="22" s="1"/>
  <c r="O185" i="22"/>
  <c r="O187" i="22" s="1"/>
  <c r="G185" i="22"/>
  <c r="Z119" i="22"/>
  <c r="L331" i="22"/>
  <c r="U330" i="22"/>
  <c r="L334" i="22" s="1"/>
  <c r="U331" i="22"/>
  <c r="L335" i="22" s="1"/>
  <c r="O331" i="22"/>
  <c r="L333" i="22" s="1"/>
  <c r="O330" i="22"/>
  <c r="L332" i="22" s="1"/>
  <c r="L330" i="22"/>
  <c r="V254" i="22"/>
  <c r="V256" i="22" s="1"/>
  <c r="R254" i="22"/>
  <c r="R256" i="22" s="1"/>
  <c r="N254" i="22"/>
  <c r="N256" i="22" s="1"/>
  <c r="J254" i="22"/>
  <c r="J256" i="22" s="1"/>
  <c r="Y254" i="22"/>
  <c r="Y256" i="22" s="1"/>
  <c r="T254" i="22"/>
  <c r="T256" i="22" s="1"/>
  <c r="O254" i="22"/>
  <c r="O256" i="22" s="1"/>
  <c r="I254" i="22"/>
  <c r="I256" i="22" s="1"/>
  <c r="X254" i="22"/>
  <c r="X256" i="22" s="1"/>
  <c r="S254" i="22"/>
  <c r="S256" i="22" s="1"/>
  <c r="M254" i="22"/>
  <c r="M256" i="22" s="1"/>
  <c r="H254" i="22"/>
  <c r="H256" i="22" s="1"/>
  <c r="Q254" i="22"/>
  <c r="G254" i="22"/>
  <c r="W254" i="22"/>
  <c r="W256" i="22" s="1"/>
  <c r="L254" i="22"/>
  <c r="L256" i="22" s="1"/>
  <c r="U254" i="22"/>
  <c r="U256" i="22" s="1"/>
  <c r="K254" i="22"/>
  <c r="K256" i="22" s="1"/>
  <c r="W139" i="22"/>
  <c r="W141" i="22" s="1"/>
  <c r="S139" i="22"/>
  <c r="S141" i="22" s="1"/>
  <c r="O139" i="22"/>
  <c r="O141" i="22" s="1"/>
  <c r="K139" i="22"/>
  <c r="K141" i="22" s="1"/>
  <c r="G139" i="22"/>
  <c r="V139" i="22"/>
  <c r="V141" i="22" s="1"/>
  <c r="R139" i="22"/>
  <c r="R141" i="22" s="1"/>
  <c r="N139" i="22"/>
  <c r="N141" i="22" s="1"/>
  <c r="J139" i="22"/>
  <c r="J141" i="22" s="1"/>
  <c r="X139" i="22"/>
  <c r="X141" i="22" s="1"/>
  <c r="H139" i="22"/>
  <c r="H141" i="22" s="1"/>
  <c r="U139" i="22"/>
  <c r="U141" i="22" s="1"/>
  <c r="M139" i="22"/>
  <c r="M141" i="22" s="1"/>
  <c r="T139" i="22"/>
  <c r="T141" i="22" s="1"/>
  <c r="L139" i="22"/>
  <c r="L141" i="22" s="1"/>
  <c r="Y139" i="22"/>
  <c r="Y141" i="22" s="1"/>
  <c r="Q139" i="22"/>
  <c r="I139" i="22"/>
  <c r="P119" i="22"/>
  <c r="U170" i="22"/>
  <c r="L174" i="22" s="1"/>
  <c r="O169" i="22"/>
  <c r="L171" i="22" s="1"/>
  <c r="O170" i="22"/>
  <c r="L172" i="22" s="1"/>
  <c r="L169" i="22"/>
  <c r="L170" i="22"/>
  <c r="U169" i="22"/>
  <c r="L173" i="22" s="1"/>
  <c r="O423" i="22"/>
  <c r="L425" i="22" s="1"/>
  <c r="U422" i="22"/>
  <c r="L426" i="22" s="1"/>
  <c r="U284" i="22"/>
  <c r="L288" i="22" s="1"/>
  <c r="V162" i="22"/>
  <c r="V164" i="22" s="1"/>
  <c r="R162" i="22"/>
  <c r="R164" i="22" s="1"/>
  <c r="N162" i="22"/>
  <c r="N164" i="22" s="1"/>
  <c r="J162" i="22"/>
  <c r="J164" i="22" s="1"/>
  <c r="Y162" i="22"/>
  <c r="Y164" i="22" s="1"/>
  <c r="U162" i="22"/>
  <c r="U164" i="22" s="1"/>
  <c r="Q162" i="22"/>
  <c r="M162" i="22"/>
  <c r="M164" i="22" s="1"/>
  <c r="I162" i="22"/>
  <c r="I164" i="22" s="1"/>
  <c r="X162" i="22"/>
  <c r="X164" i="22" s="1"/>
  <c r="H162" i="22"/>
  <c r="H164" i="22" s="1"/>
  <c r="W162" i="22"/>
  <c r="W164" i="22" s="1"/>
  <c r="O162" i="22"/>
  <c r="O164" i="22" s="1"/>
  <c r="G162" i="22"/>
  <c r="K162" i="22"/>
  <c r="K164" i="22" s="1"/>
  <c r="T162" i="22"/>
  <c r="T164" i="22" s="1"/>
  <c r="L162" i="22"/>
  <c r="L164" i="22" s="1"/>
  <c r="S162" i="22"/>
  <c r="S164" i="22" s="1"/>
  <c r="O262" i="22"/>
  <c r="L264" i="22" s="1"/>
  <c r="Z556" i="22"/>
  <c r="X484" i="22"/>
  <c r="X486" i="22" s="1"/>
  <c r="T484" i="22"/>
  <c r="T486" i="22" s="1"/>
  <c r="L484" i="22"/>
  <c r="L486" i="22" s="1"/>
  <c r="H484" i="22"/>
  <c r="H486" i="22" s="1"/>
  <c r="W484" i="22"/>
  <c r="W486" i="22" s="1"/>
  <c r="S484" i="22"/>
  <c r="S486" i="22" s="1"/>
  <c r="O484" i="22"/>
  <c r="O486" i="22" s="1"/>
  <c r="K484" i="22"/>
  <c r="K486" i="22" s="1"/>
  <c r="G484" i="22"/>
  <c r="R484" i="22"/>
  <c r="R486" i="22" s="1"/>
  <c r="J484" i="22"/>
  <c r="J486" i="22" s="1"/>
  <c r="Y484" i="22"/>
  <c r="Y486" i="22" s="1"/>
  <c r="Q484" i="22"/>
  <c r="I484" i="22"/>
  <c r="I486" i="22" s="1"/>
  <c r="V484" i="22"/>
  <c r="V486" i="22" s="1"/>
  <c r="N484" i="22"/>
  <c r="N486" i="22" s="1"/>
  <c r="U484" i="22"/>
  <c r="U486" i="22" s="1"/>
  <c r="M484" i="22"/>
  <c r="M486" i="22" s="1"/>
  <c r="P509" i="22"/>
  <c r="W507" i="22"/>
  <c r="S507" i="22"/>
  <c r="O507" i="22"/>
  <c r="K507" i="22"/>
  <c r="G507" i="22"/>
  <c r="V507" i="22"/>
  <c r="R507" i="22"/>
  <c r="N507" i="22"/>
  <c r="J507" i="22"/>
  <c r="Y507" i="22"/>
  <c r="U507" i="22"/>
  <c r="Q507" i="22"/>
  <c r="M507" i="22"/>
  <c r="I507" i="22"/>
  <c r="T507" i="22"/>
  <c r="L507" i="22"/>
  <c r="X507" i="22"/>
  <c r="H507" i="22"/>
  <c r="U491" i="22"/>
  <c r="L495" i="22" s="1"/>
  <c r="Y392" i="22"/>
  <c r="Y394" i="22" s="1"/>
  <c r="U392" i="22"/>
  <c r="U394" i="22" s="1"/>
  <c r="Q392" i="22"/>
  <c r="M392" i="22"/>
  <c r="M394" i="22" s="1"/>
  <c r="I392" i="22"/>
  <c r="I394" i="22" s="1"/>
  <c r="X392" i="22"/>
  <c r="X394" i="22" s="1"/>
  <c r="T392" i="22"/>
  <c r="T394" i="22" s="1"/>
  <c r="L392" i="22"/>
  <c r="L394" i="22" s="1"/>
  <c r="H392" i="22"/>
  <c r="H394" i="22" s="1"/>
  <c r="W392" i="22"/>
  <c r="W394" i="22" s="1"/>
  <c r="S392" i="22"/>
  <c r="S394" i="22" s="1"/>
  <c r="O392" i="22"/>
  <c r="O394" i="22" s="1"/>
  <c r="K392" i="22"/>
  <c r="K394" i="22" s="1"/>
  <c r="G392" i="22"/>
  <c r="J392" i="22"/>
  <c r="J394" i="22" s="1"/>
  <c r="V392" i="22"/>
  <c r="V394" i="22" s="1"/>
  <c r="R392" i="22"/>
  <c r="R394" i="22" s="1"/>
  <c r="N392" i="22"/>
  <c r="N394" i="22" s="1"/>
  <c r="W438" i="22"/>
  <c r="W440" i="22" s="1"/>
  <c r="S438" i="22"/>
  <c r="S440" i="22" s="1"/>
  <c r="O438" i="22"/>
  <c r="O440" i="22" s="1"/>
  <c r="K438" i="22"/>
  <c r="K440" i="22" s="1"/>
  <c r="G438" i="22"/>
  <c r="V438" i="22"/>
  <c r="V440" i="22" s="1"/>
  <c r="R438" i="22"/>
  <c r="R440" i="22" s="1"/>
  <c r="N438" i="22"/>
  <c r="N440" i="22" s="1"/>
  <c r="J438" i="22"/>
  <c r="J440" i="22" s="1"/>
  <c r="Y438" i="22"/>
  <c r="Y440" i="22" s="1"/>
  <c r="U438" i="22"/>
  <c r="U440" i="22" s="1"/>
  <c r="Q438" i="22"/>
  <c r="M438" i="22"/>
  <c r="M440" i="22" s="1"/>
  <c r="I438" i="22"/>
  <c r="I440" i="22" s="1"/>
  <c r="T438" i="22"/>
  <c r="T440" i="22" s="1"/>
  <c r="H438" i="22"/>
  <c r="H440" i="22" s="1"/>
  <c r="X438" i="22"/>
  <c r="X440" i="22" s="1"/>
  <c r="L438" i="22"/>
  <c r="L440" i="22" s="1"/>
  <c r="AA347" i="22"/>
  <c r="AM20" i="22" s="1"/>
  <c r="L307" i="22"/>
  <c r="P441" i="22"/>
  <c r="U377" i="22"/>
  <c r="L381" i="22" s="1"/>
  <c r="O376" i="22"/>
  <c r="L378" i="22" s="1"/>
  <c r="O377" i="22"/>
  <c r="L379" i="22" s="1"/>
  <c r="L376" i="22"/>
  <c r="U376" i="22"/>
  <c r="L380" i="22" s="1"/>
  <c r="L377" i="22"/>
  <c r="O308" i="22"/>
  <c r="L310" i="22" s="1"/>
  <c r="AA96" i="22"/>
  <c r="AH9" i="22" s="1"/>
  <c r="AA94" i="22"/>
  <c r="AM9" i="22" s="1"/>
  <c r="Z211" i="22"/>
  <c r="P165" i="22"/>
  <c r="AA165" i="22" s="1"/>
  <c r="AH12" i="22" s="1"/>
  <c r="P142" i="22"/>
  <c r="AA142" i="22" s="1"/>
  <c r="AH11" i="22" s="1"/>
  <c r="L422" i="22"/>
  <c r="L423" i="22"/>
  <c r="L284" i="22"/>
  <c r="O216" i="22"/>
  <c r="L218" i="22" s="1"/>
  <c r="L215" i="22"/>
  <c r="U216" i="22"/>
  <c r="L220" i="22" s="1"/>
  <c r="L261" i="22"/>
  <c r="Z464" i="22"/>
  <c r="AA464" i="22" s="1"/>
  <c r="AH25" i="22" s="1"/>
  <c r="Z418" i="22"/>
  <c r="AA418" i="22" s="1"/>
  <c r="AH23" i="22" s="1"/>
  <c r="U400" i="22"/>
  <c r="L404" i="22" s="1"/>
  <c r="O399" i="22"/>
  <c r="L401" i="22" s="1"/>
  <c r="AA623" i="22"/>
  <c r="AM32" i="22" s="1"/>
  <c r="P510" i="22"/>
  <c r="Z509" i="22"/>
  <c r="O492" i="22"/>
  <c r="L494" i="22" s="1"/>
  <c r="L492" i="22"/>
  <c r="AA439" i="22"/>
  <c r="AM24" i="22" s="1"/>
  <c r="P234" i="22"/>
  <c r="AA234" i="22" s="1"/>
  <c r="AH15" i="22" s="1"/>
  <c r="Z578" i="22"/>
  <c r="O400" i="22"/>
  <c r="L402" i="22" s="1"/>
  <c r="P372" i="22"/>
  <c r="AA372" i="22" s="1"/>
  <c r="AH21" i="22" s="1"/>
  <c r="AA280" i="22"/>
  <c r="AH17" i="22" s="1"/>
  <c r="P257" i="22"/>
  <c r="AA257" i="22" s="1"/>
  <c r="AH16" i="22" s="1"/>
  <c r="H208" i="22"/>
  <c r="H210" i="22" s="1"/>
  <c r="S208" i="22"/>
  <c r="S210" i="22" s="1"/>
  <c r="R208" i="22"/>
  <c r="R210" i="22" s="1"/>
  <c r="N208" i="22"/>
  <c r="N210" i="22" s="1"/>
  <c r="O123" i="22"/>
  <c r="L125" i="22" s="1"/>
  <c r="L123" i="22"/>
  <c r="O124" i="22"/>
  <c r="L126" i="22" s="1"/>
  <c r="AA278" i="22"/>
  <c r="AM17" i="22" s="1"/>
  <c r="U146" i="22"/>
  <c r="L150" i="22" s="1"/>
  <c r="U147" i="22"/>
  <c r="L151" i="22" s="1"/>
  <c r="O146" i="22"/>
  <c r="L148" i="22" s="1"/>
  <c r="O147" i="22"/>
  <c r="L149" i="22" s="1"/>
  <c r="L147" i="22"/>
  <c r="L146" i="22"/>
  <c r="U123" i="22"/>
  <c r="L127" i="22" s="1"/>
  <c r="O422" i="22"/>
  <c r="L424" i="22" s="1"/>
  <c r="Z188" i="22"/>
  <c r="L262" i="22"/>
  <c r="O261" i="22"/>
  <c r="L263" i="22" s="1"/>
  <c r="Z487" i="22"/>
  <c r="P625" i="22"/>
  <c r="AA625" i="22" s="1"/>
  <c r="AH32" i="22" s="1"/>
  <c r="U514" i="22"/>
  <c r="L518" i="22" s="1"/>
  <c r="U515" i="22"/>
  <c r="L519" i="22" s="1"/>
  <c r="O514" i="22"/>
  <c r="L516" i="22" s="1"/>
  <c r="O515" i="22"/>
  <c r="L517" i="22" s="1"/>
  <c r="L514" i="22"/>
  <c r="L515" i="22"/>
  <c r="P349" i="22"/>
  <c r="AA349" i="22" s="1"/>
  <c r="AH20" i="22" s="1"/>
  <c r="O491" i="22"/>
  <c r="L493" i="22" s="1"/>
  <c r="U307" i="22"/>
  <c r="L311" i="22" s="1"/>
  <c r="O307" i="22"/>
  <c r="L309" i="22" s="1"/>
  <c r="L285" i="22"/>
  <c r="U238" i="22"/>
  <c r="L242" i="22" s="1"/>
  <c r="U239" i="22"/>
  <c r="L243" i="22" s="1"/>
  <c r="L238" i="22"/>
  <c r="O239" i="22"/>
  <c r="L241" i="22" s="1"/>
  <c r="O238" i="22"/>
  <c r="L240" i="22" s="1"/>
  <c r="L239" i="22"/>
  <c r="V369" i="22"/>
  <c r="V371" i="22" s="1"/>
  <c r="R369" i="22"/>
  <c r="R371" i="22" s="1"/>
  <c r="N369" i="22"/>
  <c r="N371" i="22" s="1"/>
  <c r="J369" i="22"/>
  <c r="J371" i="22" s="1"/>
  <c r="Y369" i="22"/>
  <c r="Y371" i="22" s="1"/>
  <c r="U369" i="22"/>
  <c r="U371" i="22" s="1"/>
  <c r="Q369" i="22"/>
  <c r="M369" i="22"/>
  <c r="M371" i="22" s="1"/>
  <c r="I369" i="22"/>
  <c r="I371" i="22" s="1"/>
  <c r="X369" i="22"/>
  <c r="X371" i="22" s="1"/>
  <c r="H369" i="22"/>
  <c r="H371" i="22" s="1"/>
  <c r="W369" i="22"/>
  <c r="W371" i="22" s="1"/>
  <c r="O369" i="22"/>
  <c r="O371" i="22" s="1"/>
  <c r="G369" i="22"/>
  <c r="T369" i="22"/>
  <c r="T371" i="22" s="1"/>
  <c r="S369" i="22"/>
  <c r="S371" i="22" s="1"/>
  <c r="L369" i="22"/>
  <c r="L371" i="22" s="1"/>
  <c r="K369" i="22"/>
  <c r="K371" i="22" s="1"/>
  <c r="O101" i="22"/>
  <c r="L103" i="22" s="1"/>
  <c r="L100" i="22"/>
  <c r="L101" i="22"/>
  <c r="U100" i="22"/>
  <c r="L104" i="22" s="1"/>
  <c r="O100" i="22"/>
  <c r="L102" i="22" s="1"/>
  <c r="U101" i="22"/>
  <c r="L105" i="22" s="1"/>
  <c r="AA324" i="22"/>
  <c r="AM19" i="22" s="1"/>
  <c r="AA140" i="22"/>
  <c r="AM11" i="22" s="1"/>
  <c r="U285" i="22"/>
  <c r="L289" i="22" s="1"/>
  <c r="U193" i="22"/>
  <c r="L197" i="22" s="1"/>
  <c r="AA163" i="22"/>
  <c r="AM12" i="22" s="1"/>
  <c r="U124" i="22"/>
  <c r="L128" i="22" s="1"/>
  <c r="L124" i="22"/>
  <c r="O284" i="22"/>
  <c r="L286" i="22" s="1"/>
  <c r="U261" i="22"/>
  <c r="L265" i="22" s="1"/>
  <c r="W714" i="21"/>
  <c r="S714" i="21"/>
  <c r="O714" i="21"/>
  <c r="K714" i="21"/>
  <c r="G714" i="21"/>
  <c r="V714" i="21"/>
  <c r="R714" i="21"/>
  <c r="N714" i="21"/>
  <c r="J714" i="21"/>
  <c r="Y714" i="21"/>
  <c r="Q714" i="21"/>
  <c r="I714" i="21"/>
  <c r="X714" i="21"/>
  <c r="H714" i="21"/>
  <c r="L714" i="21"/>
  <c r="U714" i="21"/>
  <c r="M714" i="21"/>
  <c r="T714" i="21"/>
  <c r="P693" i="21"/>
  <c r="AA693" i="21" s="1"/>
  <c r="AC35" i="21" s="1"/>
  <c r="Z648" i="21"/>
  <c r="V691" i="21"/>
  <c r="R691" i="21"/>
  <c r="N691" i="21"/>
  <c r="J691" i="21"/>
  <c r="Y691" i="21"/>
  <c r="U691" i="21"/>
  <c r="Q691" i="21"/>
  <c r="M691" i="21"/>
  <c r="I691" i="21"/>
  <c r="W691" i="21"/>
  <c r="O691" i="21"/>
  <c r="G691" i="21"/>
  <c r="T691" i="21"/>
  <c r="L691" i="21"/>
  <c r="S691" i="21"/>
  <c r="K691" i="21"/>
  <c r="X691" i="21"/>
  <c r="H691" i="21"/>
  <c r="Z602" i="21"/>
  <c r="AA602" i="21" s="1"/>
  <c r="AH31" i="21" s="1"/>
  <c r="W668" i="21"/>
  <c r="S668" i="21"/>
  <c r="O668" i="21"/>
  <c r="K668" i="21"/>
  <c r="G668" i="21"/>
  <c r="V668" i="21"/>
  <c r="R668" i="21"/>
  <c r="N668" i="21"/>
  <c r="J668" i="21"/>
  <c r="Y668" i="21"/>
  <c r="Q668" i="21"/>
  <c r="I668" i="21"/>
  <c r="X668" i="21"/>
  <c r="H668" i="21"/>
  <c r="M668" i="21"/>
  <c r="L668" i="21"/>
  <c r="U668" i="21"/>
  <c r="T668" i="21"/>
  <c r="O630" i="21"/>
  <c r="L632" i="21" s="1"/>
  <c r="AA623" i="21"/>
  <c r="AM32" i="21" s="1"/>
  <c r="P624" i="21"/>
  <c r="O607" i="21"/>
  <c r="L609" i="21" s="1"/>
  <c r="U560" i="21"/>
  <c r="L564" i="21" s="1"/>
  <c r="U561" i="21"/>
  <c r="L565" i="21" s="1"/>
  <c r="L560" i="21"/>
  <c r="O560" i="21"/>
  <c r="L562" i="21" s="1"/>
  <c r="L561" i="21"/>
  <c r="O561" i="21"/>
  <c r="L563" i="21" s="1"/>
  <c r="Z510" i="21"/>
  <c r="P464" i="21"/>
  <c r="X231" i="21"/>
  <c r="X233" i="21" s="1"/>
  <c r="T231" i="21"/>
  <c r="T233" i="21" s="1"/>
  <c r="L231" i="21"/>
  <c r="L233" i="21" s="1"/>
  <c r="H231" i="21"/>
  <c r="H233" i="21" s="1"/>
  <c r="V231" i="21"/>
  <c r="V233" i="21" s="1"/>
  <c r="Q231" i="21"/>
  <c r="K231" i="21"/>
  <c r="K233" i="21" s="1"/>
  <c r="Y231" i="21"/>
  <c r="Y233" i="21" s="1"/>
  <c r="S231" i="21"/>
  <c r="S233" i="21" s="1"/>
  <c r="N231" i="21"/>
  <c r="N233" i="21" s="1"/>
  <c r="I231" i="21"/>
  <c r="I233" i="21" s="1"/>
  <c r="U231" i="21"/>
  <c r="U233" i="21" s="1"/>
  <c r="J231" i="21"/>
  <c r="J233" i="21" s="1"/>
  <c r="R231" i="21"/>
  <c r="R233" i="21" s="1"/>
  <c r="G231" i="21"/>
  <c r="W231" i="21"/>
  <c r="W233" i="21" s="1"/>
  <c r="M231" i="21"/>
  <c r="M233" i="21" s="1"/>
  <c r="O231" i="21"/>
  <c r="O233" i="21" s="1"/>
  <c r="V760" i="21"/>
  <c r="R760" i="21"/>
  <c r="N760" i="21"/>
  <c r="J760" i="21"/>
  <c r="Y760" i="21"/>
  <c r="U760" i="21"/>
  <c r="Q760" i="21"/>
  <c r="M760" i="21"/>
  <c r="I760" i="21"/>
  <c r="X760" i="21"/>
  <c r="T760" i="21"/>
  <c r="L760" i="21"/>
  <c r="H760" i="21"/>
  <c r="S760" i="21"/>
  <c r="O760" i="21"/>
  <c r="G760" i="21"/>
  <c r="W760" i="21"/>
  <c r="K760" i="21"/>
  <c r="U630" i="21"/>
  <c r="L634" i="21" s="1"/>
  <c r="U492" i="21"/>
  <c r="L496" i="21" s="1"/>
  <c r="O491" i="21"/>
  <c r="L493" i="21" s="1"/>
  <c r="L491" i="21"/>
  <c r="U491" i="21"/>
  <c r="L495" i="21" s="1"/>
  <c r="O492" i="21"/>
  <c r="L494" i="21" s="1"/>
  <c r="P533" i="21"/>
  <c r="AA347" i="21"/>
  <c r="AM20" i="21" s="1"/>
  <c r="L353" i="21"/>
  <c r="O354" i="21"/>
  <c r="L356" i="21" s="1"/>
  <c r="L354" i="21"/>
  <c r="U353" i="21"/>
  <c r="L357" i="21" s="1"/>
  <c r="O353" i="21"/>
  <c r="L355" i="21" s="1"/>
  <c r="U354" i="21"/>
  <c r="L358" i="21" s="1"/>
  <c r="Z418" i="21"/>
  <c r="AA418" i="21" s="1"/>
  <c r="AH23" i="21" s="1"/>
  <c r="Z763" i="21"/>
  <c r="AA763" i="21" s="1"/>
  <c r="AH38" i="21" s="1"/>
  <c r="P717" i="21"/>
  <c r="L699" i="21"/>
  <c r="U698" i="21"/>
  <c r="L702" i="21" s="1"/>
  <c r="O699" i="21"/>
  <c r="L701" i="21" s="1"/>
  <c r="O698" i="21"/>
  <c r="L700" i="21" s="1"/>
  <c r="L698" i="21"/>
  <c r="U699" i="21"/>
  <c r="L703" i="21" s="1"/>
  <c r="P648" i="21"/>
  <c r="Z670" i="21"/>
  <c r="L629" i="21"/>
  <c r="Z556" i="21"/>
  <c r="O537" i="21"/>
  <c r="L539" i="21" s="1"/>
  <c r="P762" i="21"/>
  <c r="AA762" i="21" s="1"/>
  <c r="AC38" i="21" s="1"/>
  <c r="U767" i="21"/>
  <c r="L771" i="21" s="1"/>
  <c r="U768" i="21"/>
  <c r="L772" i="21" s="1"/>
  <c r="L768" i="21"/>
  <c r="O767" i="21"/>
  <c r="L769" i="21" s="1"/>
  <c r="P740" i="21"/>
  <c r="AA740" i="21" s="1"/>
  <c r="AH37" i="21" s="1"/>
  <c r="Z717" i="21"/>
  <c r="Z671" i="21"/>
  <c r="X645" i="21"/>
  <c r="T645" i="21"/>
  <c r="W645" i="21"/>
  <c r="S645" i="21"/>
  <c r="O645" i="21"/>
  <c r="K645" i="21"/>
  <c r="R645" i="21"/>
  <c r="L645" i="21"/>
  <c r="G645" i="21"/>
  <c r="Y645" i="21"/>
  <c r="Q645" i="21"/>
  <c r="J645" i="21"/>
  <c r="M645" i="21"/>
  <c r="V645" i="21"/>
  <c r="I645" i="21"/>
  <c r="U645" i="21"/>
  <c r="H645" i="21"/>
  <c r="N645" i="21"/>
  <c r="U629" i="21"/>
  <c r="L633" i="21" s="1"/>
  <c r="U538" i="21"/>
  <c r="L542" i="21" s="1"/>
  <c r="X346" i="21"/>
  <c r="X348" i="21" s="1"/>
  <c r="T346" i="21"/>
  <c r="T348" i="21" s="1"/>
  <c r="L346" i="21"/>
  <c r="L348" i="21" s="1"/>
  <c r="H346" i="21"/>
  <c r="H348" i="21" s="1"/>
  <c r="W346" i="21"/>
  <c r="W348" i="21" s="1"/>
  <c r="S346" i="21"/>
  <c r="S348" i="21" s="1"/>
  <c r="O346" i="21"/>
  <c r="O348" i="21" s="1"/>
  <c r="K346" i="21"/>
  <c r="K348" i="21" s="1"/>
  <c r="G346" i="21"/>
  <c r="Y346" i="21"/>
  <c r="Y348" i="21" s="1"/>
  <c r="Q346" i="21"/>
  <c r="I346" i="21"/>
  <c r="I348" i="21" s="1"/>
  <c r="V346" i="21"/>
  <c r="V348" i="21" s="1"/>
  <c r="N346" i="21"/>
  <c r="N348" i="21" s="1"/>
  <c r="U346" i="21"/>
  <c r="U348" i="21" s="1"/>
  <c r="M346" i="21"/>
  <c r="M348" i="21" s="1"/>
  <c r="J346" i="21"/>
  <c r="J348" i="21" s="1"/>
  <c r="R346" i="21"/>
  <c r="R348" i="21" s="1"/>
  <c r="W254" i="21"/>
  <c r="W256" i="21" s="1"/>
  <c r="S254" i="21"/>
  <c r="S256" i="21" s="1"/>
  <c r="O254" i="21"/>
  <c r="O256" i="21" s="1"/>
  <c r="K254" i="21"/>
  <c r="K256" i="21" s="1"/>
  <c r="G254" i="21"/>
  <c r="X254" i="21"/>
  <c r="X256" i="21" s="1"/>
  <c r="R254" i="21"/>
  <c r="R256" i="21" s="1"/>
  <c r="M254" i="21"/>
  <c r="M256" i="21" s="1"/>
  <c r="H254" i="21"/>
  <c r="H256" i="21" s="1"/>
  <c r="U254" i="21"/>
  <c r="U256" i="21" s="1"/>
  <c r="J254" i="21"/>
  <c r="J256" i="21" s="1"/>
  <c r="Y254" i="21"/>
  <c r="Y256" i="21" s="1"/>
  <c r="N254" i="21"/>
  <c r="N256" i="21" s="1"/>
  <c r="V254" i="21"/>
  <c r="V256" i="21" s="1"/>
  <c r="L254" i="21"/>
  <c r="L256" i="21" s="1"/>
  <c r="T254" i="21"/>
  <c r="T256" i="21" s="1"/>
  <c r="I254" i="21"/>
  <c r="I256" i="21" s="1"/>
  <c r="Q254" i="21"/>
  <c r="L238" i="21"/>
  <c r="Z694" i="21"/>
  <c r="P739" i="21"/>
  <c r="AA739" i="21" s="1"/>
  <c r="AC37" i="21" s="1"/>
  <c r="P694" i="21"/>
  <c r="AA669" i="21"/>
  <c r="AM34" i="21" s="1"/>
  <c r="L653" i="21"/>
  <c r="U652" i="21"/>
  <c r="L656" i="21" s="1"/>
  <c r="O653" i="21"/>
  <c r="L655" i="21" s="1"/>
  <c r="O652" i="21"/>
  <c r="L654" i="21" s="1"/>
  <c r="U653" i="21"/>
  <c r="L657" i="21" s="1"/>
  <c r="L652" i="21"/>
  <c r="Z624" i="21"/>
  <c r="O629" i="21"/>
  <c r="L631" i="21" s="1"/>
  <c r="L630" i="21"/>
  <c r="U606" i="21"/>
  <c r="L610" i="21" s="1"/>
  <c r="U515" i="21"/>
  <c r="L519" i="21" s="1"/>
  <c r="O514" i="21"/>
  <c r="L516" i="21" s="1"/>
  <c r="O515" i="21"/>
  <c r="L517" i="21" s="1"/>
  <c r="L515" i="21"/>
  <c r="U514" i="21"/>
  <c r="L518" i="21" s="1"/>
  <c r="L514" i="21"/>
  <c r="U583" i="21"/>
  <c r="L587" i="21" s="1"/>
  <c r="O584" i="21"/>
  <c r="L586" i="21" s="1"/>
  <c r="L583" i="21"/>
  <c r="U584" i="21"/>
  <c r="L588" i="21" s="1"/>
  <c r="L584" i="21"/>
  <c r="O583" i="21"/>
  <c r="L585" i="21" s="1"/>
  <c r="U469" i="21"/>
  <c r="L473" i="21" s="1"/>
  <c r="O468" i="21"/>
  <c r="L470" i="21" s="1"/>
  <c r="O469" i="21"/>
  <c r="L471" i="21" s="1"/>
  <c r="L468" i="21"/>
  <c r="L469" i="21"/>
  <c r="U468" i="21"/>
  <c r="L472" i="21" s="1"/>
  <c r="P303" i="21"/>
  <c r="AA303" i="21" s="1"/>
  <c r="AH18" i="21" s="1"/>
  <c r="U607" i="21"/>
  <c r="L611" i="21" s="1"/>
  <c r="L538" i="21"/>
  <c r="O538" i="21"/>
  <c r="L540" i="21" s="1"/>
  <c r="AA416" i="21"/>
  <c r="AM23" i="21" s="1"/>
  <c r="Z533" i="21"/>
  <c r="P280" i="21"/>
  <c r="AA280" i="21" s="1"/>
  <c r="AH17" i="21" s="1"/>
  <c r="Y208" i="21"/>
  <c r="Y210" i="21" s="1"/>
  <c r="U208" i="21"/>
  <c r="U210" i="21" s="1"/>
  <c r="Q208" i="21"/>
  <c r="M208" i="21"/>
  <c r="M210" i="21" s="1"/>
  <c r="I208" i="21"/>
  <c r="I210" i="21" s="1"/>
  <c r="W208" i="21"/>
  <c r="W210" i="21" s="1"/>
  <c r="R208" i="21"/>
  <c r="R210" i="21" s="1"/>
  <c r="L208" i="21"/>
  <c r="L210" i="21" s="1"/>
  <c r="G208" i="21"/>
  <c r="T208" i="21"/>
  <c r="T210" i="21" s="1"/>
  <c r="O208" i="21"/>
  <c r="O210" i="21" s="1"/>
  <c r="J208" i="21"/>
  <c r="J210" i="21" s="1"/>
  <c r="V208" i="21"/>
  <c r="V210" i="21" s="1"/>
  <c r="K208" i="21"/>
  <c r="K210" i="21" s="1"/>
  <c r="S208" i="21"/>
  <c r="S210" i="21" s="1"/>
  <c r="H208" i="21"/>
  <c r="H210" i="21" s="1"/>
  <c r="N208" i="21"/>
  <c r="N210" i="21" s="1"/>
  <c r="X208" i="21"/>
  <c r="X210" i="21" s="1"/>
  <c r="U169" i="21"/>
  <c r="L173" i="21" s="1"/>
  <c r="U170" i="21"/>
  <c r="L174" i="21" s="1"/>
  <c r="L169" i="21"/>
  <c r="O170" i="21"/>
  <c r="L172" i="21" s="1"/>
  <c r="L170" i="21"/>
  <c r="O169" i="21"/>
  <c r="L171" i="21" s="1"/>
  <c r="U239" i="21"/>
  <c r="L243" i="21" s="1"/>
  <c r="U216" i="21"/>
  <c r="L220" i="21" s="1"/>
  <c r="Z257" i="21"/>
  <c r="P188" i="21"/>
  <c r="P162" i="21"/>
  <c r="AA162" i="21" s="1"/>
  <c r="G164" i="21"/>
  <c r="P164" i="21" s="1"/>
  <c r="P671" i="21"/>
  <c r="X622" i="21"/>
  <c r="T622" i="21"/>
  <c r="L622" i="21"/>
  <c r="H622" i="21"/>
  <c r="W622" i="21"/>
  <c r="S622" i="21"/>
  <c r="O622" i="21"/>
  <c r="K622" i="21"/>
  <c r="G622" i="21"/>
  <c r="U622" i="21"/>
  <c r="M622" i="21"/>
  <c r="R622" i="21"/>
  <c r="J622" i="21"/>
  <c r="Y622" i="21"/>
  <c r="Q622" i="21"/>
  <c r="I622" i="21"/>
  <c r="N622" i="21"/>
  <c r="V622" i="21"/>
  <c r="Z625" i="21"/>
  <c r="AA625" i="21" s="1"/>
  <c r="AH32" i="21" s="1"/>
  <c r="AA646" i="21"/>
  <c r="AM33" i="21" s="1"/>
  <c r="P487" i="21"/>
  <c r="L607" i="21"/>
  <c r="P510" i="21"/>
  <c r="AA482" i="21"/>
  <c r="Q479" i="21" s="1"/>
  <c r="P737" i="21"/>
  <c r="U331" i="21"/>
  <c r="L335" i="21" s="1"/>
  <c r="U330" i="21"/>
  <c r="L334" i="21" s="1"/>
  <c r="O330" i="21"/>
  <c r="L332" i="21" s="1"/>
  <c r="U400" i="21"/>
  <c r="L404" i="21" s="1"/>
  <c r="O399" i="21"/>
  <c r="L401" i="21" s="1"/>
  <c r="O400" i="21"/>
  <c r="L402" i="21" s="1"/>
  <c r="L399" i="21"/>
  <c r="U399" i="21"/>
  <c r="L403" i="21" s="1"/>
  <c r="L400" i="21"/>
  <c r="Z349" i="21"/>
  <c r="AA349" i="21" s="1"/>
  <c r="AH20" i="21" s="1"/>
  <c r="L330" i="21"/>
  <c r="U308" i="21"/>
  <c r="L312" i="21" s="1"/>
  <c r="O307" i="21"/>
  <c r="L309" i="21" s="1"/>
  <c r="O308" i="21"/>
  <c r="L310" i="21" s="1"/>
  <c r="L307" i="21"/>
  <c r="L308" i="21"/>
  <c r="U307" i="21"/>
  <c r="L311" i="21" s="1"/>
  <c r="X553" i="21"/>
  <c r="T553" i="21"/>
  <c r="L553" i="21"/>
  <c r="H553" i="21"/>
  <c r="W553" i="21"/>
  <c r="R553" i="21"/>
  <c r="M553" i="21"/>
  <c r="G553" i="21"/>
  <c r="V553" i="21"/>
  <c r="Q553" i="21"/>
  <c r="K553" i="21"/>
  <c r="O553" i="21"/>
  <c r="Y553" i="21"/>
  <c r="N553" i="21"/>
  <c r="J553" i="21"/>
  <c r="I553" i="21"/>
  <c r="U553" i="21"/>
  <c r="S553" i="21"/>
  <c r="U422" i="21"/>
  <c r="L426" i="21" s="1"/>
  <c r="O422" i="21"/>
  <c r="L424" i="21" s="1"/>
  <c r="U423" i="21"/>
  <c r="L427" i="21" s="1"/>
  <c r="L422" i="21"/>
  <c r="O423" i="21"/>
  <c r="L425" i="21" s="1"/>
  <c r="L423" i="21"/>
  <c r="Z532" i="21"/>
  <c r="AA532" i="21" s="1"/>
  <c r="AC28" i="21" s="1"/>
  <c r="W415" i="21"/>
  <c r="W417" i="21" s="1"/>
  <c r="S415" i="21"/>
  <c r="S417" i="21" s="1"/>
  <c r="O415" i="21"/>
  <c r="O417" i="21" s="1"/>
  <c r="K415" i="21"/>
  <c r="K417" i="21" s="1"/>
  <c r="Y415" i="21"/>
  <c r="Y417" i="21" s="1"/>
  <c r="T415" i="21"/>
  <c r="T417" i="21" s="1"/>
  <c r="N415" i="21"/>
  <c r="N417" i="21" s="1"/>
  <c r="I415" i="21"/>
  <c r="I417" i="21" s="1"/>
  <c r="X415" i="21"/>
  <c r="X417" i="21" s="1"/>
  <c r="R415" i="21"/>
  <c r="R417" i="21" s="1"/>
  <c r="M415" i="21"/>
  <c r="M417" i="21" s="1"/>
  <c r="H415" i="21"/>
  <c r="H417" i="21" s="1"/>
  <c r="U415" i="21"/>
  <c r="U417" i="21" s="1"/>
  <c r="J415" i="21"/>
  <c r="J417" i="21" s="1"/>
  <c r="Q415" i="21"/>
  <c r="G415" i="21"/>
  <c r="V415" i="21"/>
  <c r="V417" i="21" s="1"/>
  <c r="L415" i="21"/>
  <c r="L417" i="21" s="1"/>
  <c r="U284" i="21"/>
  <c r="L288" i="21" s="1"/>
  <c r="U285" i="21"/>
  <c r="L289" i="21" s="1"/>
  <c r="O284" i="21"/>
  <c r="L286" i="21" s="1"/>
  <c r="L284" i="21"/>
  <c r="O285" i="21"/>
  <c r="L287" i="21" s="1"/>
  <c r="L285" i="21"/>
  <c r="Z323" i="21"/>
  <c r="V277" i="21"/>
  <c r="V279" i="21" s="1"/>
  <c r="R277" i="21"/>
  <c r="R279" i="21" s="1"/>
  <c r="N277" i="21"/>
  <c r="N279" i="21" s="1"/>
  <c r="J277" i="21"/>
  <c r="J279" i="21" s="1"/>
  <c r="Y277" i="21"/>
  <c r="Y279" i="21" s="1"/>
  <c r="T277" i="21"/>
  <c r="T279" i="21" s="1"/>
  <c r="O277" i="21"/>
  <c r="O279" i="21" s="1"/>
  <c r="I277" i="21"/>
  <c r="I279" i="21" s="1"/>
  <c r="X277" i="21"/>
  <c r="X279" i="21" s="1"/>
  <c r="S277" i="21"/>
  <c r="S279" i="21" s="1"/>
  <c r="M277" i="21"/>
  <c r="M279" i="21" s="1"/>
  <c r="H277" i="21"/>
  <c r="H279" i="21" s="1"/>
  <c r="W277" i="21"/>
  <c r="W279" i="21" s="1"/>
  <c r="Q277" i="21"/>
  <c r="L277" i="21"/>
  <c r="L279" i="21" s="1"/>
  <c r="G277" i="21"/>
  <c r="U277" i="21"/>
  <c r="U279" i="21" s="1"/>
  <c r="K277" i="21"/>
  <c r="K279" i="21" s="1"/>
  <c r="P257" i="21"/>
  <c r="AA257" i="21" s="1"/>
  <c r="AH16" i="21" s="1"/>
  <c r="U238" i="21"/>
  <c r="L242" i="21" s="1"/>
  <c r="L215" i="21"/>
  <c r="P96" i="21"/>
  <c r="AA96" i="21" s="1"/>
  <c r="AH9" i="21" s="1"/>
  <c r="AA439" i="21"/>
  <c r="AM24" i="21" s="1"/>
  <c r="V392" i="21"/>
  <c r="V394" i="21" s="1"/>
  <c r="R392" i="21"/>
  <c r="R394" i="21" s="1"/>
  <c r="N392" i="21"/>
  <c r="N394" i="21" s="1"/>
  <c r="J392" i="21"/>
  <c r="J394" i="21" s="1"/>
  <c r="Y392" i="21"/>
  <c r="Y394" i="21" s="1"/>
  <c r="U392" i="21"/>
  <c r="U394" i="21" s="1"/>
  <c r="Q392" i="21"/>
  <c r="M392" i="21"/>
  <c r="M394" i="21" s="1"/>
  <c r="I392" i="21"/>
  <c r="I394" i="21" s="1"/>
  <c r="T392" i="21"/>
  <c r="T394" i="21" s="1"/>
  <c r="L392" i="21"/>
  <c r="L394" i="21" s="1"/>
  <c r="S392" i="21"/>
  <c r="S394" i="21" s="1"/>
  <c r="K392" i="21"/>
  <c r="K394" i="21" s="1"/>
  <c r="X392" i="21"/>
  <c r="X394" i="21" s="1"/>
  <c r="H392" i="21"/>
  <c r="H394" i="21" s="1"/>
  <c r="W392" i="21"/>
  <c r="W394" i="21" s="1"/>
  <c r="O392" i="21"/>
  <c r="O394" i="21" s="1"/>
  <c r="G392" i="21"/>
  <c r="AA94" i="21"/>
  <c r="AM9" i="21" s="1"/>
  <c r="AA163" i="21"/>
  <c r="AM12" i="21" s="1"/>
  <c r="Q164" i="21"/>
  <c r="Z164" i="21" s="1"/>
  <c r="U744" i="21"/>
  <c r="L748" i="21" s="1"/>
  <c r="U745" i="21"/>
  <c r="L749" i="21" s="1"/>
  <c r="O744" i="21"/>
  <c r="L746" i="21" s="1"/>
  <c r="O745" i="21"/>
  <c r="L747" i="21" s="1"/>
  <c r="L744" i="21"/>
  <c r="L745" i="21"/>
  <c r="U721" i="21"/>
  <c r="L725" i="21" s="1"/>
  <c r="U722" i="21"/>
  <c r="L726" i="21" s="1"/>
  <c r="O721" i="21"/>
  <c r="L723" i="21" s="1"/>
  <c r="L722" i="21"/>
  <c r="L721" i="21"/>
  <c r="O722" i="21"/>
  <c r="L724" i="21" s="1"/>
  <c r="Z647" i="21"/>
  <c r="P647" i="21"/>
  <c r="U675" i="21"/>
  <c r="L679" i="21" s="1"/>
  <c r="U676" i="21"/>
  <c r="L680" i="21" s="1"/>
  <c r="O675" i="21"/>
  <c r="L677" i="21" s="1"/>
  <c r="L676" i="21"/>
  <c r="L675" i="21"/>
  <c r="O676" i="21"/>
  <c r="L678" i="21" s="1"/>
  <c r="P670" i="21"/>
  <c r="Z579" i="21"/>
  <c r="AA577" i="21"/>
  <c r="AM30" i="21" s="1"/>
  <c r="V599" i="21"/>
  <c r="R599" i="21"/>
  <c r="N599" i="21"/>
  <c r="J599" i="21"/>
  <c r="Y599" i="21"/>
  <c r="U599" i="21"/>
  <c r="Q599" i="21"/>
  <c r="M599" i="21"/>
  <c r="I599" i="21"/>
  <c r="X599" i="21"/>
  <c r="T599" i="21"/>
  <c r="L599" i="21"/>
  <c r="H599" i="21"/>
  <c r="S599" i="21"/>
  <c r="O599" i="21"/>
  <c r="K599" i="21"/>
  <c r="W599" i="21"/>
  <c r="G599" i="21"/>
  <c r="X507" i="21"/>
  <c r="M507" i="21"/>
  <c r="T507" i="21"/>
  <c r="U507" i="21"/>
  <c r="Z555" i="21"/>
  <c r="AA555" i="21" s="1"/>
  <c r="AC29" i="21" s="1"/>
  <c r="Y461" i="21"/>
  <c r="Y463" i="21" s="1"/>
  <c r="U461" i="21"/>
  <c r="Q461" i="21"/>
  <c r="M461" i="21"/>
  <c r="M463" i="21" s="1"/>
  <c r="I461" i="21"/>
  <c r="I463" i="21" s="1"/>
  <c r="V461" i="21"/>
  <c r="V463" i="21" s="1"/>
  <c r="K461" i="21"/>
  <c r="K463" i="21" s="1"/>
  <c r="T461" i="21"/>
  <c r="T463" i="21" s="1"/>
  <c r="O461" i="21"/>
  <c r="O463" i="21" s="1"/>
  <c r="J461" i="21"/>
  <c r="J463" i="21" s="1"/>
  <c r="R461" i="21"/>
  <c r="R463" i="21" s="1"/>
  <c r="G461" i="21"/>
  <c r="X461" i="21"/>
  <c r="N461" i="21"/>
  <c r="N463" i="21" s="1"/>
  <c r="W461" i="21"/>
  <c r="W463" i="21" s="1"/>
  <c r="L461" i="21"/>
  <c r="L463" i="21" s="1"/>
  <c r="S461" i="21"/>
  <c r="S463" i="21" s="1"/>
  <c r="H461" i="21"/>
  <c r="H463" i="21" s="1"/>
  <c r="AA554" i="21"/>
  <c r="AM29" i="21" s="1"/>
  <c r="P556" i="21"/>
  <c r="Z509" i="21"/>
  <c r="AA509" i="21" s="1"/>
  <c r="AC27" i="21" s="1"/>
  <c r="P395" i="21"/>
  <c r="AA395" i="21" s="1"/>
  <c r="AH22" i="21" s="1"/>
  <c r="O331" i="21"/>
  <c r="L333" i="21" s="1"/>
  <c r="U537" i="21"/>
  <c r="L541" i="21" s="1"/>
  <c r="W369" i="21"/>
  <c r="W371" i="21" s="1"/>
  <c r="S369" i="21"/>
  <c r="S371" i="21" s="1"/>
  <c r="O369" i="21"/>
  <c r="O371" i="21" s="1"/>
  <c r="K369" i="21"/>
  <c r="K371" i="21" s="1"/>
  <c r="G369" i="21"/>
  <c r="V369" i="21"/>
  <c r="V371" i="21" s="1"/>
  <c r="R369" i="21"/>
  <c r="R371" i="21" s="1"/>
  <c r="N369" i="21"/>
  <c r="N371" i="21" s="1"/>
  <c r="J369" i="21"/>
  <c r="J371" i="21" s="1"/>
  <c r="X369" i="21"/>
  <c r="X371" i="21" s="1"/>
  <c r="H369" i="21"/>
  <c r="H371" i="21" s="1"/>
  <c r="U369" i="21"/>
  <c r="U371" i="21" s="1"/>
  <c r="M369" i="21"/>
  <c r="M371" i="21" s="1"/>
  <c r="T369" i="21"/>
  <c r="T371" i="21" s="1"/>
  <c r="L369" i="21"/>
  <c r="L371" i="21" s="1"/>
  <c r="Y369" i="21"/>
  <c r="Y371" i="21" s="1"/>
  <c r="Q369" i="21"/>
  <c r="I369" i="21"/>
  <c r="I371" i="21" s="1"/>
  <c r="P372" i="21"/>
  <c r="AA372" i="21" s="1"/>
  <c r="AH21" i="21" s="1"/>
  <c r="V300" i="21"/>
  <c r="V302" i="21" s="1"/>
  <c r="R300" i="21"/>
  <c r="N300" i="21"/>
  <c r="N302" i="21" s="1"/>
  <c r="J300" i="21"/>
  <c r="J302" i="21" s="1"/>
  <c r="Y300" i="21"/>
  <c r="Y302" i="21" s="1"/>
  <c r="U300" i="21"/>
  <c r="U302" i="21" s="1"/>
  <c r="Q300" i="21"/>
  <c r="M300" i="21"/>
  <c r="M302" i="21" s="1"/>
  <c r="I300" i="21"/>
  <c r="I302" i="21" s="1"/>
  <c r="T300" i="21"/>
  <c r="T302" i="21" s="1"/>
  <c r="L300" i="21"/>
  <c r="L302" i="21" s="1"/>
  <c r="S300" i="21"/>
  <c r="S302" i="21" s="1"/>
  <c r="K300" i="21"/>
  <c r="K302" i="21" s="1"/>
  <c r="X300" i="21"/>
  <c r="X302" i="21" s="1"/>
  <c r="H300" i="21"/>
  <c r="H302" i="21" s="1"/>
  <c r="G300" i="21"/>
  <c r="O300" i="21"/>
  <c r="O302" i="21" s="1"/>
  <c r="W300" i="21"/>
  <c r="W302" i="21" s="1"/>
  <c r="O238" i="21"/>
  <c r="L240" i="21" s="1"/>
  <c r="Z234" i="21"/>
  <c r="AA234" i="21" s="1"/>
  <c r="AH15" i="21" s="1"/>
  <c r="Z487" i="21"/>
  <c r="L239" i="21"/>
  <c r="O216" i="21"/>
  <c r="L218" i="21" s="1"/>
  <c r="Z188" i="21"/>
  <c r="P187" i="21"/>
  <c r="Z142" i="21"/>
  <c r="AA574" i="21"/>
  <c r="Q571" i="21" s="1"/>
  <c r="U261" i="21"/>
  <c r="L265" i="21" s="1"/>
  <c r="U262" i="21"/>
  <c r="L266" i="21" s="1"/>
  <c r="L261" i="21"/>
  <c r="O262" i="21"/>
  <c r="L264" i="21" s="1"/>
  <c r="L262" i="21"/>
  <c r="O261" i="21"/>
  <c r="L263" i="21" s="1"/>
  <c r="U446" i="21"/>
  <c r="L450" i="21" s="1"/>
  <c r="O445" i="21"/>
  <c r="L447" i="21" s="1"/>
  <c r="U445" i="21"/>
  <c r="L449" i="21" s="1"/>
  <c r="L445" i="21"/>
  <c r="O446" i="21"/>
  <c r="L448" i="21" s="1"/>
  <c r="L446" i="21"/>
  <c r="Q325" i="21"/>
  <c r="Z325" i="21" s="1"/>
  <c r="P323" i="21"/>
  <c r="Z165" i="21"/>
  <c r="AA165" i="21" s="1"/>
  <c r="AH12" i="21" s="1"/>
  <c r="Y530" i="21"/>
  <c r="U530" i="21"/>
  <c r="Q530" i="21"/>
  <c r="M530" i="21"/>
  <c r="I530" i="21"/>
  <c r="X530" i="21"/>
  <c r="S530" i="21"/>
  <c r="N530" i="21"/>
  <c r="H530" i="21"/>
  <c r="W530" i="21"/>
  <c r="R530" i="21"/>
  <c r="L530" i="21"/>
  <c r="G530" i="21"/>
  <c r="T530" i="21"/>
  <c r="J530" i="21"/>
  <c r="V530" i="21"/>
  <c r="O530" i="21"/>
  <c r="K530" i="21"/>
  <c r="U376" i="21"/>
  <c r="L380" i="21" s="1"/>
  <c r="U377" i="21"/>
  <c r="L381" i="21" s="1"/>
  <c r="O376" i="21"/>
  <c r="L378" i="21" s="1"/>
  <c r="L376" i="21"/>
  <c r="O377" i="21"/>
  <c r="L379" i="21" s="1"/>
  <c r="L377" i="21"/>
  <c r="V438" i="21"/>
  <c r="V440" i="21" s="1"/>
  <c r="R438" i="21"/>
  <c r="R440" i="21" s="1"/>
  <c r="N438" i="21"/>
  <c r="N440" i="21" s="1"/>
  <c r="J438" i="21"/>
  <c r="J440" i="21" s="1"/>
  <c r="U438" i="21"/>
  <c r="U440" i="21" s="1"/>
  <c r="K438" i="21"/>
  <c r="K440" i="21" s="1"/>
  <c r="Y438" i="21"/>
  <c r="Y440" i="21" s="1"/>
  <c r="T438" i="21"/>
  <c r="T440" i="21" s="1"/>
  <c r="O438" i="21"/>
  <c r="O440" i="21" s="1"/>
  <c r="I438" i="21"/>
  <c r="I440" i="21" s="1"/>
  <c r="X438" i="21"/>
  <c r="X440" i="21" s="1"/>
  <c r="M438" i="21"/>
  <c r="M440" i="21" s="1"/>
  <c r="W438" i="21"/>
  <c r="W440" i="21" s="1"/>
  <c r="L438" i="21"/>
  <c r="L440" i="21" s="1"/>
  <c r="S438" i="21"/>
  <c r="S440" i="21" s="1"/>
  <c r="H438" i="21"/>
  <c r="H440" i="21" s="1"/>
  <c r="G438" i="21"/>
  <c r="Q438" i="21"/>
  <c r="P579" i="21"/>
  <c r="AA579" i="21" s="1"/>
  <c r="AH30" i="21" s="1"/>
  <c r="O239" i="21"/>
  <c r="L241" i="21" s="1"/>
  <c r="Z464" i="21"/>
  <c r="P441" i="21"/>
  <c r="AA441" i="21" s="1"/>
  <c r="AH24" i="21" s="1"/>
  <c r="Z326" i="21"/>
  <c r="AA326" i="21" s="1"/>
  <c r="AH19" i="21" s="1"/>
  <c r="P325" i="21"/>
  <c r="U193" i="21"/>
  <c r="L197" i="21" s="1"/>
  <c r="O192" i="21"/>
  <c r="L194" i="21" s="1"/>
  <c r="L193" i="21"/>
  <c r="U192" i="21"/>
  <c r="L196" i="21" s="1"/>
  <c r="L192" i="21"/>
  <c r="O193" i="21"/>
  <c r="L195" i="21" s="1"/>
  <c r="V116" i="21"/>
  <c r="V118" i="21" s="1"/>
  <c r="R116" i="21"/>
  <c r="R118" i="21" s="1"/>
  <c r="N116" i="21"/>
  <c r="N118" i="21" s="1"/>
  <c r="J116" i="21"/>
  <c r="J118" i="21" s="1"/>
  <c r="S116" i="21"/>
  <c r="S118" i="21" s="1"/>
  <c r="K116" i="21"/>
  <c r="K118" i="21" s="1"/>
  <c r="Y116" i="21"/>
  <c r="Y118" i="21" s="1"/>
  <c r="U116" i="21"/>
  <c r="U118" i="21" s="1"/>
  <c r="Q116" i="21"/>
  <c r="M116" i="21"/>
  <c r="M118" i="21" s="1"/>
  <c r="I116" i="21"/>
  <c r="I118" i="21" s="1"/>
  <c r="O116" i="21"/>
  <c r="O118" i="21" s="1"/>
  <c r="X116" i="21"/>
  <c r="X118" i="21" s="1"/>
  <c r="T116" i="21"/>
  <c r="T118" i="21" s="1"/>
  <c r="L116" i="21"/>
  <c r="L118" i="21" s="1"/>
  <c r="H116" i="21"/>
  <c r="H118" i="21" s="1"/>
  <c r="W116" i="21"/>
  <c r="W118" i="21" s="1"/>
  <c r="G116" i="21"/>
  <c r="W93" i="21"/>
  <c r="W95" i="21" s="1"/>
  <c r="S93" i="21"/>
  <c r="S95" i="21" s="1"/>
  <c r="O93" i="21"/>
  <c r="O95" i="21" s="1"/>
  <c r="K93" i="21"/>
  <c r="K95" i="21" s="1"/>
  <c r="G93" i="21"/>
  <c r="T93" i="21"/>
  <c r="T95" i="21" s="1"/>
  <c r="H93" i="21"/>
  <c r="H95" i="21" s="1"/>
  <c r="V93" i="21"/>
  <c r="V95" i="21" s="1"/>
  <c r="R93" i="21"/>
  <c r="R95" i="21" s="1"/>
  <c r="N93" i="21"/>
  <c r="N95" i="21" s="1"/>
  <c r="J93" i="21"/>
  <c r="J95" i="21" s="1"/>
  <c r="Y93" i="21"/>
  <c r="Y95" i="21" s="1"/>
  <c r="U93" i="21"/>
  <c r="U95" i="21" s="1"/>
  <c r="Q93" i="21"/>
  <c r="M93" i="21"/>
  <c r="M95" i="21" s="1"/>
  <c r="I93" i="21"/>
  <c r="I95" i="21" s="1"/>
  <c r="X93" i="21"/>
  <c r="X95" i="21" s="1"/>
  <c r="L93" i="21"/>
  <c r="L95" i="21" s="1"/>
  <c r="Q187" i="21"/>
  <c r="Z187" i="21" s="1"/>
  <c r="W737" i="20"/>
  <c r="S737" i="20"/>
  <c r="O737" i="20"/>
  <c r="K737" i="20"/>
  <c r="G737" i="20"/>
  <c r="V737" i="20"/>
  <c r="R737" i="20"/>
  <c r="N737" i="20"/>
  <c r="J737" i="20"/>
  <c r="Y737" i="20"/>
  <c r="U737" i="20"/>
  <c r="Q737" i="20"/>
  <c r="M737" i="20"/>
  <c r="I737" i="20"/>
  <c r="L737" i="20"/>
  <c r="X737" i="20"/>
  <c r="H737" i="20"/>
  <c r="T737" i="20"/>
  <c r="Y691" i="20"/>
  <c r="U691" i="20"/>
  <c r="Q691" i="20"/>
  <c r="M691" i="20"/>
  <c r="I691" i="20"/>
  <c r="X691" i="20"/>
  <c r="T691" i="20"/>
  <c r="L691" i="20"/>
  <c r="H691" i="20"/>
  <c r="W691" i="20"/>
  <c r="S691" i="20"/>
  <c r="O691" i="20"/>
  <c r="K691" i="20"/>
  <c r="G691" i="20"/>
  <c r="V691" i="20"/>
  <c r="R691" i="20"/>
  <c r="N691" i="20"/>
  <c r="J691" i="20"/>
  <c r="U744" i="20"/>
  <c r="L748" i="20" s="1"/>
  <c r="U745" i="20"/>
  <c r="L749" i="20" s="1"/>
  <c r="O744" i="20"/>
  <c r="L746" i="20" s="1"/>
  <c r="O745" i="20"/>
  <c r="L747" i="20" s="1"/>
  <c r="L744" i="20"/>
  <c r="L745" i="20"/>
  <c r="L768" i="20"/>
  <c r="U768" i="20"/>
  <c r="L772" i="20" s="1"/>
  <c r="AA715" i="20"/>
  <c r="AM36" i="20" s="1"/>
  <c r="L722" i="20"/>
  <c r="U721" i="20"/>
  <c r="L725" i="20" s="1"/>
  <c r="U722" i="20"/>
  <c r="L726" i="20" s="1"/>
  <c r="O721" i="20"/>
  <c r="L723" i="20" s="1"/>
  <c r="O722" i="20"/>
  <c r="L724" i="20" s="1"/>
  <c r="L721" i="20"/>
  <c r="P671" i="20"/>
  <c r="Z671" i="20"/>
  <c r="V645" i="20"/>
  <c r="R645" i="20"/>
  <c r="N645" i="20"/>
  <c r="J645" i="20"/>
  <c r="Y645" i="20"/>
  <c r="U645" i="20"/>
  <c r="Q645" i="20"/>
  <c r="M645" i="20"/>
  <c r="I645" i="20"/>
  <c r="S645" i="20"/>
  <c r="K645" i="20"/>
  <c r="X645" i="20"/>
  <c r="H645" i="20"/>
  <c r="W645" i="20"/>
  <c r="O645" i="20"/>
  <c r="G645" i="20"/>
  <c r="T645" i="20"/>
  <c r="L645" i="20"/>
  <c r="Z601" i="20"/>
  <c r="AA601" i="20" s="1"/>
  <c r="AC31" i="20" s="1"/>
  <c r="Z555" i="20"/>
  <c r="AA555" i="20" s="1"/>
  <c r="AC29" i="20" s="1"/>
  <c r="U629" i="20"/>
  <c r="L633" i="20" s="1"/>
  <c r="Z533" i="20"/>
  <c r="Z464" i="20"/>
  <c r="AA464" i="20" s="1"/>
  <c r="AH25" i="20" s="1"/>
  <c r="Z668" i="20"/>
  <c r="AA668" i="20" s="1"/>
  <c r="Y392" i="20"/>
  <c r="Y394" i="20" s="1"/>
  <c r="U392" i="20"/>
  <c r="U394" i="20" s="1"/>
  <c r="Q392" i="20"/>
  <c r="W392" i="20"/>
  <c r="W394" i="20" s="1"/>
  <c r="R392" i="20"/>
  <c r="R394" i="20" s="1"/>
  <c r="M392" i="20"/>
  <c r="M394" i="20" s="1"/>
  <c r="I392" i="20"/>
  <c r="I394" i="20" s="1"/>
  <c r="V392" i="20"/>
  <c r="V394" i="20" s="1"/>
  <c r="L392" i="20"/>
  <c r="L394" i="20" s="1"/>
  <c r="H392" i="20"/>
  <c r="H394" i="20" s="1"/>
  <c r="T392" i="20"/>
  <c r="T394" i="20" s="1"/>
  <c r="O392" i="20"/>
  <c r="O394" i="20" s="1"/>
  <c r="K392" i="20"/>
  <c r="K394" i="20" s="1"/>
  <c r="G392" i="20"/>
  <c r="J392" i="20"/>
  <c r="J394" i="20" s="1"/>
  <c r="X392" i="20"/>
  <c r="X394" i="20" s="1"/>
  <c r="S392" i="20"/>
  <c r="S394" i="20" s="1"/>
  <c r="N392" i="20"/>
  <c r="N394" i="20" s="1"/>
  <c r="Y300" i="20"/>
  <c r="Y302" i="20" s="1"/>
  <c r="U300" i="20"/>
  <c r="U302" i="20" s="1"/>
  <c r="Q300" i="20"/>
  <c r="M300" i="20"/>
  <c r="M302" i="20" s="1"/>
  <c r="I300" i="20"/>
  <c r="I302" i="20" s="1"/>
  <c r="X300" i="20"/>
  <c r="X302" i="20" s="1"/>
  <c r="T300" i="20"/>
  <c r="T302" i="20" s="1"/>
  <c r="L300" i="20"/>
  <c r="L302" i="20" s="1"/>
  <c r="H300" i="20"/>
  <c r="H302" i="20" s="1"/>
  <c r="W300" i="20"/>
  <c r="W302" i="20" s="1"/>
  <c r="S300" i="20"/>
  <c r="S302" i="20" s="1"/>
  <c r="O300" i="20"/>
  <c r="O302" i="20" s="1"/>
  <c r="K300" i="20"/>
  <c r="K302" i="20" s="1"/>
  <c r="G300" i="20"/>
  <c r="N300" i="20"/>
  <c r="N302" i="20" s="1"/>
  <c r="J300" i="20"/>
  <c r="J302" i="20" s="1"/>
  <c r="V300" i="20"/>
  <c r="V302" i="20" s="1"/>
  <c r="R300" i="20"/>
  <c r="W231" i="20"/>
  <c r="W233" i="20" s="1"/>
  <c r="S231" i="20"/>
  <c r="S233" i="20" s="1"/>
  <c r="O231" i="20"/>
  <c r="O233" i="20" s="1"/>
  <c r="K231" i="20"/>
  <c r="K233" i="20" s="1"/>
  <c r="G231" i="20"/>
  <c r="V231" i="20"/>
  <c r="V233" i="20" s="1"/>
  <c r="R231" i="20"/>
  <c r="R233" i="20" s="1"/>
  <c r="N231" i="20"/>
  <c r="N233" i="20" s="1"/>
  <c r="J231" i="20"/>
  <c r="J233" i="20" s="1"/>
  <c r="Y231" i="20"/>
  <c r="Y233" i="20" s="1"/>
  <c r="Q231" i="20"/>
  <c r="I231" i="20"/>
  <c r="I233" i="20" s="1"/>
  <c r="X231" i="20"/>
  <c r="X233" i="20" s="1"/>
  <c r="H231" i="20"/>
  <c r="H233" i="20" s="1"/>
  <c r="U231" i="20"/>
  <c r="U233" i="20" s="1"/>
  <c r="M231" i="20"/>
  <c r="M233" i="20" s="1"/>
  <c r="T231" i="20"/>
  <c r="T233" i="20" s="1"/>
  <c r="L231" i="20"/>
  <c r="L233" i="20" s="1"/>
  <c r="Y185" i="20"/>
  <c r="Y187" i="20" s="1"/>
  <c r="U185" i="20"/>
  <c r="U187" i="20" s="1"/>
  <c r="Q185" i="20"/>
  <c r="M185" i="20"/>
  <c r="M187" i="20" s="1"/>
  <c r="I185" i="20"/>
  <c r="I187" i="20" s="1"/>
  <c r="X185" i="20"/>
  <c r="X187" i="20" s="1"/>
  <c r="T185" i="20"/>
  <c r="T187" i="20" s="1"/>
  <c r="L185" i="20"/>
  <c r="L187" i="20" s="1"/>
  <c r="H185" i="20"/>
  <c r="H187" i="20" s="1"/>
  <c r="W185" i="20"/>
  <c r="W187" i="20" s="1"/>
  <c r="O185" i="20"/>
  <c r="O187" i="20" s="1"/>
  <c r="G185" i="20"/>
  <c r="V185" i="20"/>
  <c r="V187" i="20" s="1"/>
  <c r="N185" i="20"/>
  <c r="N187" i="20" s="1"/>
  <c r="S185" i="20"/>
  <c r="S187" i="20" s="1"/>
  <c r="K185" i="20"/>
  <c r="K187" i="20" s="1"/>
  <c r="R185" i="20"/>
  <c r="R187" i="20" s="1"/>
  <c r="J185" i="20"/>
  <c r="J187" i="20" s="1"/>
  <c r="L767" i="20"/>
  <c r="L699" i="20"/>
  <c r="U698" i="20"/>
  <c r="L702" i="20" s="1"/>
  <c r="O698" i="20"/>
  <c r="L700" i="20" s="1"/>
  <c r="L698" i="20"/>
  <c r="U699" i="20"/>
  <c r="L703" i="20" s="1"/>
  <c r="O699" i="20"/>
  <c r="L701" i="20" s="1"/>
  <c r="Z693" i="20"/>
  <c r="AA693" i="20" s="1"/>
  <c r="AC35" i="20" s="1"/>
  <c r="U675" i="20"/>
  <c r="L679" i="20" s="1"/>
  <c r="Z602" i="20"/>
  <c r="AA602" i="20" s="1"/>
  <c r="AH31" i="20" s="1"/>
  <c r="X599" i="20"/>
  <c r="T599" i="20"/>
  <c r="L599" i="20"/>
  <c r="H599" i="20"/>
  <c r="W599" i="20"/>
  <c r="S599" i="20"/>
  <c r="O599" i="20"/>
  <c r="K599" i="20"/>
  <c r="G599" i="20"/>
  <c r="Y599" i="20"/>
  <c r="Q599" i="20"/>
  <c r="I599" i="20"/>
  <c r="V599" i="20"/>
  <c r="N599" i="20"/>
  <c r="U599" i="20"/>
  <c r="M599" i="20"/>
  <c r="R599" i="20"/>
  <c r="J599" i="20"/>
  <c r="Y576" i="20"/>
  <c r="U576" i="20"/>
  <c r="Q576" i="20"/>
  <c r="M576" i="20"/>
  <c r="I576" i="20"/>
  <c r="X576" i="20"/>
  <c r="T576" i="20"/>
  <c r="L576" i="20"/>
  <c r="H576" i="20"/>
  <c r="V576" i="20"/>
  <c r="N576" i="20"/>
  <c r="S576" i="20"/>
  <c r="K576" i="20"/>
  <c r="R576" i="20"/>
  <c r="J576" i="20"/>
  <c r="W576" i="20"/>
  <c r="O576" i="20"/>
  <c r="G576" i="20"/>
  <c r="AA624" i="20"/>
  <c r="AC32" i="20" s="1"/>
  <c r="AA600" i="20"/>
  <c r="AM31" i="20" s="1"/>
  <c r="U607" i="20"/>
  <c r="L611" i="20" s="1"/>
  <c r="O606" i="20"/>
  <c r="L608" i="20" s="1"/>
  <c r="AA508" i="20"/>
  <c r="AM27" i="20" s="1"/>
  <c r="L630" i="20"/>
  <c r="L606" i="20"/>
  <c r="U584" i="20"/>
  <c r="L588" i="20" s="1"/>
  <c r="O583" i="20"/>
  <c r="L585" i="20" s="1"/>
  <c r="P532" i="20"/>
  <c r="AA532" i="20" s="1"/>
  <c r="AC28" i="20" s="1"/>
  <c r="L468" i="20"/>
  <c r="V553" i="20"/>
  <c r="R553" i="20"/>
  <c r="N553" i="20"/>
  <c r="J553" i="20"/>
  <c r="Y553" i="20"/>
  <c r="U553" i="20"/>
  <c r="Q553" i="20"/>
  <c r="M553" i="20"/>
  <c r="I553" i="20"/>
  <c r="T553" i="20"/>
  <c r="L553" i="20"/>
  <c r="S553" i="20"/>
  <c r="K553" i="20"/>
  <c r="X553" i="20"/>
  <c r="H553" i="20"/>
  <c r="W553" i="20"/>
  <c r="O553" i="20"/>
  <c r="G553" i="20"/>
  <c r="Y277" i="20"/>
  <c r="Y279" i="20" s="1"/>
  <c r="U277" i="20"/>
  <c r="U279" i="20" s="1"/>
  <c r="Q277" i="20"/>
  <c r="M277" i="20"/>
  <c r="M279" i="20" s="1"/>
  <c r="I277" i="20"/>
  <c r="I279" i="20" s="1"/>
  <c r="X277" i="20"/>
  <c r="X279" i="20" s="1"/>
  <c r="T277" i="20"/>
  <c r="T279" i="20" s="1"/>
  <c r="L277" i="20"/>
  <c r="L279" i="20" s="1"/>
  <c r="H277" i="20"/>
  <c r="H279" i="20" s="1"/>
  <c r="W277" i="20"/>
  <c r="W279" i="20" s="1"/>
  <c r="O277" i="20"/>
  <c r="O279" i="20" s="1"/>
  <c r="G277" i="20"/>
  <c r="V277" i="20"/>
  <c r="V279" i="20" s="1"/>
  <c r="N277" i="20"/>
  <c r="N279" i="20" s="1"/>
  <c r="S277" i="20"/>
  <c r="S279" i="20" s="1"/>
  <c r="K277" i="20"/>
  <c r="K279" i="20" s="1"/>
  <c r="R277" i="20"/>
  <c r="R279" i="20" s="1"/>
  <c r="J277" i="20"/>
  <c r="J279" i="20" s="1"/>
  <c r="P739" i="20"/>
  <c r="AA739" i="20" s="1"/>
  <c r="AC37" i="20" s="1"/>
  <c r="V760" i="20"/>
  <c r="R760" i="20"/>
  <c r="N760" i="20"/>
  <c r="J760" i="20"/>
  <c r="Y760" i="20"/>
  <c r="U760" i="20"/>
  <c r="Q760" i="20"/>
  <c r="M760" i="20"/>
  <c r="I760" i="20"/>
  <c r="X760" i="20"/>
  <c r="T760" i="20"/>
  <c r="L760" i="20"/>
  <c r="H760" i="20"/>
  <c r="W760" i="20"/>
  <c r="G760" i="20"/>
  <c r="S760" i="20"/>
  <c r="O760" i="20"/>
  <c r="K760" i="20"/>
  <c r="Z739" i="20"/>
  <c r="AA669" i="20"/>
  <c r="AM34" i="20" s="1"/>
  <c r="P716" i="20"/>
  <c r="AA716" i="20" s="1"/>
  <c r="AC36" i="20" s="1"/>
  <c r="O675" i="20"/>
  <c r="L677" i="20" s="1"/>
  <c r="Z694" i="20"/>
  <c r="AA694" i="20" s="1"/>
  <c r="AH35" i="20" s="1"/>
  <c r="P625" i="20"/>
  <c r="AA625" i="20" s="1"/>
  <c r="AH32" i="20" s="1"/>
  <c r="L584" i="20"/>
  <c r="P556" i="20"/>
  <c r="AA556" i="20" s="1"/>
  <c r="AH29" i="20" s="1"/>
  <c r="Z509" i="20"/>
  <c r="AA531" i="20"/>
  <c r="AM28" i="20" s="1"/>
  <c r="X622" i="20"/>
  <c r="T622" i="20"/>
  <c r="L622" i="20"/>
  <c r="H622" i="20"/>
  <c r="W622" i="20"/>
  <c r="S622" i="20"/>
  <c r="O622" i="20"/>
  <c r="K622" i="20"/>
  <c r="G622" i="20"/>
  <c r="V622" i="20"/>
  <c r="R622" i="20"/>
  <c r="N622" i="20"/>
  <c r="J622" i="20"/>
  <c r="U622" i="20"/>
  <c r="Q622" i="20"/>
  <c r="M622" i="20"/>
  <c r="Y622" i="20"/>
  <c r="I622" i="20"/>
  <c r="O607" i="20"/>
  <c r="L609" i="20" s="1"/>
  <c r="P533" i="20"/>
  <c r="AA533" i="20" s="1"/>
  <c r="AH28" i="20" s="1"/>
  <c r="U583" i="20"/>
  <c r="L587" i="20" s="1"/>
  <c r="X461" i="20"/>
  <c r="T461" i="20"/>
  <c r="T463" i="20" s="1"/>
  <c r="L461" i="20"/>
  <c r="L463" i="20" s="1"/>
  <c r="H461" i="20"/>
  <c r="H463" i="20" s="1"/>
  <c r="W461" i="20"/>
  <c r="W463" i="20" s="1"/>
  <c r="S461" i="20"/>
  <c r="S463" i="20" s="1"/>
  <c r="O461" i="20"/>
  <c r="O463" i="20" s="1"/>
  <c r="K461" i="20"/>
  <c r="K463" i="20" s="1"/>
  <c r="G461" i="20"/>
  <c r="Y461" i="20"/>
  <c r="Y463" i="20" s="1"/>
  <c r="Q461" i="20"/>
  <c r="I461" i="20"/>
  <c r="I463" i="20" s="1"/>
  <c r="V461" i="20"/>
  <c r="V463" i="20" s="1"/>
  <c r="N461" i="20"/>
  <c r="N463" i="20" s="1"/>
  <c r="U461" i="20"/>
  <c r="M461" i="20"/>
  <c r="M463" i="20" s="1"/>
  <c r="J461" i="20"/>
  <c r="J463" i="20" s="1"/>
  <c r="R461" i="20"/>
  <c r="R463" i="20" s="1"/>
  <c r="X438" i="20"/>
  <c r="X440" i="20" s="1"/>
  <c r="T438" i="20"/>
  <c r="T440" i="20" s="1"/>
  <c r="L438" i="20"/>
  <c r="L440" i="20" s="1"/>
  <c r="H438" i="20"/>
  <c r="H440" i="20" s="1"/>
  <c r="V438" i="20"/>
  <c r="V440" i="20" s="1"/>
  <c r="Q438" i="20"/>
  <c r="K438" i="20"/>
  <c r="K440" i="20" s="1"/>
  <c r="U438" i="20"/>
  <c r="U440" i="20" s="1"/>
  <c r="O438" i="20"/>
  <c r="O440" i="20" s="1"/>
  <c r="J438" i="20"/>
  <c r="J440" i="20" s="1"/>
  <c r="Y438" i="20"/>
  <c r="Y440" i="20" s="1"/>
  <c r="S438" i="20"/>
  <c r="S440" i="20" s="1"/>
  <c r="N438" i="20"/>
  <c r="N440" i="20" s="1"/>
  <c r="I438" i="20"/>
  <c r="I440" i="20" s="1"/>
  <c r="R438" i="20"/>
  <c r="R440" i="20" s="1"/>
  <c r="M438" i="20"/>
  <c r="M440" i="20" s="1"/>
  <c r="G438" i="20"/>
  <c r="W438" i="20"/>
  <c r="W440" i="20" s="1"/>
  <c r="AA762" i="20"/>
  <c r="AC38" i="20" s="1"/>
  <c r="Z763" i="20"/>
  <c r="AA763" i="20" s="1"/>
  <c r="AH38" i="20" s="1"/>
  <c r="U767" i="20"/>
  <c r="L771" i="20" s="1"/>
  <c r="P740" i="20"/>
  <c r="W714" i="20"/>
  <c r="S714" i="20"/>
  <c r="O714" i="20"/>
  <c r="K714" i="20"/>
  <c r="G714" i="20"/>
  <c r="V714" i="20"/>
  <c r="R714" i="20"/>
  <c r="N714" i="20"/>
  <c r="J714" i="20"/>
  <c r="X714" i="20"/>
  <c r="H714" i="20"/>
  <c r="U714" i="20"/>
  <c r="M714" i="20"/>
  <c r="T714" i="20"/>
  <c r="L714" i="20"/>
  <c r="I714" i="20"/>
  <c r="Y714" i="20"/>
  <c r="Q714" i="20"/>
  <c r="P717" i="20"/>
  <c r="AA717" i="20" s="1"/>
  <c r="AH36" i="20" s="1"/>
  <c r="U561" i="20"/>
  <c r="L565" i="20" s="1"/>
  <c r="O560" i="20"/>
  <c r="L562" i="20" s="1"/>
  <c r="O561" i="20"/>
  <c r="L563" i="20" s="1"/>
  <c r="L560" i="20"/>
  <c r="L561" i="20"/>
  <c r="U560" i="20"/>
  <c r="L564" i="20" s="1"/>
  <c r="Z510" i="20"/>
  <c r="O630" i="20"/>
  <c r="L632" i="20" s="1"/>
  <c r="W530" i="20"/>
  <c r="S530" i="20"/>
  <c r="O530" i="20"/>
  <c r="K530" i="20"/>
  <c r="G530" i="20"/>
  <c r="V530" i="20"/>
  <c r="R530" i="20"/>
  <c r="N530" i="20"/>
  <c r="J530" i="20"/>
  <c r="X530" i="20"/>
  <c r="H530" i="20"/>
  <c r="U530" i="20"/>
  <c r="M530" i="20"/>
  <c r="T530" i="20"/>
  <c r="L530" i="20"/>
  <c r="Y530" i="20"/>
  <c r="Q530" i="20"/>
  <c r="I530" i="20"/>
  <c r="U630" i="20"/>
  <c r="L634" i="20" s="1"/>
  <c r="U606" i="20"/>
  <c r="L610" i="20" s="1"/>
  <c r="U537" i="20"/>
  <c r="L541" i="20" s="1"/>
  <c r="U538" i="20"/>
  <c r="L542" i="20" s="1"/>
  <c r="O537" i="20"/>
  <c r="L539" i="20" s="1"/>
  <c r="L537" i="20"/>
  <c r="O538" i="20"/>
  <c r="L540" i="20" s="1"/>
  <c r="L538" i="20"/>
  <c r="L515" i="20"/>
  <c r="U514" i="20"/>
  <c r="L518" i="20" s="1"/>
  <c r="O514" i="20"/>
  <c r="L516" i="20" s="1"/>
  <c r="L514" i="20"/>
  <c r="U515" i="20"/>
  <c r="L519" i="20" s="1"/>
  <c r="O515" i="20"/>
  <c r="L517" i="20" s="1"/>
  <c r="U468" i="20"/>
  <c r="L472" i="20" s="1"/>
  <c r="W139" i="20"/>
  <c r="W141" i="20" s="1"/>
  <c r="S139" i="20"/>
  <c r="S141" i="20" s="1"/>
  <c r="O139" i="20"/>
  <c r="O141" i="20" s="1"/>
  <c r="K139" i="20"/>
  <c r="K141" i="20" s="1"/>
  <c r="G139" i="20"/>
  <c r="V139" i="20"/>
  <c r="V141" i="20" s="1"/>
  <c r="R139" i="20"/>
  <c r="R141" i="20" s="1"/>
  <c r="N139" i="20"/>
  <c r="N141" i="20" s="1"/>
  <c r="J139" i="20"/>
  <c r="J141" i="20" s="1"/>
  <c r="Y139" i="20"/>
  <c r="Y141" i="20" s="1"/>
  <c r="Q139" i="20"/>
  <c r="I139" i="20"/>
  <c r="X139" i="20"/>
  <c r="X141" i="20" s="1"/>
  <c r="H139" i="20"/>
  <c r="H141" i="20" s="1"/>
  <c r="U139" i="20"/>
  <c r="U141" i="20" s="1"/>
  <c r="M139" i="20"/>
  <c r="M141" i="20" s="1"/>
  <c r="T139" i="20"/>
  <c r="T141" i="20" s="1"/>
  <c r="L139" i="20"/>
  <c r="L141" i="20" s="1"/>
  <c r="X323" i="20"/>
  <c r="X325" i="20" s="1"/>
  <c r="T323" i="20"/>
  <c r="T325" i="20" s="1"/>
  <c r="L323" i="20"/>
  <c r="L325" i="20" s="1"/>
  <c r="H323" i="20"/>
  <c r="H325" i="20" s="1"/>
  <c r="W323" i="20"/>
  <c r="W325" i="20" s="1"/>
  <c r="S323" i="20"/>
  <c r="S325" i="20" s="1"/>
  <c r="O323" i="20"/>
  <c r="O325" i="20" s="1"/>
  <c r="K323" i="20"/>
  <c r="K325" i="20" s="1"/>
  <c r="G323" i="20"/>
  <c r="V323" i="20"/>
  <c r="V325" i="20" s="1"/>
  <c r="R323" i="20"/>
  <c r="R325" i="20" s="1"/>
  <c r="N323" i="20"/>
  <c r="N325" i="20" s="1"/>
  <c r="J323" i="20"/>
  <c r="J325" i="20" s="1"/>
  <c r="U323" i="20"/>
  <c r="U325" i="20" s="1"/>
  <c r="Q323" i="20"/>
  <c r="M323" i="20"/>
  <c r="M325" i="20" s="1"/>
  <c r="Y323" i="20"/>
  <c r="Y325" i="20" s="1"/>
  <c r="I323" i="20"/>
  <c r="P648" i="20"/>
  <c r="AA648" i="20" s="1"/>
  <c r="AH33" i="20" s="1"/>
  <c r="Z579" i="20"/>
  <c r="AA579" i="20" s="1"/>
  <c r="AH30" i="20" s="1"/>
  <c r="P509" i="20"/>
  <c r="L308" i="20"/>
  <c r="P418" i="20"/>
  <c r="L376" i="20"/>
  <c r="L330" i="20"/>
  <c r="O331" i="20"/>
  <c r="L333" i="20" s="1"/>
  <c r="X208" i="20"/>
  <c r="X210" i="20" s="1"/>
  <c r="T208" i="20"/>
  <c r="T210" i="20" s="1"/>
  <c r="L208" i="20"/>
  <c r="L210" i="20" s="1"/>
  <c r="H208" i="20"/>
  <c r="H210" i="20" s="1"/>
  <c r="W208" i="20"/>
  <c r="W210" i="20" s="1"/>
  <c r="S208" i="20"/>
  <c r="S210" i="20" s="1"/>
  <c r="O208" i="20"/>
  <c r="O210" i="20" s="1"/>
  <c r="K208" i="20"/>
  <c r="K210" i="20" s="1"/>
  <c r="G208" i="20"/>
  <c r="R208" i="20"/>
  <c r="R210" i="20" s="1"/>
  <c r="J208" i="20"/>
  <c r="J210" i="20" s="1"/>
  <c r="Y208" i="20"/>
  <c r="Y210" i="20" s="1"/>
  <c r="Q208" i="20"/>
  <c r="I208" i="20"/>
  <c r="I210" i="20" s="1"/>
  <c r="V208" i="20"/>
  <c r="V210" i="20" s="1"/>
  <c r="N208" i="20"/>
  <c r="N210" i="20" s="1"/>
  <c r="M208" i="20"/>
  <c r="M210" i="20" s="1"/>
  <c r="U208" i="20"/>
  <c r="U210" i="20" s="1"/>
  <c r="U330" i="20"/>
  <c r="L334" i="20" s="1"/>
  <c r="O285" i="20"/>
  <c r="L287" i="20" s="1"/>
  <c r="AA209" i="20"/>
  <c r="AM14" i="20" s="1"/>
  <c r="V162" i="20"/>
  <c r="V164" i="20" s="1"/>
  <c r="R162" i="20"/>
  <c r="R164" i="20" s="1"/>
  <c r="N162" i="20"/>
  <c r="N164" i="20" s="1"/>
  <c r="J162" i="20"/>
  <c r="J164" i="20" s="1"/>
  <c r="Y162" i="20"/>
  <c r="Y164" i="20" s="1"/>
  <c r="U162" i="20"/>
  <c r="U164" i="20" s="1"/>
  <c r="Q162" i="20"/>
  <c r="M162" i="20"/>
  <c r="M164" i="20" s="1"/>
  <c r="I162" i="20"/>
  <c r="I164" i="20" s="1"/>
  <c r="W162" i="20"/>
  <c r="W164" i="20" s="1"/>
  <c r="O162" i="20"/>
  <c r="O164" i="20" s="1"/>
  <c r="G162" i="20"/>
  <c r="T162" i="20"/>
  <c r="T164" i="20" s="1"/>
  <c r="L162" i="20"/>
  <c r="L164" i="20" s="1"/>
  <c r="S162" i="20"/>
  <c r="S164" i="20" s="1"/>
  <c r="K162" i="20"/>
  <c r="K164" i="20" s="1"/>
  <c r="X162" i="20"/>
  <c r="X164" i="20" s="1"/>
  <c r="H162" i="20"/>
  <c r="H164" i="20" s="1"/>
  <c r="U376" i="20"/>
  <c r="L380" i="20" s="1"/>
  <c r="U284" i="20"/>
  <c r="L288" i="20" s="1"/>
  <c r="U238" i="20"/>
  <c r="L242" i="20" s="1"/>
  <c r="U239" i="20"/>
  <c r="L243" i="20" s="1"/>
  <c r="O238" i="20"/>
  <c r="L240" i="20" s="1"/>
  <c r="L239" i="20"/>
  <c r="L238" i="20"/>
  <c r="O239" i="20"/>
  <c r="L241" i="20" s="1"/>
  <c r="U146" i="20"/>
  <c r="L150" i="20" s="1"/>
  <c r="U147" i="20"/>
  <c r="L151" i="20" s="1"/>
  <c r="O146" i="20"/>
  <c r="L148" i="20" s="1"/>
  <c r="L147" i="20"/>
  <c r="L146" i="20"/>
  <c r="O147" i="20"/>
  <c r="L149" i="20" s="1"/>
  <c r="O100" i="20"/>
  <c r="L102" i="20" s="1"/>
  <c r="AA347" i="20"/>
  <c r="AM20" i="20" s="1"/>
  <c r="Z395" i="20"/>
  <c r="AA395" i="20" s="1"/>
  <c r="AH22" i="20" s="1"/>
  <c r="L215" i="20"/>
  <c r="L216" i="20"/>
  <c r="O124" i="20"/>
  <c r="L126" i="20" s="1"/>
  <c r="AA462" i="20"/>
  <c r="AM25" i="20" s="1"/>
  <c r="O469" i="20"/>
  <c r="L471" i="20" s="1"/>
  <c r="Z441" i="20"/>
  <c r="AA441" i="20" s="1"/>
  <c r="AH24" i="20" s="1"/>
  <c r="X507" i="20"/>
  <c r="T507" i="20"/>
  <c r="W507" i="20"/>
  <c r="S507" i="20"/>
  <c r="O507" i="20"/>
  <c r="Y507" i="20"/>
  <c r="Q507" i="20"/>
  <c r="K507" i="20"/>
  <c r="G507" i="20"/>
  <c r="V507" i="20"/>
  <c r="N507" i="20"/>
  <c r="J507" i="20"/>
  <c r="U507" i="20"/>
  <c r="M507" i="20"/>
  <c r="I507" i="20"/>
  <c r="R507" i="20"/>
  <c r="L507" i="20"/>
  <c r="H507" i="20"/>
  <c r="P487" i="20"/>
  <c r="AA487" i="20" s="1"/>
  <c r="AH26" i="20" s="1"/>
  <c r="L469" i="20"/>
  <c r="AA439" i="20"/>
  <c r="AM24" i="20" s="1"/>
  <c r="U653" i="20"/>
  <c r="L657" i="20" s="1"/>
  <c r="O652" i="20"/>
  <c r="L654" i="20" s="1"/>
  <c r="O653" i="20"/>
  <c r="L655" i="20" s="1"/>
  <c r="L652" i="20"/>
  <c r="L653" i="20"/>
  <c r="U652" i="20"/>
  <c r="L656" i="20" s="1"/>
  <c r="O423" i="20"/>
  <c r="L425" i="20" s="1"/>
  <c r="L422" i="20"/>
  <c r="U423" i="20"/>
  <c r="L427" i="20" s="1"/>
  <c r="L423" i="20"/>
  <c r="U422" i="20"/>
  <c r="L426" i="20" s="1"/>
  <c r="O422" i="20"/>
  <c r="L424" i="20" s="1"/>
  <c r="AA326" i="20"/>
  <c r="AH19" i="20" s="1"/>
  <c r="W346" i="20"/>
  <c r="W348" i="20" s="1"/>
  <c r="S346" i="20"/>
  <c r="S348" i="20" s="1"/>
  <c r="O346" i="20"/>
  <c r="O348" i="20" s="1"/>
  <c r="K346" i="20"/>
  <c r="K348" i="20" s="1"/>
  <c r="G346" i="20"/>
  <c r="V346" i="20"/>
  <c r="V348" i="20" s="1"/>
  <c r="R346" i="20"/>
  <c r="R348" i="20" s="1"/>
  <c r="N346" i="20"/>
  <c r="N348" i="20" s="1"/>
  <c r="J346" i="20"/>
  <c r="J348" i="20" s="1"/>
  <c r="Y346" i="20"/>
  <c r="Y348" i="20" s="1"/>
  <c r="U346" i="20"/>
  <c r="U348" i="20" s="1"/>
  <c r="Q346" i="20"/>
  <c r="M346" i="20"/>
  <c r="M348" i="20" s="1"/>
  <c r="I346" i="20"/>
  <c r="I348" i="20" s="1"/>
  <c r="X346" i="20"/>
  <c r="X348" i="20" s="1"/>
  <c r="H346" i="20"/>
  <c r="H348" i="20" s="1"/>
  <c r="T346" i="20"/>
  <c r="T348" i="20" s="1"/>
  <c r="L346" i="20"/>
  <c r="L348" i="20" s="1"/>
  <c r="L307" i="20"/>
  <c r="Z280" i="20"/>
  <c r="AA280" i="20" s="1"/>
  <c r="AH17" i="20" s="1"/>
  <c r="AA413" i="20"/>
  <c r="Q410" i="20" s="1"/>
  <c r="O377" i="20"/>
  <c r="L379" i="20" s="1"/>
  <c r="U262" i="20"/>
  <c r="L266" i="20" s="1"/>
  <c r="O261" i="20"/>
  <c r="L263" i="20" s="1"/>
  <c r="O262" i="20"/>
  <c r="L264" i="20" s="1"/>
  <c r="L261" i="20"/>
  <c r="L262" i="20"/>
  <c r="U261" i="20"/>
  <c r="L265" i="20" s="1"/>
  <c r="U170" i="20"/>
  <c r="L174" i="20" s="1"/>
  <c r="O169" i="20"/>
  <c r="L171" i="20" s="1"/>
  <c r="O170" i="20"/>
  <c r="L172" i="20" s="1"/>
  <c r="L169" i="20"/>
  <c r="L170" i="20"/>
  <c r="U169" i="20"/>
  <c r="L173" i="20" s="1"/>
  <c r="Z119" i="20"/>
  <c r="AA119" i="20" s="1"/>
  <c r="AH10" i="20" s="1"/>
  <c r="P96" i="20"/>
  <c r="AA96" i="20" s="1"/>
  <c r="AH9" i="20" s="1"/>
  <c r="L331" i="20"/>
  <c r="AA117" i="20"/>
  <c r="AM10" i="20" s="1"/>
  <c r="O307" i="20"/>
  <c r="L309" i="20" s="1"/>
  <c r="U216" i="20"/>
  <c r="L220" i="20" s="1"/>
  <c r="U124" i="20"/>
  <c r="L128" i="20" s="1"/>
  <c r="L101" i="20"/>
  <c r="O215" i="20"/>
  <c r="L217" i="20" s="1"/>
  <c r="U123" i="20"/>
  <c r="L127" i="20" s="1"/>
  <c r="O445" i="20"/>
  <c r="L447" i="20" s="1"/>
  <c r="L492" i="20"/>
  <c r="U491" i="20"/>
  <c r="L495" i="20" s="1"/>
  <c r="U492" i="20"/>
  <c r="L496" i="20" s="1"/>
  <c r="O491" i="20"/>
  <c r="L493" i="20" s="1"/>
  <c r="O492" i="20"/>
  <c r="L494" i="20" s="1"/>
  <c r="L491" i="20"/>
  <c r="U445" i="20"/>
  <c r="L449" i="20" s="1"/>
  <c r="AA646" i="20"/>
  <c r="AM33" i="20" s="1"/>
  <c r="U400" i="20"/>
  <c r="L404" i="20" s="1"/>
  <c r="O399" i="20"/>
  <c r="L401" i="20" s="1"/>
  <c r="L400" i="20"/>
  <c r="U399" i="20"/>
  <c r="L403" i="20" s="1"/>
  <c r="L399" i="20"/>
  <c r="O400" i="20"/>
  <c r="L402" i="20" s="1"/>
  <c r="P510" i="20"/>
  <c r="O192" i="20"/>
  <c r="L194" i="20" s="1"/>
  <c r="U192" i="20"/>
  <c r="L196" i="20" s="1"/>
  <c r="U308" i="20"/>
  <c r="L312" i="20" s="1"/>
  <c r="O308" i="20"/>
  <c r="L310" i="20" s="1"/>
  <c r="Z188" i="20"/>
  <c r="AA188" i="20" s="1"/>
  <c r="AH13" i="20" s="1"/>
  <c r="O376" i="20"/>
  <c r="L378" i="20" s="1"/>
  <c r="AA324" i="20"/>
  <c r="AM19" i="20" s="1"/>
  <c r="P257" i="20"/>
  <c r="AA257" i="20" s="1"/>
  <c r="AH16" i="20" s="1"/>
  <c r="Z211" i="20"/>
  <c r="AA211" i="20" s="1"/>
  <c r="AH14" i="20" s="1"/>
  <c r="L192" i="20"/>
  <c r="P165" i="20"/>
  <c r="AA165" i="20" s="1"/>
  <c r="AH12" i="20" s="1"/>
  <c r="O330" i="20"/>
  <c r="L332" i="20" s="1"/>
  <c r="L285" i="20"/>
  <c r="U285" i="20"/>
  <c r="L289" i="20" s="1"/>
  <c r="Z303" i="20"/>
  <c r="AA303" i="20" s="1"/>
  <c r="AH18" i="20" s="1"/>
  <c r="V93" i="20"/>
  <c r="V95" i="20" s="1"/>
  <c r="R93" i="20"/>
  <c r="R95" i="20" s="1"/>
  <c r="N93" i="20"/>
  <c r="N95" i="20" s="1"/>
  <c r="J93" i="20"/>
  <c r="J95" i="20" s="1"/>
  <c r="Y93" i="20"/>
  <c r="Y95" i="20" s="1"/>
  <c r="U93" i="20"/>
  <c r="U95" i="20" s="1"/>
  <c r="Q93" i="20"/>
  <c r="M93" i="20"/>
  <c r="M95" i="20" s="1"/>
  <c r="I93" i="20"/>
  <c r="I95" i="20" s="1"/>
  <c r="X93" i="20"/>
  <c r="X95" i="20" s="1"/>
  <c r="T93" i="20"/>
  <c r="T95" i="20" s="1"/>
  <c r="L93" i="20"/>
  <c r="L95" i="20" s="1"/>
  <c r="H93" i="20"/>
  <c r="H95" i="20" s="1"/>
  <c r="S93" i="20"/>
  <c r="S95" i="20" s="1"/>
  <c r="W93" i="20"/>
  <c r="W95" i="20" s="1"/>
  <c r="O93" i="20"/>
  <c r="O95" i="20" s="1"/>
  <c r="K93" i="20"/>
  <c r="K95" i="20" s="1"/>
  <c r="G93" i="20"/>
  <c r="AA232" i="20"/>
  <c r="AM15" i="20" s="1"/>
  <c r="AA140" i="20"/>
  <c r="AM11" i="20" s="1"/>
  <c r="P349" i="20"/>
  <c r="AA349" i="20" s="1"/>
  <c r="AH20" i="20" s="1"/>
  <c r="O216" i="20"/>
  <c r="L218" i="20" s="1"/>
  <c r="L123" i="20"/>
  <c r="L124" i="20"/>
  <c r="W484" i="20"/>
  <c r="W486" i="20" s="1"/>
  <c r="S484" i="20"/>
  <c r="S486" i="20" s="1"/>
  <c r="O484" i="20"/>
  <c r="O486" i="20" s="1"/>
  <c r="K484" i="20"/>
  <c r="K486" i="20" s="1"/>
  <c r="G484" i="20"/>
  <c r="V484" i="20"/>
  <c r="V486" i="20" s="1"/>
  <c r="R484" i="20"/>
  <c r="R486" i="20" s="1"/>
  <c r="N484" i="20"/>
  <c r="N486" i="20" s="1"/>
  <c r="J484" i="20"/>
  <c r="J486" i="20" s="1"/>
  <c r="X484" i="20"/>
  <c r="X486" i="20" s="1"/>
  <c r="H484" i="20"/>
  <c r="H486" i="20" s="1"/>
  <c r="U484" i="20"/>
  <c r="U486" i="20" s="1"/>
  <c r="M484" i="20"/>
  <c r="M486" i="20" s="1"/>
  <c r="T484" i="20"/>
  <c r="T486" i="20" s="1"/>
  <c r="L484" i="20"/>
  <c r="L486" i="20" s="1"/>
  <c r="Y484" i="20"/>
  <c r="Y486" i="20" s="1"/>
  <c r="Q484" i="20"/>
  <c r="I484" i="20"/>
  <c r="I486" i="20" s="1"/>
  <c r="U469" i="20"/>
  <c r="L473" i="20" s="1"/>
  <c r="P647" i="20"/>
  <c r="AA647" i="20" s="1"/>
  <c r="AC33" i="20" s="1"/>
  <c r="Z578" i="20"/>
  <c r="AA578" i="20" s="1"/>
  <c r="AC30" i="20" s="1"/>
  <c r="Z418" i="20"/>
  <c r="L377" i="20"/>
  <c r="O193" i="20"/>
  <c r="L195" i="20" s="1"/>
  <c r="X116" i="20"/>
  <c r="X118" i="20" s="1"/>
  <c r="T116" i="20"/>
  <c r="T118" i="20" s="1"/>
  <c r="L116" i="20"/>
  <c r="L118" i="20" s="1"/>
  <c r="H116" i="20"/>
  <c r="H118" i="20" s="1"/>
  <c r="W116" i="20"/>
  <c r="W118" i="20" s="1"/>
  <c r="S116" i="20"/>
  <c r="S118" i="20" s="1"/>
  <c r="O116" i="20"/>
  <c r="O118" i="20" s="1"/>
  <c r="K116" i="20"/>
  <c r="K118" i="20" s="1"/>
  <c r="G116" i="20"/>
  <c r="R116" i="20"/>
  <c r="R118" i="20" s="1"/>
  <c r="J116" i="20"/>
  <c r="J118" i="20" s="1"/>
  <c r="Y116" i="20"/>
  <c r="Y118" i="20" s="1"/>
  <c r="Q116" i="20"/>
  <c r="I116" i="20"/>
  <c r="I118" i="20" s="1"/>
  <c r="V116" i="20"/>
  <c r="V118" i="20" s="1"/>
  <c r="N116" i="20"/>
  <c r="N118" i="20" s="1"/>
  <c r="M116" i="20"/>
  <c r="M118" i="20" s="1"/>
  <c r="U116" i="20"/>
  <c r="U118" i="20" s="1"/>
  <c r="U100" i="20"/>
  <c r="L104" i="20" s="1"/>
  <c r="V369" i="20"/>
  <c r="V371" i="20" s="1"/>
  <c r="R369" i="20"/>
  <c r="R371" i="20" s="1"/>
  <c r="N369" i="20"/>
  <c r="N371" i="20" s="1"/>
  <c r="J369" i="20"/>
  <c r="J371" i="20" s="1"/>
  <c r="Y369" i="20"/>
  <c r="Y371" i="20" s="1"/>
  <c r="U369" i="20"/>
  <c r="U371" i="20" s="1"/>
  <c r="Q369" i="20"/>
  <c r="M369" i="20"/>
  <c r="M371" i="20" s="1"/>
  <c r="I369" i="20"/>
  <c r="I371" i="20" s="1"/>
  <c r="X369" i="20"/>
  <c r="X371" i="20" s="1"/>
  <c r="T369" i="20"/>
  <c r="T371" i="20" s="1"/>
  <c r="L369" i="20"/>
  <c r="L371" i="20" s="1"/>
  <c r="H369" i="20"/>
  <c r="H371" i="20" s="1"/>
  <c r="K369" i="20"/>
  <c r="K371" i="20" s="1"/>
  <c r="W369" i="20"/>
  <c r="W371" i="20" s="1"/>
  <c r="G369" i="20"/>
  <c r="S369" i="20"/>
  <c r="S371" i="20" s="1"/>
  <c r="O369" i="20"/>
  <c r="O371" i="20" s="1"/>
  <c r="U331" i="20"/>
  <c r="L335" i="20" s="1"/>
  <c r="V254" i="20"/>
  <c r="V256" i="20" s="1"/>
  <c r="R254" i="20"/>
  <c r="R256" i="20" s="1"/>
  <c r="N254" i="20"/>
  <c r="N256" i="20" s="1"/>
  <c r="J254" i="20"/>
  <c r="J256" i="20" s="1"/>
  <c r="Y254" i="20"/>
  <c r="Y256" i="20" s="1"/>
  <c r="U254" i="20"/>
  <c r="U256" i="20" s="1"/>
  <c r="Q254" i="20"/>
  <c r="M254" i="20"/>
  <c r="M256" i="20" s="1"/>
  <c r="I254" i="20"/>
  <c r="I256" i="20" s="1"/>
  <c r="W254" i="20"/>
  <c r="W256" i="20" s="1"/>
  <c r="O254" i="20"/>
  <c r="O256" i="20" s="1"/>
  <c r="G254" i="20"/>
  <c r="T254" i="20"/>
  <c r="T256" i="20" s="1"/>
  <c r="L254" i="20"/>
  <c r="L256" i="20" s="1"/>
  <c r="S254" i="20"/>
  <c r="S256" i="20" s="1"/>
  <c r="K254" i="20"/>
  <c r="K256" i="20" s="1"/>
  <c r="X254" i="20"/>
  <c r="X256" i="20" s="1"/>
  <c r="H254" i="20"/>
  <c r="H256" i="20" s="1"/>
  <c r="P234" i="20"/>
  <c r="P142" i="20"/>
  <c r="AA142" i="20" s="1"/>
  <c r="AH11" i="20" s="1"/>
  <c r="U101" i="20"/>
  <c r="L105" i="20" s="1"/>
  <c r="O101" i="20"/>
  <c r="L103" i="20" s="1"/>
  <c r="U353" i="20"/>
  <c r="L357" i="20" s="1"/>
  <c r="U354" i="20"/>
  <c r="L358" i="20" s="1"/>
  <c r="O353" i="20"/>
  <c r="L355" i="20" s="1"/>
  <c r="O354" i="20"/>
  <c r="L356" i="20" s="1"/>
  <c r="L353" i="20"/>
  <c r="L354" i="20"/>
  <c r="U193" i="20"/>
  <c r="L197" i="20" s="1"/>
  <c r="W737" i="19"/>
  <c r="S737" i="19"/>
  <c r="O737" i="19"/>
  <c r="K737" i="19"/>
  <c r="G737" i="19"/>
  <c r="V737" i="19"/>
  <c r="R737" i="19"/>
  <c r="N737" i="19"/>
  <c r="J737" i="19"/>
  <c r="Y737" i="19"/>
  <c r="U737" i="19"/>
  <c r="Q737" i="19"/>
  <c r="M737" i="19"/>
  <c r="I737" i="19"/>
  <c r="L737" i="19"/>
  <c r="X737" i="19"/>
  <c r="H737" i="19"/>
  <c r="T737" i="19"/>
  <c r="Y668" i="19"/>
  <c r="U668" i="19"/>
  <c r="Q668" i="19"/>
  <c r="M668" i="19"/>
  <c r="I668" i="19"/>
  <c r="X668" i="19"/>
  <c r="T668" i="19"/>
  <c r="L668" i="19"/>
  <c r="H668" i="19"/>
  <c r="W668" i="19"/>
  <c r="S668" i="19"/>
  <c r="O668" i="19"/>
  <c r="K668" i="19"/>
  <c r="G668" i="19"/>
  <c r="R668" i="19"/>
  <c r="N668" i="19"/>
  <c r="V668" i="19"/>
  <c r="J668" i="19"/>
  <c r="Y645" i="19"/>
  <c r="U645" i="19"/>
  <c r="Q645" i="19"/>
  <c r="M645" i="19"/>
  <c r="I645" i="19"/>
  <c r="X645" i="19"/>
  <c r="T645" i="19"/>
  <c r="L645" i="19"/>
  <c r="H645" i="19"/>
  <c r="V645" i="19"/>
  <c r="N645" i="19"/>
  <c r="S645" i="19"/>
  <c r="K645" i="19"/>
  <c r="O645" i="19"/>
  <c r="J645" i="19"/>
  <c r="W645" i="19"/>
  <c r="G645" i="19"/>
  <c r="P645" i="19" s="1"/>
  <c r="R645" i="19"/>
  <c r="X691" i="19"/>
  <c r="T691" i="19"/>
  <c r="L691" i="19"/>
  <c r="H691" i="19"/>
  <c r="W691" i="19"/>
  <c r="S691" i="19"/>
  <c r="O691" i="19"/>
  <c r="K691" i="19"/>
  <c r="G691" i="19"/>
  <c r="V691" i="19"/>
  <c r="R691" i="19"/>
  <c r="N691" i="19"/>
  <c r="J691" i="19"/>
  <c r="U691" i="19"/>
  <c r="Q691" i="19"/>
  <c r="Z691" i="19" s="1"/>
  <c r="M691" i="19"/>
  <c r="Y691" i="19"/>
  <c r="I691" i="19"/>
  <c r="U744" i="19"/>
  <c r="L748" i="19" s="1"/>
  <c r="U745" i="19"/>
  <c r="L749" i="19" s="1"/>
  <c r="O744" i="19"/>
  <c r="L746" i="19" s="1"/>
  <c r="O745" i="19"/>
  <c r="L747" i="19" s="1"/>
  <c r="L744" i="19"/>
  <c r="L745" i="19"/>
  <c r="L675" i="19"/>
  <c r="O675" i="19"/>
  <c r="L677" i="19" s="1"/>
  <c r="U676" i="19"/>
  <c r="L680" i="19" s="1"/>
  <c r="AA692" i="19"/>
  <c r="AM35" i="19" s="1"/>
  <c r="U699" i="19"/>
  <c r="L703" i="19" s="1"/>
  <c r="O699" i="19"/>
  <c r="L701" i="19" s="1"/>
  <c r="L653" i="19"/>
  <c r="O721" i="19"/>
  <c r="L723" i="19" s="1"/>
  <c r="P579" i="19"/>
  <c r="P487" i="19"/>
  <c r="U767" i="19"/>
  <c r="L771" i="19" s="1"/>
  <c r="AA738" i="19"/>
  <c r="AM37" i="19" s="1"/>
  <c r="O767" i="19"/>
  <c r="L769" i="19" s="1"/>
  <c r="X714" i="19"/>
  <c r="T714" i="19"/>
  <c r="L714" i="19"/>
  <c r="H714" i="19"/>
  <c r="W714" i="19"/>
  <c r="S714" i="19"/>
  <c r="O714" i="19"/>
  <c r="K714" i="19"/>
  <c r="G714" i="19"/>
  <c r="R714" i="19"/>
  <c r="J714" i="19"/>
  <c r="Y714" i="19"/>
  <c r="Q714" i="19"/>
  <c r="I714" i="19"/>
  <c r="V714" i="19"/>
  <c r="N714" i="19"/>
  <c r="U714" i="19"/>
  <c r="M714" i="19"/>
  <c r="Z693" i="19"/>
  <c r="AA693" i="19" s="1"/>
  <c r="AC35" i="19" s="1"/>
  <c r="P694" i="19"/>
  <c r="AA669" i="19"/>
  <c r="AM34" i="19" s="1"/>
  <c r="O722" i="19"/>
  <c r="L724" i="19" s="1"/>
  <c r="P625" i="19"/>
  <c r="AA625" i="19" s="1"/>
  <c r="AH32" i="19" s="1"/>
  <c r="P670" i="19"/>
  <c r="P601" i="19"/>
  <c r="Z555" i="19"/>
  <c r="AA555" i="19" s="1"/>
  <c r="AC29" i="19" s="1"/>
  <c r="U537" i="19"/>
  <c r="L541" i="19" s="1"/>
  <c r="L538" i="19"/>
  <c r="P509" i="19"/>
  <c r="Z578" i="19"/>
  <c r="Y507" i="19"/>
  <c r="U507" i="19"/>
  <c r="Q507" i="19"/>
  <c r="M507" i="19"/>
  <c r="I507" i="19"/>
  <c r="X507" i="19"/>
  <c r="S507" i="19"/>
  <c r="N507" i="19"/>
  <c r="H507" i="19"/>
  <c r="W507" i="19"/>
  <c r="R507" i="19"/>
  <c r="L507" i="19"/>
  <c r="G507" i="19"/>
  <c r="V507" i="19"/>
  <c r="K507" i="19"/>
  <c r="O507" i="19"/>
  <c r="J507" i="19"/>
  <c r="T507" i="19"/>
  <c r="V231" i="19"/>
  <c r="V233" i="19" s="1"/>
  <c r="R231" i="19"/>
  <c r="R233" i="19" s="1"/>
  <c r="N231" i="19"/>
  <c r="N233" i="19" s="1"/>
  <c r="J231" i="19"/>
  <c r="J233" i="19" s="1"/>
  <c r="X231" i="19"/>
  <c r="X233" i="19" s="1"/>
  <c r="S231" i="19"/>
  <c r="S233" i="19" s="1"/>
  <c r="M231" i="19"/>
  <c r="M233" i="19" s="1"/>
  <c r="H231" i="19"/>
  <c r="H233" i="19" s="1"/>
  <c r="U231" i="19"/>
  <c r="U233" i="19" s="1"/>
  <c r="K231" i="19"/>
  <c r="K233" i="19" s="1"/>
  <c r="Q231" i="19"/>
  <c r="G231" i="19"/>
  <c r="Y231" i="19"/>
  <c r="Y233" i="19" s="1"/>
  <c r="O231" i="19"/>
  <c r="O233" i="19" s="1"/>
  <c r="I231" i="19"/>
  <c r="I233" i="19" s="1"/>
  <c r="W231" i="19"/>
  <c r="W233" i="19" s="1"/>
  <c r="L231" i="19"/>
  <c r="L233" i="19" s="1"/>
  <c r="T231" i="19"/>
  <c r="T233" i="19" s="1"/>
  <c r="P762" i="19"/>
  <c r="AA762" i="19" s="1"/>
  <c r="AC38" i="19" s="1"/>
  <c r="P739" i="19"/>
  <c r="AA739" i="19" s="1"/>
  <c r="AC37" i="19" s="1"/>
  <c r="L768" i="19"/>
  <c r="U768" i="19"/>
  <c r="L772" i="19" s="1"/>
  <c r="Z716" i="19"/>
  <c r="Z694" i="19"/>
  <c r="U698" i="19"/>
  <c r="L702" i="19" s="1"/>
  <c r="Z670" i="19"/>
  <c r="L699" i="19"/>
  <c r="L583" i="19"/>
  <c r="O584" i="19"/>
  <c r="L586" i="19" s="1"/>
  <c r="L584" i="19"/>
  <c r="U584" i="19"/>
  <c r="L588" i="19" s="1"/>
  <c r="U583" i="19"/>
  <c r="L587" i="19" s="1"/>
  <c r="O583" i="19"/>
  <c r="L585" i="19" s="1"/>
  <c r="U560" i="19"/>
  <c r="L564" i="19" s="1"/>
  <c r="O561" i="19"/>
  <c r="L563" i="19" s="1"/>
  <c r="L560" i="19"/>
  <c r="U561" i="19"/>
  <c r="L565" i="19" s="1"/>
  <c r="L561" i="19"/>
  <c r="O560" i="19"/>
  <c r="L562" i="19" s="1"/>
  <c r="Z533" i="19"/>
  <c r="U722" i="19"/>
  <c r="L726" i="19" s="1"/>
  <c r="U721" i="19"/>
  <c r="L725" i="19" s="1"/>
  <c r="U652" i="19"/>
  <c r="L656" i="19" s="1"/>
  <c r="Z647" i="19"/>
  <c r="AA647" i="19" s="1"/>
  <c r="AC33" i="19" s="1"/>
  <c r="U606" i="19"/>
  <c r="L610" i="19" s="1"/>
  <c r="U607" i="19"/>
  <c r="L611" i="19" s="1"/>
  <c r="L606" i="19"/>
  <c r="O607" i="19"/>
  <c r="L609" i="19" s="1"/>
  <c r="L607" i="19"/>
  <c r="O606" i="19"/>
  <c r="L608" i="19" s="1"/>
  <c r="O538" i="19"/>
  <c r="L540" i="19" s="1"/>
  <c r="Z532" i="19"/>
  <c r="V622" i="19"/>
  <c r="R622" i="19"/>
  <c r="N622" i="19"/>
  <c r="J622" i="19"/>
  <c r="Y622" i="19"/>
  <c r="T622" i="19"/>
  <c r="O622" i="19"/>
  <c r="I622" i="19"/>
  <c r="W622" i="19"/>
  <c r="H622" i="19"/>
  <c r="U622" i="19"/>
  <c r="M622" i="19"/>
  <c r="G622" i="19"/>
  <c r="S622" i="19"/>
  <c r="L622" i="19"/>
  <c r="X622" i="19"/>
  <c r="Q622" i="19"/>
  <c r="K622" i="19"/>
  <c r="Z579" i="19"/>
  <c r="P533" i="19"/>
  <c r="W438" i="19"/>
  <c r="W440" i="19" s="1"/>
  <c r="S438" i="19"/>
  <c r="S440" i="19" s="1"/>
  <c r="O438" i="19"/>
  <c r="O440" i="19" s="1"/>
  <c r="K438" i="19"/>
  <c r="K440" i="19" s="1"/>
  <c r="G438" i="19"/>
  <c r="V438" i="19"/>
  <c r="V440" i="19" s="1"/>
  <c r="R438" i="19"/>
  <c r="R440" i="19" s="1"/>
  <c r="N438" i="19"/>
  <c r="N440" i="19" s="1"/>
  <c r="J438" i="19"/>
  <c r="J440" i="19" s="1"/>
  <c r="X438" i="19"/>
  <c r="X440" i="19" s="1"/>
  <c r="H438" i="19"/>
  <c r="H440" i="19" s="1"/>
  <c r="U438" i="19"/>
  <c r="U440" i="19" s="1"/>
  <c r="M438" i="19"/>
  <c r="M440" i="19" s="1"/>
  <c r="Y438" i="19"/>
  <c r="Y440" i="19" s="1"/>
  <c r="I438" i="19"/>
  <c r="I440" i="19" s="1"/>
  <c r="T438" i="19"/>
  <c r="T440" i="19" s="1"/>
  <c r="Q438" i="19"/>
  <c r="L438" i="19"/>
  <c r="L440" i="19" s="1"/>
  <c r="Z464" i="19"/>
  <c r="AA464" i="19" s="1"/>
  <c r="AH25" i="19" s="1"/>
  <c r="V760" i="19"/>
  <c r="R760" i="19"/>
  <c r="N760" i="19"/>
  <c r="J760" i="19"/>
  <c r="Y760" i="19"/>
  <c r="U760" i="19"/>
  <c r="Q760" i="19"/>
  <c r="M760" i="19"/>
  <c r="I760" i="19"/>
  <c r="X760" i="19"/>
  <c r="T760" i="19"/>
  <c r="L760" i="19"/>
  <c r="H760" i="19"/>
  <c r="W760" i="19"/>
  <c r="G760" i="19"/>
  <c r="S760" i="19"/>
  <c r="O760" i="19"/>
  <c r="K760" i="19"/>
  <c r="AA763" i="19"/>
  <c r="AH38" i="19" s="1"/>
  <c r="P740" i="19"/>
  <c r="AA740" i="19" s="1"/>
  <c r="AH37" i="19" s="1"/>
  <c r="L767" i="19"/>
  <c r="Z717" i="19"/>
  <c r="AA717" i="19" s="1"/>
  <c r="AH36" i="19" s="1"/>
  <c r="P716" i="19"/>
  <c r="L676" i="19"/>
  <c r="AA715" i="19"/>
  <c r="AM36" i="19" s="1"/>
  <c r="U675" i="19"/>
  <c r="L679" i="19" s="1"/>
  <c r="Z671" i="19"/>
  <c r="AA671" i="19" s="1"/>
  <c r="AH34" i="19" s="1"/>
  <c r="L698" i="19"/>
  <c r="AA624" i="19"/>
  <c r="AC32" i="19" s="1"/>
  <c r="W553" i="19"/>
  <c r="S553" i="19"/>
  <c r="O553" i="19"/>
  <c r="K553" i="19"/>
  <c r="G553" i="19"/>
  <c r="V553" i="19"/>
  <c r="Q553" i="19"/>
  <c r="L553" i="19"/>
  <c r="T553" i="19"/>
  <c r="M553" i="19"/>
  <c r="Y553" i="19"/>
  <c r="R553" i="19"/>
  <c r="J553" i="19"/>
  <c r="X553" i="19"/>
  <c r="I553" i="19"/>
  <c r="H553" i="19"/>
  <c r="U553" i="19"/>
  <c r="N553" i="19"/>
  <c r="L721" i="19"/>
  <c r="Z648" i="19"/>
  <c r="AA648" i="19" s="1"/>
  <c r="AH33" i="19" s="1"/>
  <c r="Y599" i="19"/>
  <c r="U599" i="19"/>
  <c r="Q599" i="19"/>
  <c r="M599" i="19"/>
  <c r="I599" i="19"/>
  <c r="X599" i="19"/>
  <c r="S599" i="19"/>
  <c r="N599" i="19"/>
  <c r="H599" i="19"/>
  <c r="V599" i="19"/>
  <c r="O599" i="19"/>
  <c r="G599" i="19"/>
  <c r="T599" i="19"/>
  <c r="L599" i="19"/>
  <c r="R599" i="19"/>
  <c r="K599" i="19"/>
  <c r="J599" i="19"/>
  <c r="W599" i="19"/>
  <c r="P578" i="19"/>
  <c r="U492" i="19"/>
  <c r="L496" i="19" s="1"/>
  <c r="O491" i="19"/>
  <c r="L493" i="19" s="1"/>
  <c r="O492" i="19"/>
  <c r="L494" i="19" s="1"/>
  <c r="L492" i="19"/>
  <c r="U491" i="19"/>
  <c r="L495" i="19" s="1"/>
  <c r="L491" i="19"/>
  <c r="O676" i="19"/>
  <c r="L678" i="19" s="1"/>
  <c r="Z601" i="19"/>
  <c r="Z602" i="19"/>
  <c r="AA602" i="19" s="1"/>
  <c r="AH31" i="19" s="1"/>
  <c r="W300" i="19"/>
  <c r="W302" i="19" s="1"/>
  <c r="S300" i="19"/>
  <c r="S302" i="19" s="1"/>
  <c r="O300" i="19"/>
  <c r="O302" i="19" s="1"/>
  <c r="K300" i="19"/>
  <c r="K302" i="19" s="1"/>
  <c r="G300" i="19"/>
  <c r="Y300" i="19"/>
  <c r="Y302" i="19" s="1"/>
  <c r="T300" i="19"/>
  <c r="T302" i="19" s="1"/>
  <c r="N300" i="19"/>
  <c r="N302" i="19" s="1"/>
  <c r="I300" i="19"/>
  <c r="I302" i="19" s="1"/>
  <c r="X300" i="19"/>
  <c r="X302" i="19" s="1"/>
  <c r="R300" i="19"/>
  <c r="M300" i="19"/>
  <c r="M302" i="19" s="1"/>
  <c r="H300" i="19"/>
  <c r="H302" i="19" s="1"/>
  <c r="V300" i="19"/>
  <c r="V302" i="19" s="1"/>
  <c r="Q300" i="19"/>
  <c r="L300" i="19"/>
  <c r="L302" i="19" s="1"/>
  <c r="U300" i="19"/>
  <c r="U302" i="19" s="1"/>
  <c r="J300" i="19"/>
  <c r="J302" i="19" s="1"/>
  <c r="Z510" i="19"/>
  <c r="Z487" i="19"/>
  <c r="Z418" i="19"/>
  <c r="AA418" i="19" s="1"/>
  <c r="AH23" i="19" s="1"/>
  <c r="AA482" i="19"/>
  <c r="Q479" i="19" s="1"/>
  <c r="L377" i="19"/>
  <c r="AA349" i="19"/>
  <c r="AH20" i="19" s="1"/>
  <c r="L400" i="19"/>
  <c r="Z280" i="19"/>
  <c r="AA280" i="19" s="1"/>
  <c r="AH17" i="19" s="1"/>
  <c r="P326" i="19"/>
  <c r="AA326" i="19" s="1"/>
  <c r="AH19" i="19" s="1"/>
  <c r="AA232" i="19"/>
  <c r="AM15" i="19" s="1"/>
  <c r="L193" i="19"/>
  <c r="O423" i="19"/>
  <c r="L425" i="19" s="1"/>
  <c r="U422" i="19"/>
  <c r="L426" i="19" s="1"/>
  <c r="V346" i="19"/>
  <c r="V348" i="19" s="1"/>
  <c r="R346" i="19"/>
  <c r="R348" i="19" s="1"/>
  <c r="N346" i="19"/>
  <c r="N348" i="19" s="1"/>
  <c r="J346" i="19"/>
  <c r="J348" i="19" s="1"/>
  <c r="Y346" i="19"/>
  <c r="Y348" i="19" s="1"/>
  <c r="U346" i="19"/>
  <c r="U348" i="19" s="1"/>
  <c r="Q346" i="19"/>
  <c r="M346" i="19"/>
  <c r="M348" i="19" s="1"/>
  <c r="I346" i="19"/>
  <c r="I348" i="19" s="1"/>
  <c r="T346" i="19"/>
  <c r="T348" i="19" s="1"/>
  <c r="L346" i="19"/>
  <c r="L348" i="19" s="1"/>
  <c r="S346" i="19"/>
  <c r="S348" i="19" s="1"/>
  <c r="K346" i="19"/>
  <c r="K348" i="19" s="1"/>
  <c r="X346" i="19"/>
  <c r="X348" i="19" s="1"/>
  <c r="H346" i="19"/>
  <c r="H348" i="19" s="1"/>
  <c r="O346" i="19"/>
  <c r="O348" i="19" s="1"/>
  <c r="G346" i="19"/>
  <c r="W346" i="19"/>
  <c r="W348" i="19" s="1"/>
  <c r="AA255" i="19"/>
  <c r="AM16" i="19" s="1"/>
  <c r="Z211" i="19"/>
  <c r="P142" i="19"/>
  <c r="U445" i="19"/>
  <c r="L449" i="19" s="1"/>
  <c r="U446" i="19"/>
  <c r="L450" i="19" s="1"/>
  <c r="O445" i="19"/>
  <c r="L447" i="19" s="1"/>
  <c r="L445" i="19"/>
  <c r="O446" i="19"/>
  <c r="L448" i="19" s="1"/>
  <c r="L446" i="19"/>
  <c r="Z142" i="19"/>
  <c r="L123" i="19"/>
  <c r="U330" i="19"/>
  <c r="L334" i="19" s="1"/>
  <c r="X185" i="19"/>
  <c r="X187" i="19" s="1"/>
  <c r="T185" i="19"/>
  <c r="T187" i="19" s="1"/>
  <c r="L185" i="19"/>
  <c r="L187" i="19" s="1"/>
  <c r="H185" i="19"/>
  <c r="H187" i="19" s="1"/>
  <c r="Y185" i="19"/>
  <c r="Y187" i="19" s="1"/>
  <c r="S185" i="19"/>
  <c r="S187" i="19" s="1"/>
  <c r="N185" i="19"/>
  <c r="N187" i="19" s="1"/>
  <c r="I185" i="19"/>
  <c r="I187" i="19" s="1"/>
  <c r="U185" i="19"/>
  <c r="U187" i="19" s="1"/>
  <c r="O185" i="19"/>
  <c r="O187" i="19" s="1"/>
  <c r="W185" i="19"/>
  <c r="W187" i="19" s="1"/>
  <c r="R185" i="19"/>
  <c r="R187" i="19" s="1"/>
  <c r="M185" i="19"/>
  <c r="M187" i="19" s="1"/>
  <c r="G185" i="19"/>
  <c r="V185" i="19"/>
  <c r="V187" i="19" s="1"/>
  <c r="Q185" i="19"/>
  <c r="K185" i="19"/>
  <c r="K187" i="19" s="1"/>
  <c r="J185" i="19"/>
  <c r="J187" i="19" s="1"/>
  <c r="U169" i="19"/>
  <c r="L173" i="19" s="1"/>
  <c r="P96" i="19"/>
  <c r="AA96" i="19" s="1"/>
  <c r="AH9" i="19" s="1"/>
  <c r="W93" i="19"/>
  <c r="W95" i="19" s="1"/>
  <c r="S93" i="19"/>
  <c r="S95" i="19" s="1"/>
  <c r="O93" i="19"/>
  <c r="O95" i="19" s="1"/>
  <c r="K93" i="19"/>
  <c r="K95" i="19" s="1"/>
  <c r="G93" i="19"/>
  <c r="V93" i="19"/>
  <c r="V95" i="19" s="1"/>
  <c r="R93" i="19"/>
  <c r="R95" i="19" s="1"/>
  <c r="N93" i="19"/>
  <c r="N95" i="19" s="1"/>
  <c r="J93" i="19"/>
  <c r="J95" i="19" s="1"/>
  <c r="Y93" i="19"/>
  <c r="Y95" i="19" s="1"/>
  <c r="U93" i="19"/>
  <c r="U95" i="19" s="1"/>
  <c r="Q93" i="19"/>
  <c r="M93" i="19"/>
  <c r="M95" i="19" s="1"/>
  <c r="I93" i="19"/>
  <c r="I95" i="19" s="1"/>
  <c r="L93" i="19"/>
  <c r="L95" i="19" s="1"/>
  <c r="X93" i="19"/>
  <c r="X95" i="19" s="1"/>
  <c r="H93" i="19"/>
  <c r="H95" i="19" s="1"/>
  <c r="T93" i="19"/>
  <c r="T95" i="19" s="1"/>
  <c r="Z509" i="19"/>
  <c r="AA531" i="19"/>
  <c r="AM28" i="19" s="1"/>
  <c r="P510" i="19"/>
  <c r="U469" i="19"/>
  <c r="L473" i="19" s="1"/>
  <c r="O468" i="19"/>
  <c r="L470" i="19" s="1"/>
  <c r="O469" i="19"/>
  <c r="L471" i="19" s="1"/>
  <c r="L468" i="19"/>
  <c r="L469" i="19"/>
  <c r="U468" i="19"/>
  <c r="L472" i="19" s="1"/>
  <c r="V461" i="19"/>
  <c r="V463" i="19" s="1"/>
  <c r="R461" i="19"/>
  <c r="R463" i="19" s="1"/>
  <c r="N461" i="19"/>
  <c r="N463" i="19" s="1"/>
  <c r="J461" i="19"/>
  <c r="J463" i="19" s="1"/>
  <c r="Y461" i="19"/>
  <c r="Y463" i="19" s="1"/>
  <c r="U461" i="19"/>
  <c r="Q461" i="19"/>
  <c r="M461" i="19"/>
  <c r="M463" i="19" s="1"/>
  <c r="I461" i="19"/>
  <c r="I463" i="19" s="1"/>
  <c r="X461" i="19"/>
  <c r="T461" i="19"/>
  <c r="T463" i="19" s="1"/>
  <c r="L461" i="19"/>
  <c r="L463" i="19" s="1"/>
  <c r="W461" i="19"/>
  <c r="W463" i="19" s="1"/>
  <c r="K461" i="19"/>
  <c r="K463" i="19" s="1"/>
  <c r="S461" i="19"/>
  <c r="S463" i="19" s="1"/>
  <c r="O461" i="19"/>
  <c r="O463" i="19" s="1"/>
  <c r="H461" i="19"/>
  <c r="H463" i="19" s="1"/>
  <c r="G461" i="19"/>
  <c r="Z395" i="19"/>
  <c r="AA395" i="19" s="1"/>
  <c r="AH22" i="19" s="1"/>
  <c r="L376" i="19"/>
  <c r="U354" i="19"/>
  <c r="L358" i="19" s="1"/>
  <c r="O353" i="19"/>
  <c r="L355" i="19" s="1"/>
  <c r="O354" i="19"/>
  <c r="L356" i="19" s="1"/>
  <c r="L353" i="19"/>
  <c r="L354" i="19"/>
  <c r="U353" i="19"/>
  <c r="L357" i="19" s="1"/>
  <c r="AA393" i="19"/>
  <c r="AM22" i="19" s="1"/>
  <c r="O400" i="19"/>
  <c r="L402" i="19" s="1"/>
  <c r="P303" i="19"/>
  <c r="AA303" i="19" s="1"/>
  <c r="AH18" i="19" s="1"/>
  <c r="V323" i="19"/>
  <c r="V325" i="19" s="1"/>
  <c r="R323" i="19"/>
  <c r="R325" i="19" s="1"/>
  <c r="N323" i="19"/>
  <c r="N325" i="19" s="1"/>
  <c r="J323" i="19"/>
  <c r="J325" i="19" s="1"/>
  <c r="U323" i="19"/>
  <c r="U325" i="19" s="1"/>
  <c r="K323" i="19"/>
  <c r="K325" i="19" s="1"/>
  <c r="Y323" i="19"/>
  <c r="Y325" i="19" s="1"/>
  <c r="T323" i="19"/>
  <c r="T325" i="19" s="1"/>
  <c r="O323" i="19"/>
  <c r="O325" i="19" s="1"/>
  <c r="I323" i="19"/>
  <c r="X323" i="19"/>
  <c r="X325" i="19" s="1"/>
  <c r="S323" i="19"/>
  <c r="S325" i="19" s="1"/>
  <c r="M323" i="19"/>
  <c r="M325" i="19" s="1"/>
  <c r="H323" i="19"/>
  <c r="H325" i="19" s="1"/>
  <c r="G323" i="19"/>
  <c r="L323" i="19"/>
  <c r="L325" i="19" s="1"/>
  <c r="W323" i="19"/>
  <c r="W325" i="19" s="1"/>
  <c r="Q323" i="19"/>
  <c r="U192" i="19"/>
  <c r="L196" i="19" s="1"/>
  <c r="P188" i="19"/>
  <c r="Y162" i="19"/>
  <c r="Y164" i="19" s="1"/>
  <c r="U162" i="19"/>
  <c r="U164" i="19" s="1"/>
  <c r="Q162" i="19"/>
  <c r="M162" i="19"/>
  <c r="M164" i="19" s="1"/>
  <c r="I162" i="19"/>
  <c r="I164" i="19" s="1"/>
  <c r="T162" i="19"/>
  <c r="T164" i="19" s="1"/>
  <c r="O162" i="19"/>
  <c r="O164" i="19" s="1"/>
  <c r="J162" i="19"/>
  <c r="J164" i="19" s="1"/>
  <c r="X162" i="19"/>
  <c r="X164" i="19" s="1"/>
  <c r="S162" i="19"/>
  <c r="S164" i="19" s="1"/>
  <c r="N162" i="19"/>
  <c r="N164" i="19" s="1"/>
  <c r="H162" i="19"/>
  <c r="H164" i="19" s="1"/>
  <c r="W162" i="19"/>
  <c r="W164" i="19" s="1"/>
  <c r="R162" i="19"/>
  <c r="R164" i="19" s="1"/>
  <c r="L162" i="19"/>
  <c r="L164" i="19" s="1"/>
  <c r="G162" i="19"/>
  <c r="K162" i="19"/>
  <c r="K164" i="19" s="1"/>
  <c r="V162" i="19"/>
  <c r="V164" i="19" s="1"/>
  <c r="U423" i="19"/>
  <c r="L427" i="19" s="1"/>
  <c r="L423" i="19"/>
  <c r="X277" i="19"/>
  <c r="X279" i="19" s="1"/>
  <c r="T277" i="19"/>
  <c r="T279" i="19" s="1"/>
  <c r="L277" i="19"/>
  <c r="L279" i="19" s="1"/>
  <c r="H277" i="19"/>
  <c r="H279" i="19" s="1"/>
  <c r="W277" i="19"/>
  <c r="W279" i="19" s="1"/>
  <c r="R277" i="19"/>
  <c r="R279" i="19" s="1"/>
  <c r="M277" i="19"/>
  <c r="M279" i="19" s="1"/>
  <c r="G277" i="19"/>
  <c r="V277" i="19"/>
  <c r="V279" i="19" s="1"/>
  <c r="Q277" i="19"/>
  <c r="K277" i="19"/>
  <c r="K279" i="19" s="1"/>
  <c r="U277" i="19"/>
  <c r="U279" i="19" s="1"/>
  <c r="O277" i="19"/>
  <c r="O279" i="19" s="1"/>
  <c r="J277" i="19"/>
  <c r="J279" i="19" s="1"/>
  <c r="N277" i="19"/>
  <c r="N279" i="19" s="1"/>
  <c r="I277" i="19"/>
  <c r="I279" i="19" s="1"/>
  <c r="S277" i="19"/>
  <c r="S279" i="19" s="1"/>
  <c r="Y277" i="19"/>
  <c r="Y279" i="19" s="1"/>
  <c r="AA163" i="19"/>
  <c r="AM12" i="19" s="1"/>
  <c r="O123" i="19"/>
  <c r="L125" i="19" s="1"/>
  <c r="U124" i="19"/>
  <c r="L128" i="19" s="1"/>
  <c r="L331" i="19"/>
  <c r="O330" i="19"/>
  <c r="L332" i="19" s="1"/>
  <c r="L169" i="19"/>
  <c r="U100" i="19"/>
  <c r="L104" i="19" s="1"/>
  <c r="U101" i="19"/>
  <c r="L105" i="19" s="1"/>
  <c r="O100" i="19"/>
  <c r="L102" i="19" s="1"/>
  <c r="O101" i="19"/>
  <c r="L103" i="19" s="1"/>
  <c r="L100" i="19"/>
  <c r="L101" i="19"/>
  <c r="AA554" i="19"/>
  <c r="AM29" i="19" s="1"/>
  <c r="V576" i="19"/>
  <c r="R576" i="19"/>
  <c r="N576" i="19"/>
  <c r="J576" i="19"/>
  <c r="X576" i="19"/>
  <c r="S576" i="19"/>
  <c r="M576" i="19"/>
  <c r="H576" i="19"/>
  <c r="U576" i="19"/>
  <c r="O576" i="19"/>
  <c r="G576" i="19"/>
  <c r="T576" i="19"/>
  <c r="L576" i="19"/>
  <c r="Y576" i="19"/>
  <c r="Q576" i="19"/>
  <c r="K576" i="19"/>
  <c r="I576" i="19"/>
  <c r="W576" i="19"/>
  <c r="L537" i="19"/>
  <c r="O515" i="19"/>
  <c r="L517" i="19" s="1"/>
  <c r="L514" i="19"/>
  <c r="O514" i="19"/>
  <c r="L516" i="19" s="1"/>
  <c r="U515" i="19"/>
  <c r="L519" i="19" s="1"/>
  <c r="L515" i="19"/>
  <c r="U514" i="19"/>
  <c r="L518" i="19" s="1"/>
  <c r="X415" i="19"/>
  <c r="X417" i="19" s="1"/>
  <c r="T415" i="19"/>
  <c r="T417" i="19" s="1"/>
  <c r="L415" i="19"/>
  <c r="L417" i="19" s="1"/>
  <c r="H415" i="19"/>
  <c r="H417" i="19" s="1"/>
  <c r="W415" i="19"/>
  <c r="W417" i="19" s="1"/>
  <c r="S415" i="19"/>
  <c r="S417" i="19" s="1"/>
  <c r="O415" i="19"/>
  <c r="O417" i="19" s="1"/>
  <c r="K415" i="19"/>
  <c r="K417" i="19" s="1"/>
  <c r="G415" i="19"/>
  <c r="Y415" i="19"/>
  <c r="Y417" i="19" s="1"/>
  <c r="Q415" i="19"/>
  <c r="I415" i="19"/>
  <c r="I417" i="19" s="1"/>
  <c r="V415" i="19"/>
  <c r="V417" i="19" s="1"/>
  <c r="N415" i="19"/>
  <c r="N417" i="19" s="1"/>
  <c r="J415" i="19"/>
  <c r="J417" i="19" s="1"/>
  <c r="U415" i="19"/>
  <c r="U417" i="19" s="1"/>
  <c r="R415" i="19"/>
  <c r="R417" i="19" s="1"/>
  <c r="M415" i="19"/>
  <c r="M417" i="19" s="1"/>
  <c r="AA416" i="19"/>
  <c r="AM23" i="19" s="1"/>
  <c r="U215" i="19"/>
  <c r="L219" i="19" s="1"/>
  <c r="O216" i="19"/>
  <c r="L218" i="19" s="1"/>
  <c r="O215" i="19"/>
  <c r="L217" i="19" s="1"/>
  <c r="U216" i="19"/>
  <c r="L220" i="19" s="1"/>
  <c r="L216" i="19"/>
  <c r="L215" i="19"/>
  <c r="Z188" i="19"/>
  <c r="AA301" i="19"/>
  <c r="AM18" i="19" s="1"/>
  <c r="U400" i="19"/>
  <c r="L404" i="19" s="1"/>
  <c r="AA278" i="19"/>
  <c r="AM17" i="19" s="1"/>
  <c r="O284" i="19"/>
  <c r="L286" i="19" s="1"/>
  <c r="U239" i="19"/>
  <c r="L243" i="19" s="1"/>
  <c r="O238" i="19"/>
  <c r="L240" i="19" s="1"/>
  <c r="O239" i="19"/>
  <c r="L241" i="19" s="1"/>
  <c r="U238" i="19"/>
  <c r="L242" i="19" s="1"/>
  <c r="L239" i="19"/>
  <c r="L238" i="19"/>
  <c r="P234" i="19"/>
  <c r="AA234" i="19" s="1"/>
  <c r="AH15" i="19" s="1"/>
  <c r="L422" i="19"/>
  <c r="P257" i="19"/>
  <c r="AA257" i="19" s="1"/>
  <c r="AH16" i="19" s="1"/>
  <c r="AA206" i="19"/>
  <c r="Q203" i="19" s="1"/>
  <c r="O193" i="19"/>
  <c r="L195" i="19" s="1"/>
  <c r="AA439" i="19"/>
  <c r="AM24" i="19" s="1"/>
  <c r="L124" i="19"/>
  <c r="U123" i="19"/>
  <c r="L127" i="19" s="1"/>
  <c r="O331" i="19"/>
  <c r="L333" i="19" s="1"/>
  <c r="U331" i="19"/>
  <c r="L335" i="19" s="1"/>
  <c r="U170" i="19"/>
  <c r="L174" i="19" s="1"/>
  <c r="O170" i="19"/>
  <c r="L172" i="19" s="1"/>
  <c r="AA94" i="19"/>
  <c r="AM9" i="19" s="1"/>
  <c r="X530" i="19"/>
  <c r="T530" i="19"/>
  <c r="L530" i="19"/>
  <c r="H530" i="19"/>
  <c r="W530" i="19"/>
  <c r="R530" i="19"/>
  <c r="M530" i="19"/>
  <c r="G530" i="19"/>
  <c r="V530" i="19"/>
  <c r="Q530" i="19"/>
  <c r="K530" i="19"/>
  <c r="U530" i="19"/>
  <c r="O530" i="19"/>
  <c r="J530" i="19"/>
  <c r="N530" i="19"/>
  <c r="I530" i="19"/>
  <c r="Y530" i="19"/>
  <c r="S530" i="19"/>
  <c r="U630" i="19"/>
  <c r="L634" i="19" s="1"/>
  <c r="O629" i="19"/>
  <c r="L631" i="19" s="1"/>
  <c r="O630" i="19"/>
  <c r="L632" i="19" s="1"/>
  <c r="L629" i="19"/>
  <c r="L630" i="19"/>
  <c r="U629" i="19"/>
  <c r="L633" i="19" s="1"/>
  <c r="U377" i="19"/>
  <c r="L381" i="19" s="1"/>
  <c r="U376" i="19"/>
  <c r="L380" i="19" s="1"/>
  <c r="O376" i="19"/>
  <c r="L378" i="19" s="1"/>
  <c r="X392" i="19"/>
  <c r="X394" i="19" s="1"/>
  <c r="T392" i="19"/>
  <c r="T394" i="19" s="1"/>
  <c r="L392" i="19"/>
  <c r="L394" i="19" s="1"/>
  <c r="H392" i="19"/>
  <c r="H394" i="19" s="1"/>
  <c r="W392" i="19"/>
  <c r="W394" i="19" s="1"/>
  <c r="S392" i="19"/>
  <c r="S394" i="19" s="1"/>
  <c r="O392" i="19"/>
  <c r="O394" i="19" s="1"/>
  <c r="K392" i="19"/>
  <c r="K394" i="19" s="1"/>
  <c r="G392" i="19"/>
  <c r="Y392" i="19"/>
  <c r="Y394" i="19" s="1"/>
  <c r="Q392" i="19"/>
  <c r="I392" i="19"/>
  <c r="I394" i="19" s="1"/>
  <c r="V392" i="19"/>
  <c r="V394" i="19" s="1"/>
  <c r="N392" i="19"/>
  <c r="N394" i="19" s="1"/>
  <c r="U392" i="19"/>
  <c r="U394" i="19" s="1"/>
  <c r="M392" i="19"/>
  <c r="M394" i="19" s="1"/>
  <c r="J392" i="19"/>
  <c r="J394" i="19" s="1"/>
  <c r="R392" i="19"/>
  <c r="R394" i="19" s="1"/>
  <c r="U307" i="19"/>
  <c r="L311" i="19" s="1"/>
  <c r="O307" i="19"/>
  <c r="L309" i="19" s="1"/>
  <c r="U308" i="19"/>
  <c r="L312" i="19" s="1"/>
  <c r="L307" i="19"/>
  <c r="O308" i="19"/>
  <c r="L310" i="19" s="1"/>
  <c r="L308" i="19"/>
  <c r="U284" i="19"/>
  <c r="L288" i="19" s="1"/>
  <c r="O262" i="19"/>
  <c r="L264" i="19" s="1"/>
  <c r="L261" i="19"/>
  <c r="O261" i="19"/>
  <c r="L263" i="19" s="1"/>
  <c r="U262" i="19"/>
  <c r="L266" i="19" s="1"/>
  <c r="L262" i="19"/>
  <c r="U261" i="19"/>
  <c r="L265" i="19" s="1"/>
  <c r="Y254" i="19"/>
  <c r="Y256" i="19" s="1"/>
  <c r="U254" i="19"/>
  <c r="U256" i="19" s="1"/>
  <c r="Q254" i="19"/>
  <c r="M254" i="19"/>
  <c r="M256" i="19" s="1"/>
  <c r="I254" i="19"/>
  <c r="I256" i="19" s="1"/>
  <c r="X254" i="19"/>
  <c r="X256" i="19" s="1"/>
  <c r="S254" i="19"/>
  <c r="S256" i="19" s="1"/>
  <c r="N254" i="19"/>
  <c r="N256" i="19" s="1"/>
  <c r="H254" i="19"/>
  <c r="H256" i="19" s="1"/>
  <c r="V254" i="19"/>
  <c r="V256" i="19" s="1"/>
  <c r="K254" i="19"/>
  <c r="K256" i="19" s="1"/>
  <c r="T254" i="19"/>
  <c r="T256" i="19" s="1"/>
  <c r="J254" i="19"/>
  <c r="J256" i="19" s="1"/>
  <c r="W254" i="19"/>
  <c r="W256" i="19" s="1"/>
  <c r="L254" i="19"/>
  <c r="L256" i="19" s="1"/>
  <c r="R254" i="19"/>
  <c r="R256" i="19" s="1"/>
  <c r="G254" i="19"/>
  <c r="O254" i="19"/>
  <c r="O256" i="19" s="1"/>
  <c r="Z372" i="19"/>
  <c r="AA372" i="19" s="1"/>
  <c r="AH21" i="19" s="1"/>
  <c r="U147" i="19"/>
  <c r="L151" i="19" s="1"/>
  <c r="O146" i="19"/>
  <c r="L148" i="19" s="1"/>
  <c r="L146" i="19"/>
  <c r="O147" i="19"/>
  <c r="L149" i="19" s="1"/>
  <c r="L147" i="19"/>
  <c r="U146" i="19"/>
  <c r="L150" i="19" s="1"/>
  <c r="P441" i="19"/>
  <c r="AA441" i="19" s="1"/>
  <c r="AH24" i="19" s="1"/>
  <c r="Z165" i="19"/>
  <c r="AA165" i="19" s="1"/>
  <c r="AH12" i="19" s="1"/>
  <c r="L170" i="19"/>
  <c r="V139" i="19"/>
  <c r="V141" i="19" s="1"/>
  <c r="R139" i="19"/>
  <c r="R141" i="19" s="1"/>
  <c r="N139" i="19"/>
  <c r="N141" i="19" s="1"/>
  <c r="J139" i="19"/>
  <c r="J141" i="19" s="1"/>
  <c r="Y139" i="19"/>
  <c r="Y141" i="19" s="1"/>
  <c r="T139" i="19"/>
  <c r="T141" i="19" s="1"/>
  <c r="O139" i="19"/>
  <c r="O141" i="19" s="1"/>
  <c r="I139" i="19"/>
  <c r="X139" i="19"/>
  <c r="X141" i="19" s="1"/>
  <c r="S139" i="19"/>
  <c r="S141" i="19" s="1"/>
  <c r="M139" i="19"/>
  <c r="M141" i="19" s="1"/>
  <c r="H139" i="19"/>
  <c r="H141" i="19" s="1"/>
  <c r="W139" i="19"/>
  <c r="W141" i="19" s="1"/>
  <c r="Q139" i="19"/>
  <c r="L139" i="19"/>
  <c r="L141" i="19" s="1"/>
  <c r="G139" i="19"/>
  <c r="U139" i="19"/>
  <c r="U141" i="19" s="1"/>
  <c r="K139" i="19"/>
  <c r="K141" i="19" s="1"/>
  <c r="L192" i="19"/>
  <c r="U193" i="19"/>
  <c r="L197" i="19" s="1"/>
  <c r="V116" i="19"/>
  <c r="V118" i="19" s="1"/>
  <c r="R116" i="19"/>
  <c r="R118" i="19" s="1"/>
  <c r="N116" i="19"/>
  <c r="N118" i="19" s="1"/>
  <c r="J116" i="19"/>
  <c r="J118" i="19" s="1"/>
  <c r="Y116" i="19"/>
  <c r="Y118" i="19" s="1"/>
  <c r="U116" i="19"/>
  <c r="U118" i="19" s="1"/>
  <c r="Q116" i="19"/>
  <c r="M116" i="19"/>
  <c r="M118" i="19" s="1"/>
  <c r="I116" i="19"/>
  <c r="I118" i="19" s="1"/>
  <c r="X116" i="19"/>
  <c r="X118" i="19" s="1"/>
  <c r="T116" i="19"/>
  <c r="T118" i="19" s="1"/>
  <c r="L116" i="19"/>
  <c r="L118" i="19" s="1"/>
  <c r="H116" i="19"/>
  <c r="H118" i="19" s="1"/>
  <c r="S116" i="19"/>
  <c r="S118" i="19" s="1"/>
  <c r="O116" i="19"/>
  <c r="O118" i="19" s="1"/>
  <c r="K116" i="19"/>
  <c r="K118" i="19" s="1"/>
  <c r="W116" i="19"/>
  <c r="W118" i="19" s="1"/>
  <c r="G116" i="19"/>
  <c r="W576" i="18"/>
  <c r="S576" i="18"/>
  <c r="O576" i="18"/>
  <c r="K576" i="18"/>
  <c r="G576" i="18"/>
  <c r="Y576" i="18"/>
  <c r="T576" i="18"/>
  <c r="N576" i="18"/>
  <c r="I576" i="18"/>
  <c r="X576" i="18"/>
  <c r="Q576" i="18"/>
  <c r="J576" i="18"/>
  <c r="V576" i="18"/>
  <c r="H576" i="18"/>
  <c r="L576" i="18"/>
  <c r="U576" i="18"/>
  <c r="R576" i="18"/>
  <c r="M576" i="18"/>
  <c r="X714" i="18"/>
  <c r="T714" i="18"/>
  <c r="L714" i="18"/>
  <c r="H714" i="18"/>
  <c r="W714" i="18"/>
  <c r="S714" i="18"/>
  <c r="O714" i="18"/>
  <c r="K714" i="18"/>
  <c r="G714" i="18"/>
  <c r="Y714" i="18"/>
  <c r="Q714" i="18"/>
  <c r="I714" i="18"/>
  <c r="U714" i="18"/>
  <c r="J714" i="18"/>
  <c r="M714" i="18"/>
  <c r="V714" i="18"/>
  <c r="R714" i="18"/>
  <c r="N714" i="18"/>
  <c r="Y622" i="18"/>
  <c r="U622" i="18"/>
  <c r="Q622" i="18"/>
  <c r="M622" i="18"/>
  <c r="I622" i="18"/>
  <c r="V622" i="18"/>
  <c r="K622" i="18"/>
  <c r="X622" i="18"/>
  <c r="R622" i="18"/>
  <c r="J622" i="18"/>
  <c r="W622" i="18"/>
  <c r="O622" i="18"/>
  <c r="H622" i="18"/>
  <c r="L622" i="18"/>
  <c r="T622" i="18"/>
  <c r="G622" i="18"/>
  <c r="S622" i="18"/>
  <c r="N622" i="18"/>
  <c r="AA692" i="18"/>
  <c r="AM35" i="18" s="1"/>
  <c r="Z625" i="18"/>
  <c r="O491" i="18"/>
  <c r="L493" i="18" s="1"/>
  <c r="U492" i="18"/>
  <c r="L496" i="18" s="1"/>
  <c r="U491" i="18"/>
  <c r="L495" i="18" s="1"/>
  <c r="V599" i="18"/>
  <c r="R599" i="18"/>
  <c r="N599" i="18"/>
  <c r="J599" i="18"/>
  <c r="U599" i="18"/>
  <c r="K599" i="18"/>
  <c r="Y599" i="18"/>
  <c r="S599" i="18"/>
  <c r="L599" i="18"/>
  <c r="X599" i="18"/>
  <c r="Q599" i="18"/>
  <c r="I599" i="18"/>
  <c r="O599" i="18"/>
  <c r="M599" i="18"/>
  <c r="W599" i="18"/>
  <c r="H599" i="18"/>
  <c r="T599" i="18"/>
  <c r="G599" i="18"/>
  <c r="L491" i="18"/>
  <c r="W438" i="18"/>
  <c r="W440" i="18" s="1"/>
  <c r="S438" i="18"/>
  <c r="S440" i="18" s="1"/>
  <c r="O438" i="18"/>
  <c r="O440" i="18" s="1"/>
  <c r="K438" i="18"/>
  <c r="K440" i="18" s="1"/>
  <c r="G438" i="18"/>
  <c r="V438" i="18"/>
  <c r="V440" i="18" s="1"/>
  <c r="R438" i="18"/>
  <c r="R440" i="18" s="1"/>
  <c r="N438" i="18"/>
  <c r="N440" i="18" s="1"/>
  <c r="J438" i="18"/>
  <c r="J440" i="18" s="1"/>
  <c r="Y438" i="18"/>
  <c r="Y440" i="18" s="1"/>
  <c r="Q438" i="18"/>
  <c r="I438" i="18"/>
  <c r="I440" i="18" s="1"/>
  <c r="X438" i="18"/>
  <c r="X440" i="18" s="1"/>
  <c r="H438" i="18"/>
  <c r="H440" i="18" s="1"/>
  <c r="U438" i="18"/>
  <c r="U440" i="18" s="1"/>
  <c r="M438" i="18"/>
  <c r="M440" i="18" s="1"/>
  <c r="T438" i="18"/>
  <c r="T440" i="18" s="1"/>
  <c r="L438" i="18"/>
  <c r="L440" i="18" s="1"/>
  <c r="U744" i="18"/>
  <c r="L748" i="18" s="1"/>
  <c r="U745" i="18"/>
  <c r="L749" i="18" s="1"/>
  <c r="O744" i="18"/>
  <c r="L746" i="18" s="1"/>
  <c r="L745" i="18"/>
  <c r="L744" i="18"/>
  <c r="O745" i="18"/>
  <c r="L747" i="18" s="1"/>
  <c r="U675" i="18"/>
  <c r="L679" i="18" s="1"/>
  <c r="O676" i="18"/>
  <c r="L678" i="18" s="1"/>
  <c r="U676" i="18"/>
  <c r="L680" i="18" s="1"/>
  <c r="L676" i="18"/>
  <c r="O675" i="18"/>
  <c r="L677" i="18" s="1"/>
  <c r="L675" i="18"/>
  <c r="Z648" i="18"/>
  <c r="P693" i="18"/>
  <c r="AA693" i="18" s="1"/>
  <c r="AC35" i="18" s="1"/>
  <c r="U514" i="18"/>
  <c r="L518" i="18" s="1"/>
  <c r="O515" i="18"/>
  <c r="L517" i="18" s="1"/>
  <c r="L515" i="18"/>
  <c r="L514" i="18"/>
  <c r="U515" i="18"/>
  <c r="L519" i="18" s="1"/>
  <c r="O514" i="18"/>
  <c r="L516" i="18" s="1"/>
  <c r="X645" i="18"/>
  <c r="T645" i="18"/>
  <c r="L645" i="18"/>
  <c r="H645" i="18"/>
  <c r="U645" i="18"/>
  <c r="O645" i="18"/>
  <c r="J645" i="18"/>
  <c r="S645" i="18"/>
  <c r="M645" i="18"/>
  <c r="Y645" i="18"/>
  <c r="R645" i="18"/>
  <c r="K645" i="18"/>
  <c r="W645" i="18"/>
  <c r="I645" i="18"/>
  <c r="V645" i="18"/>
  <c r="G645" i="18"/>
  <c r="Q645" i="18"/>
  <c r="N645" i="18"/>
  <c r="U400" i="18"/>
  <c r="L404" i="18" s="1"/>
  <c r="U399" i="18"/>
  <c r="L403" i="18" s="1"/>
  <c r="O399" i="18"/>
  <c r="L401" i="18" s="1"/>
  <c r="O400" i="18"/>
  <c r="L402" i="18" s="1"/>
  <c r="L399" i="18"/>
  <c r="L560" i="18"/>
  <c r="AA738" i="18"/>
  <c r="AM37" i="18" s="1"/>
  <c r="V530" i="18"/>
  <c r="R530" i="18"/>
  <c r="N530" i="18"/>
  <c r="J530" i="18"/>
  <c r="X530" i="18"/>
  <c r="S530" i="18"/>
  <c r="M530" i="18"/>
  <c r="H530" i="18"/>
  <c r="W530" i="18"/>
  <c r="Q530" i="18"/>
  <c r="L530" i="18"/>
  <c r="G530" i="18"/>
  <c r="U530" i="18"/>
  <c r="K530" i="18"/>
  <c r="T530" i="18"/>
  <c r="I530" i="18"/>
  <c r="O530" i="18"/>
  <c r="Y530" i="18"/>
  <c r="O492" i="18"/>
  <c r="L494" i="18" s="1"/>
  <c r="P464" i="18"/>
  <c r="Z532" i="18"/>
  <c r="AA303" i="18"/>
  <c r="AH18" i="18" s="1"/>
  <c r="V185" i="18"/>
  <c r="V187" i="18" s="1"/>
  <c r="R185" i="18"/>
  <c r="R187" i="18" s="1"/>
  <c r="N185" i="18"/>
  <c r="N187" i="18" s="1"/>
  <c r="J185" i="18"/>
  <c r="J187" i="18" s="1"/>
  <c r="X185" i="18"/>
  <c r="X187" i="18" s="1"/>
  <c r="S185" i="18"/>
  <c r="S187" i="18" s="1"/>
  <c r="M185" i="18"/>
  <c r="M187" i="18" s="1"/>
  <c r="H185" i="18"/>
  <c r="H187" i="18" s="1"/>
  <c r="W185" i="18"/>
  <c r="W187" i="18" s="1"/>
  <c r="Q185" i="18"/>
  <c r="L185" i="18"/>
  <c r="L187" i="18" s="1"/>
  <c r="G185" i="18"/>
  <c r="U185" i="18"/>
  <c r="U187" i="18" s="1"/>
  <c r="K185" i="18"/>
  <c r="K187" i="18" s="1"/>
  <c r="I185" i="18"/>
  <c r="I187" i="18" s="1"/>
  <c r="Y185" i="18"/>
  <c r="Y187" i="18" s="1"/>
  <c r="T185" i="18"/>
  <c r="T187" i="18" s="1"/>
  <c r="O185" i="18"/>
  <c r="O187" i="18" s="1"/>
  <c r="P763" i="18"/>
  <c r="AA763" i="18" s="1"/>
  <c r="AH38" i="18" s="1"/>
  <c r="L721" i="18"/>
  <c r="O722" i="18"/>
  <c r="L724" i="18" s="1"/>
  <c r="U768" i="18"/>
  <c r="L772" i="18" s="1"/>
  <c r="O767" i="18"/>
  <c r="L769" i="18" s="1"/>
  <c r="O768" i="18"/>
  <c r="L770" i="18" s="1"/>
  <c r="L767" i="18"/>
  <c r="L768" i="18"/>
  <c r="U767" i="18"/>
  <c r="L771" i="18" s="1"/>
  <c r="Z716" i="18"/>
  <c r="AA716" i="18" s="1"/>
  <c r="AC36" i="18" s="1"/>
  <c r="Z694" i="18"/>
  <c r="W737" i="18"/>
  <c r="S737" i="18"/>
  <c r="O737" i="18"/>
  <c r="K737" i="18"/>
  <c r="G737" i="18"/>
  <c r="V737" i="18"/>
  <c r="R737" i="18"/>
  <c r="N737" i="18"/>
  <c r="J737" i="18"/>
  <c r="X737" i="18"/>
  <c r="H737" i="18"/>
  <c r="Q737" i="18"/>
  <c r="M737" i="18"/>
  <c r="Y737" i="18"/>
  <c r="L737" i="18"/>
  <c r="U737" i="18"/>
  <c r="T737" i="18"/>
  <c r="I737" i="18"/>
  <c r="P670" i="18"/>
  <c r="W668" i="18"/>
  <c r="S668" i="18"/>
  <c r="O668" i="18"/>
  <c r="K668" i="18"/>
  <c r="G668" i="18"/>
  <c r="V668" i="18"/>
  <c r="Q668" i="18"/>
  <c r="L668" i="18"/>
  <c r="Y668" i="18"/>
  <c r="R668" i="18"/>
  <c r="J668" i="18"/>
  <c r="X668" i="18"/>
  <c r="I668" i="18"/>
  <c r="N668" i="18"/>
  <c r="M668" i="18"/>
  <c r="U668" i="18"/>
  <c r="T668" i="18"/>
  <c r="H668" i="18"/>
  <c r="U652" i="18"/>
  <c r="L656" i="18" s="1"/>
  <c r="O721" i="18"/>
  <c r="L723" i="18" s="1"/>
  <c r="P694" i="18"/>
  <c r="AA694" i="18" s="1"/>
  <c r="AH35" i="18" s="1"/>
  <c r="P532" i="18"/>
  <c r="AA532" i="18" s="1"/>
  <c r="AC28" i="18" s="1"/>
  <c r="U538" i="18"/>
  <c r="L542" i="18" s="1"/>
  <c r="O537" i="18"/>
  <c r="L539" i="18" s="1"/>
  <c r="O538" i="18"/>
  <c r="L540" i="18" s="1"/>
  <c r="L538" i="18"/>
  <c r="U537" i="18"/>
  <c r="L541" i="18" s="1"/>
  <c r="L537" i="18"/>
  <c r="AA646" i="18"/>
  <c r="AM33" i="18" s="1"/>
  <c r="P648" i="18"/>
  <c r="O561" i="18"/>
  <c r="L563" i="18" s="1"/>
  <c r="Y553" i="18"/>
  <c r="U553" i="18"/>
  <c r="Q553" i="18"/>
  <c r="M553" i="18"/>
  <c r="I553" i="18"/>
  <c r="X553" i="18"/>
  <c r="S553" i="18"/>
  <c r="N553" i="18"/>
  <c r="H553" i="18"/>
  <c r="W553" i="18"/>
  <c r="R553" i="18"/>
  <c r="L553" i="18"/>
  <c r="G553" i="18"/>
  <c r="V553" i="18"/>
  <c r="K553" i="18"/>
  <c r="T553" i="18"/>
  <c r="J553" i="18"/>
  <c r="O553" i="18"/>
  <c r="Y484" i="18"/>
  <c r="Y486" i="18" s="1"/>
  <c r="U484" i="18"/>
  <c r="U486" i="18" s="1"/>
  <c r="Q484" i="18"/>
  <c r="M484" i="18"/>
  <c r="M486" i="18" s="1"/>
  <c r="I484" i="18"/>
  <c r="I486" i="18" s="1"/>
  <c r="X484" i="18"/>
  <c r="X486" i="18" s="1"/>
  <c r="T484" i="18"/>
  <c r="T486" i="18" s="1"/>
  <c r="L484" i="18"/>
  <c r="L486" i="18" s="1"/>
  <c r="H484" i="18"/>
  <c r="H486" i="18" s="1"/>
  <c r="W484" i="18"/>
  <c r="W486" i="18" s="1"/>
  <c r="O484" i="18"/>
  <c r="O486" i="18" s="1"/>
  <c r="G484" i="18"/>
  <c r="V484" i="18"/>
  <c r="V486" i="18" s="1"/>
  <c r="N484" i="18"/>
  <c r="N486" i="18" s="1"/>
  <c r="S484" i="18"/>
  <c r="S486" i="18" s="1"/>
  <c r="K484" i="18"/>
  <c r="K486" i="18" s="1"/>
  <c r="R484" i="18"/>
  <c r="R486" i="18" s="1"/>
  <c r="J484" i="18"/>
  <c r="J486" i="18" s="1"/>
  <c r="U607" i="18"/>
  <c r="L611" i="18" s="1"/>
  <c r="O606" i="18"/>
  <c r="L608" i="18" s="1"/>
  <c r="U606" i="18"/>
  <c r="L610" i="18" s="1"/>
  <c r="O607" i="18"/>
  <c r="L609" i="18" s="1"/>
  <c r="L607" i="18"/>
  <c r="L606" i="18"/>
  <c r="Z601" i="18"/>
  <c r="AA601" i="18" s="1"/>
  <c r="AC31" i="18" s="1"/>
  <c r="Z555" i="18"/>
  <c r="AA555" i="18" s="1"/>
  <c r="AC29" i="18" s="1"/>
  <c r="W507" i="18"/>
  <c r="S507" i="18"/>
  <c r="O507" i="18"/>
  <c r="V507" i="18"/>
  <c r="Q507" i="18"/>
  <c r="L507" i="18"/>
  <c r="H507" i="18"/>
  <c r="U507" i="18"/>
  <c r="K507" i="18"/>
  <c r="G507" i="18"/>
  <c r="T507" i="18"/>
  <c r="J507" i="18"/>
  <c r="R507" i="18"/>
  <c r="I507" i="18"/>
  <c r="Y507" i="18"/>
  <c r="N507" i="18"/>
  <c r="X507" i="18"/>
  <c r="M507" i="18"/>
  <c r="U469" i="18"/>
  <c r="L473" i="18" s="1"/>
  <c r="O468" i="18"/>
  <c r="L470" i="18" s="1"/>
  <c r="O469" i="18"/>
  <c r="L471" i="18" s="1"/>
  <c r="L468" i="18"/>
  <c r="L469" i="18"/>
  <c r="U468" i="18"/>
  <c r="L472" i="18" s="1"/>
  <c r="W346" i="18"/>
  <c r="W348" i="18" s="1"/>
  <c r="S346" i="18"/>
  <c r="S348" i="18" s="1"/>
  <c r="O346" i="18"/>
  <c r="O348" i="18" s="1"/>
  <c r="K346" i="18"/>
  <c r="K348" i="18" s="1"/>
  <c r="G346" i="18"/>
  <c r="V346" i="18"/>
  <c r="V348" i="18" s="1"/>
  <c r="R346" i="18"/>
  <c r="R348" i="18" s="1"/>
  <c r="X346" i="18"/>
  <c r="X348" i="18" s="1"/>
  <c r="J346" i="18"/>
  <c r="J348" i="18" s="1"/>
  <c r="U346" i="18"/>
  <c r="U348" i="18" s="1"/>
  <c r="M346" i="18"/>
  <c r="M348" i="18" s="1"/>
  <c r="T346" i="18"/>
  <c r="T348" i="18" s="1"/>
  <c r="L346" i="18"/>
  <c r="L348" i="18" s="1"/>
  <c r="Q346" i="18"/>
  <c r="I346" i="18"/>
  <c r="I348" i="18" s="1"/>
  <c r="H346" i="18"/>
  <c r="H348" i="18" s="1"/>
  <c r="Y346" i="18"/>
  <c r="Y348" i="18" s="1"/>
  <c r="N346" i="18"/>
  <c r="N348" i="18" s="1"/>
  <c r="P487" i="18"/>
  <c r="Z441" i="18"/>
  <c r="W254" i="18"/>
  <c r="W256" i="18" s="1"/>
  <c r="S254" i="18"/>
  <c r="S256" i="18" s="1"/>
  <c r="O254" i="18"/>
  <c r="O256" i="18" s="1"/>
  <c r="K254" i="18"/>
  <c r="K256" i="18" s="1"/>
  <c r="G254" i="18"/>
  <c r="Y254" i="18"/>
  <c r="Y256" i="18" s="1"/>
  <c r="T254" i="18"/>
  <c r="T256" i="18" s="1"/>
  <c r="N254" i="18"/>
  <c r="N256" i="18" s="1"/>
  <c r="I254" i="18"/>
  <c r="I256" i="18" s="1"/>
  <c r="X254" i="18"/>
  <c r="X256" i="18" s="1"/>
  <c r="R254" i="18"/>
  <c r="R256" i="18" s="1"/>
  <c r="M254" i="18"/>
  <c r="M256" i="18" s="1"/>
  <c r="H254" i="18"/>
  <c r="H256" i="18" s="1"/>
  <c r="V254" i="18"/>
  <c r="V256" i="18" s="1"/>
  <c r="Q254" i="18"/>
  <c r="L254" i="18"/>
  <c r="L256" i="18" s="1"/>
  <c r="U254" i="18"/>
  <c r="U256" i="18" s="1"/>
  <c r="J254" i="18"/>
  <c r="J256" i="18" s="1"/>
  <c r="Z717" i="18"/>
  <c r="AA717" i="18" s="1"/>
  <c r="AH36" i="18" s="1"/>
  <c r="Z670" i="18"/>
  <c r="Z578" i="18"/>
  <c r="V760" i="18"/>
  <c r="R760" i="18"/>
  <c r="N760" i="18"/>
  <c r="J760" i="18"/>
  <c r="Y760" i="18"/>
  <c r="U760" i="18"/>
  <c r="Q760" i="18"/>
  <c r="M760" i="18"/>
  <c r="I760" i="18"/>
  <c r="W760" i="18"/>
  <c r="O760" i="18"/>
  <c r="G760" i="18"/>
  <c r="T760" i="18"/>
  <c r="L760" i="18"/>
  <c r="X760" i="18"/>
  <c r="H760" i="18"/>
  <c r="S760" i="18"/>
  <c r="K760" i="18"/>
  <c r="U721" i="18"/>
  <c r="L725" i="18" s="1"/>
  <c r="O699" i="18"/>
  <c r="L701" i="18" s="1"/>
  <c r="L698" i="18"/>
  <c r="L699" i="18"/>
  <c r="U699" i="18"/>
  <c r="L703" i="18" s="1"/>
  <c r="U698" i="18"/>
  <c r="L702" i="18" s="1"/>
  <c r="O698" i="18"/>
  <c r="L700" i="18" s="1"/>
  <c r="P510" i="18"/>
  <c r="Z624" i="18"/>
  <c r="P533" i="18"/>
  <c r="U653" i="18"/>
  <c r="L657" i="18" s="1"/>
  <c r="L652" i="18"/>
  <c r="AA600" i="18"/>
  <c r="AM31" i="18" s="1"/>
  <c r="Z579" i="18"/>
  <c r="Z487" i="18"/>
  <c r="P602" i="18"/>
  <c r="AA602" i="18" s="1"/>
  <c r="AH31" i="18" s="1"/>
  <c r="L492" i="18"/>
  <c r="L400" i="18"/>
  <c r="AA416" i="18"/>
  <c r="AM23" i="18" s="1"/>
  <c r="P556" i="18"/>
  <c r="AA556" i="18" s="1"/>
  <c r="AH29" i="18" s="1"/>
  <c r="V461" i="18"/>
  <c r="V463" i="18" s="1"/>
  <c r="R461" i="18"/>
  <c r="R463" i="18" s="1"/>
  <c r="N461" i="18"/>
  <c r="N463" i="18" s="1"/>
  <c r="J461" i="18"/>
  <c r="J463" i="18" s="1"/>
  <c r="Y461" i="18"/>
  <c r="Y463" i="18" s="1"/>
  <c r="U461" i="18"/>
  <c r="Q461" i="18"/>
  <c r="M461" i="18"/>
  <c r="M463" i="18" s="1"/>
  <c r="I461" i="18"/>
  <c r="I463" i="18" s="1"/>
  <c r="W461" i="18"/>
  <c r="W463" i="18" s="1"/>
  <c r="O461" i="18"/>
  <c r="O463" i="18" s="1"/>
  <c r="G461" i="18"/>
  <c r="T461" i="18"/>
  <c r="T463" i="18" s="1"/>
  <c r="L461" i="18"/>
  <c r="L463" i="18" s="1"/>
  <c r="S461" i="18"/>
  <c r="S463" i="18" s="1"/>
  <c r="K461" i="18"/>
  <c r="K463" i="18" s="1"/>
  <c r="X461" i="18"/>
  <c r="H461" i="18"/>
  <c r="H463" i="18" s="1"/>
  <c r="Z533" i="18"/>
  <c r="L422" i="18"/>
  <c r="Z326" i="18"/>
  <c r="AA326" i="18" s="1"/>
  <c r="AH19" i="18" s="1"/>
  <c r="AA439" i="18"/>
  <c r="AM24" i="18" s="1"/>
  <c r="O423" i="18"/>
  <c r="L425" i="18" s="1"/>
  <c r="O331" i="18"/>
  <c r="L333" i="18" s="1"/>
  <c r="AA301" i="18"/>
  <c r="AM18" i="18" s="1"/>
  <c r="AA577" i="18"/>
  <c r="AM30" i="18" s="1"/>
  <c r="X415" i="18"/>
  <c r="X417" i="18" s="1"/>
  <c r="T415" i="18"/>
  <c r="T417" i="18" s="1"/>
  <c r="L415" i="18"/>
  <c r="L417" i="18" s="1"/>
  <c r="H415" i="18"/>
  <c r="H417" i="18" s="1"/>
  <c r="W415" i="18"/>
  <c r="W417" i="18" s="1"/>
  <c r="S415" i="18"/>
  <c r="S417" i="18" s="1"/>
  <c r="O415" i="18"/>
  <c r="O417" i="18" s="1"/>
  <c r="K415" i="18"/>
  <c r="K417" i="18" s="1"/>
  <c r="G415" i="18"/>
  <c r="Y415" i="18"/>
  <c r="Y417" i="18" s="1"/>
  <c r="Q415" i="18"/>
  <c r="I415" i="18"/>
  <c r="I417" i="18" s="1"/>
  <c r="U415" i="18"/>
  <c r="U417" i="18" s="1"/>
  <c r="J415" i="18"/>
  <c r="J417" i="18" s="1"/>
  <c r="R415" i="18"/>
  <c r="R417" i="18" s="1"/>
  <c r="N415" i="18"/>
  <c r="N417" i="18" s="1"/>
  <c r="V415" i="18"/>
  <c r="V417" i="18" s="1"/>
  <c r="M415" i="18"/>
  <c r="M417" i="18" s="1"/>
  <c r="P349" i="18"/>
  <c r="P625" i="18"/>
  <c r="V369" i="18"/>
  <c r="V371" i="18" s="1"/>
  <c r="R369" i="18"/>
  <c r="R371" i="18" s="1"/>
  <c r="N369" i="18"/>
  <c r="N371" i="18" s="1"/>
  <c r="J369" i="18"/>
  <c r="J371" i="18" s="1"/>
  <c r="Y369" i="18"/>
  <c r="Y371" i="18" s="1"/>
  <c r="U369" i="18"/>
  <c r="U371" i="18" s="1"/>
  <c r="Q369" i="18"/>
  <c r="M369" i="18"/>
  <c r="M371" i="18" s="1"/>
  <c r="I369" i="18"/>
  <c r="I371" i="18" s="1"/>
  <c r="T369" i="18"/>
  <c r="T371" i="18" s="1"/>
  <c r="L369" i="18"/>
  <c r="L371" i="18" s="1"/>
  <c r="S369" i="18"/>
  <c r="S371" i="18" s="1"/>
  <c r="H369" i="18"/>
  <c r="H371" i="18" s="1"/>
  <c r="G369" i="18"/>
  <c r="X369" i="18"/>
  <c r="X371" i="18" s="1"/>
  <c r="O369" i="18"/>
  <c r="O371" i="18" s="1"/>
  <c r="W369" i="18"/>
  <c r="W371" i="18" s="1"/>
  <c r="K369" i="18"/>
  <c r="K371" i="18" s="1"/>
  <c r="U308" i="18"/>
  <c r="L312" i="18" s="1"/>
  <c r="O308" i="18"/>
  <c r="L310" i="18" s="1"/>
  <c r="W162" i="18"/>
  <c r="W164" i="18" s="1"/>
  <c r="S162" i="18"/>
  <c r="S164" i="18" s="1"/>
  <c r="O162" i="18"/>
  <c r="O164" i="18" s="1"/>
  <c r="K162" i="18"/>
  <c r="K164" i="18" s="1"/>
  <c r="G162" i="18"/>
  <c r="V162" i="18"/>
  <c r="V164" i="18" s="1"/>
  <c r="Q162" i="18"/>
  <c r="L162" i="18"/>
  <c r="L164" i="18" s="1"/>
  <c r="U162" i="18"/>
  <c r="U164" i="18" s="1"/>
  <c r="J162" i="18"/>
  <c r="J164" i="18" s="1"/>
  <c r="Y162" i="18"/>
  <c r="Y164" i="18" s="1"/>
  <c r="T162" i="18"/>
  <c r="T164" i="18" s="1"/>
  <c r="N162" i="18"/>
  <c r="N164" i="18" s="1"/>
  <c r="I162" i="18"/>
  <c r="I164" i="18" s="1"/>
  <c r="R162" i="18"/>
  <c r="R164" i="18" s="1"/>
  <c r="M162" i="18"/>
  <c r="M164" i="18" s="1"/>
  <c r="H162" i="18"/>
  <c r="H164" i="18" s="1"/>
  <c r="X162" i="18"/>
  <c r="X164" i="18" s="1"/>
  <c r="Z142" i="18"/>
  <c r="U147" i="18"/>
  <c r="L151" i="18" s="1"/>
  <c r="U101" i="18"/>
  <c r="L105" i="18" s="1"/>
  <c r="O100" i="18"/>
  <c r="L102" i="18" s="1"/>
  <c r="Z510" i="18"/>
  <c r="Z234" i="18"/>
  <c r="AA234" i="18" s="1"/>
  <c r="AH15" i="18" s="1"/>
  <c r="O147" i="18"/>
  <c r="L149" i="18" s="1"/>
  <c r="Y208" i="18"/>
  <c r="Y210" i="18" s="1"/>
  <c r="U208" i="18"/>
  <c r="U210" i="18" s="1"/>
  <c r="Q208" i="18"/>
  <c r="M208" i="18"/>
  <c r="M210" i="18" s="1"/>
  <c r="I208" i="18"/>
  <c r="I210" i="18" s="1"/>
  <c r="X208" i="18"/>
  <c r="X210" i="18" s="1"/>
  <c r="S208" i="18"/>
  <c r="S210" i="18" s="1"/>
  <c r="N208" i="18"/>
  <c r="N210" i="18" s="1"/>
  <c r="H208" i="18"/>
  <c r="H210" i="18" s="1"/>
  <c r="W208" i="18"/>
  <c r="W210" i="18" s="1"/>
  <c r="R208" i="18"/>
  <c r="R210" i="18" s="1"/>
  <c r="L208" i="18"/>
  <c r="L210" i="18" s="1"/>
  <c r="G208" i="18"/>
  <c r="V208" i="18"/>
  <c r="V210" i="18" s="1"/>
  <c r="K208" i="18"/>
  <c r="K210" i="18" s="1"/>
  <c r="O208" i="18"/>
  <c r="O210" i="18" s="1"/>
  <c r="J208" i="18"/>
  <c r="J210" i="18" s="1"/>
  <c r="T208" i="18"/>
  <c r="T210" i="18" s="1"/>
  <c r="AA163" i="18"/>
  <c r="AM12" i="18" s="1"/>
  <c r="U170" i="18"/>
  <c r="L174" i="18" s="1"/>
  <c r="L169" i="18"/>
  <c r="AA117" i="18"/>
  <c r="AM10" i="18" s="1"/>
  <c r="Y93" i="18"/>
  <c r="Y95" i="18" s="1"/>
  <c r="U93" i="18"/>
  <c r="U95" i="18" s="1"/>
  <c r="Q93" i="18"/>
  <c r="M93" i="18"/>
  <c r="M95" i="18" s="1"/>
  <c r="I93" i="18"/>
  <c r="I95" i="18" s="1"/>
  <c r="X93" i="18"/>
  <c r="X95" i="18" s="1"/>
  <c r="T93" i="18"/>
  <c r="T95" i="18" s="1"/>
  <c r="L93" i="18"/>
  <c r="L95" i="18" s="1"/>
  <c r="H93" i="18"/>
  <c r="H95" i="18" s="1"/>
  <c r="W93" i="18"/>
  <c r="W95" i="18" s="1"/>
  <c r="S93" i="18"/>
  <c r="S95" i="18" s="1"/>
  <c r="O93" i="18"/>
  <c r="O95" i="18" s="1"/>
  <c r="K93" i="18"/>
  <c r="K95" i="18" s="1"/>
  <c r="G93" i="18"/>
  <c r="J93" i="18"/>
  <c r="J95" i="18" s="1"/>
  <c r="V93" i="18"/>
  <c r="V95" i="18" s="1"/>
  <c r="R93" i="18"/>
  <c r="R95" i="18" s="1"/>
  <c r="N93" i="18"/>
  <c r="N95" i="18" s="1"/>
  <c r="Z349" i="18"/>
  <c r="X139" i="18"/>
  <c r="X141" i="18" s="1"/>
  <c r="L139" i="18"/>
  <c r="L141" i="18" s="1"/>
  <c r="S139" i="18"/>
  <c r="S141" i="18" s="1"/>
  <c r="I139" i="18"/>
  <c r="K139" i="18"/>
  <c r="K141" i="18" s="1"/>
  <c r="L123" i="18"/>
  <c r="U239" i="18"/>
  <c r="L243" i="18" s="1"/>
  <c r="Z418" i="18"/>
  <c r="AA418" i="18" s="1"/>
  <c r="AH23" i="18" s="1"/>
  <c r="Y300" i="18"/>
  <c r="Y302" i="18" s="1"/>
  <c r="U300" i="18"/>
  <c r="U302" i="18" s="1"/>
  <c r="Q300" i="18"/>
  <c r="M300" i="18"/>
  <c r="M302" i="18" s="1"/>
  <c r="I300" i="18"/>
  <c r="I302" i="18" s="1"/>
  <c r="T300" i="18"/>
  <c r="T302" i="18" s="1"/>
  <c r="O300" i="18"/>
  <c r="O302" i="18" s="1"/>
  <c r="J300" i="18"/>
  <c r="J302" i="18" s="1"/>
  <c r="W300" i="18"/>
  <c r="W302" i="18" s="1"/>
  <c r="H300" i="18"/>
  <c r="H302" i="18" s="1"/>
  <c r="V300" i="18"/>
  <c r="V302" i="18" s="1"/>
  <c r="N300" i="18"/>
  <c r="N302" i="18" s="1"/>
  <c r="G300" i="18"/>
  <c r="S300" i="18"/>
  <c r="S302" i="18" s="1"/>
  <c r="L300" i="18"/>
  <c r="L302" i="18" s="1"/>
  <c r="K300" i="18"/>
  <c r="K302" i="18" s="1"/>
  <c r="X300" i="18"/>
  <c r="X302" i="18" s="1"/>
  <c r="R300" i="18"/>
  <c r="P441" i="18"/>
  <c r="U422" i="18"/>
  <c r="L426" i="18" s="1"/>
  <c r="Y392" i="18"/>
  <c r="Y394" i="18" s="1"/>
  <c r="U392" i="18"/>
  <c r="U394" i="18" s="1"/>
  <c r="Q392" i="18"/>
  <c r="M392" i="18"/>
  <c r="M394" i="18" s="1"/>
  <c r="I392" i="18"/>
  <c r="I394" i="18" s="1"/>
  <c r="X392" i="18"/>
  <c r="X394" i="18" s="1"/>
  <c r="T392" i="18"/>
  <c r="T394" i="18" s="1"/>
  <c r="L392" i="18"/>
  <c r="L394" i="18" s="1"/>
  <c r="H392" i="18"/>
  <c r="H394" i="18" s="1"/>
  <c r="V392" i="18"/>
  <c r="V394" i="18" s="1"/>
  <c r="N392" i="18"/>
  <c r="N394" i="18" s="1"/>
  <c r="S392" i="18"/>
  <c r="S394" i="18" s="1"/>
  <c r="J392" i="18"/>
  <c r="J394" i="18" s="1"/>
  <c r="R392" i="18"/>
  <c r="R394" i="18" s="1"/>
  <c r="G392" i="18"/>
  <c r="O392" i="18"/>
  <c r="O394" i="18" s="1"/>
  <c r="K392" i="18"/>
  <c r="K394" i="18" s="1"/>
  <c r="W392" i="18"/>
  <c r="W394" i="18" s="1"/>
  <c r="P579" i="18"/>
  <c r="AA579" i="18" s="1"/>
  <c r="AH30" i="18" s="1"/>
  <c r="U353" i="18"/>
  <c r="L357" i="18" s="1"/>
  <c r="U354" i="18"/>
  <c r="L358" i="18" s="1"/>
  <c r="O353" i="18"/>
  <c r="L355" i="18" s="1"/>
  <c r="L353" i="18"/>
  <c r="L354" i="18"/>
  <c r="O354" i="18"/>
  <c r="L356" i="18" s="1"/>
  <c r="O630" i="18"/>
  <c r="L632" i="18" s="1"/>
  <c r="L629" i="18"/>
  <c r="L630" i="18"/>
  <c r="U630" i="18"/>
  <c r="L634" i="18" s="1"/>
  <c r="U629" i="18"/>
  <c r="L633" i="18" s="1"/>
  <c r="O629" i="18"/>
  <c r="L631" i="18" s="1"/>
  <c r="O307" i="18"/>
  <c r="L309" i="18" s="1"/>
  <c r="U193" i="18"/>
  <c r="L197" i="18" s="1"/>
  <c r="O192" i="18"/>
  <c r="L194" i="18" s="1"/>
  <c r="O193" i="18"/>
  <c r="L195" i="18" s="1"/>
  <c r="L193" i="18"/>
  <c r="U192" i="18"/>
  <c r="L196" i="18" s="1"/>
  <c r="L192" i="18"/>
  <c r="P257" i="18"/>
  <c r="AA257" i="18" s="1"/>
  <c r="AH16" i="18" s="1"/>
  <c r="O216" i="18"/>
  <c r="L218" i="18" s="1"/>
  <c r="L215" i="18"/>
  <c r="O215" i="18"/>
  <c r="L217" i="18" s="1"/>
  <c r="U216" i="18"/>
  <c r="L220" i="18" s="1"/>
  <c r="L216" i="18"/>
  <c r="U215" i="18"/>
  <c r="L219" i="18" s="1"/>
  <c r="O123" i="18"/>
  <c r="L125" i="18" s="1"/>
  <c r="O124" i="18"/>
  <c r="L126" i="18" s="1"/>
  <c r="U377" i="18"/>
  <c r="L381" i="18" s="1"/>
  <c r="O376" i="18"/>
  <c r="L378" i="18" s="1"/>
  <c r="O377" i="18"/>
  <c r="L379" i="18" s="1"/>
  <c r="L376" i="18"/>
  <c r="L377" i="18"/>
  <c r="U376" i="18"/>
  <c r="L380" i="18" s="1"/>
  <c r="U330" i="18"/>
  <c r="L334" i="18" s="1"/>
  <c r="O330" i="18"/>
  <c r="L332" i="18" s="1"/>
  <c r="X323" i="18"/>
  <c r="X325" i="18" s="1"/>
  <c r="T323" i="18"/>
  <c r="T325" i="18" s="1"/>
  <c r="L323" i="18"/>
  <c r="L325" i="18" s="1"/>
  <c r="H323" i="18"/>
  <c r="H325" i="18" s="1"/>
  <c r="Y323" i="18"/>
  <c r="Y325" i="18" s="1"/>
  <c r="S323" i="18"/>
  <c r="S325" i="18" s="1"/>
  <c r="N323" i="18"/>
  <c r="N325" i="18" s="1"/>
  <c r="I323" i="18"/>
  <c r="W323" i="18"/>
  <c r="W325" i="18" s="1"/>
  <c r="Q323" i="18"/>
  <c r="J323" i="18"/>
  <c r="J325" i="18" s="1"/>
  <c r="V323" i="18"/>
  <c r="V325" i="18" s="1"/>
  <c r="O323" i="18"/>
  <c r="O325" i="18" s="1"/>
  <c r="G323" i="18"/>
  <c r="U323" i="18"/>
  <c r="U325" i="18" s="1"/>
  <c r="M323" i="18"/>
  <c r="M325" i="18" s="1"/>
  <c r="R323" i="18"/>
  <c r="R325" i="18" s="1"/>
  <c r="K323" i="18"/>
  <c r="K325" i="18" s="1"/>
  <c r="U445" i="18"/>
  <c r="L449" i="18" s="1"/>
  <c r="U446" i="18"/>
  <c r="L450" i="18" s="1"/>
  <c r="O445" i="18"/>
  <c r="L447" i="18" s="1"/>
  <c r="L446" i="18"/>
  <c r="L445" i="18"/>
  <c r="O446" i="18"/>
  <c r="L448" i="18" s="1"/>
  <c r="L423" i="18"/>
  <c r="U331" i="18"/>
  <c r="L335" i="18" s="1"/>
  <c r="U583" i="18"/>
  <c r="L587" i="18" s="1"/>
  <c r="O583" i="18"/>
  <c r="L585" i="18" s="1"/>
  <c r="L583" i="18"/>
  <c r="U584" i="18"/>
  <c r="L588" i="18" s="1"/>
  <c r="O584" i="18"/>
  <c r="L586" i="18" s="1"/>
  <c r="L584" i="18"/>
  <c r="AA623" i="18"/>
  <c r="AM32" i="18" s="1"/>
  <c r="U307" i="18"/>
  <c r="L311" i="18" s="1"/>
  <c r="U285" i="18"/>
  <c r="L289" i="18" s="1"/>
  <c r="O284" i="18"/>
  <c r="L286" i="18" s="1"/>
  <c r="L284" i="18"/>
  <c r="U284" i="18"/>
  <c r="L288" i="18" s="1"/>
  <c r="O285" i="18"/>
  <c r="L287" i="18" s="1"/>
  <c r="L285" i="18"/>
  <c r="P280" i="18"/>
  <c r="AA280" i="18" s="1"/>
  <c r="AH17" i="18" s="1"/>
  <c r="AA255" i="18"/>
  <c r="AM16" i="18" s="1"/>
  <c r="P142" i="18"/>
  <c r="Z509" i="18"/>
  <c r="U261" i="18"/>
  <c r="L265" i="18" s="1"/>
  <c r="O261" i="18"/>
  <c r="L263" i="18" s="1"/>
  <c r="U262" i="18"/>
  <c r="L266" i="18" s="1"/>
  <c r="L261" i="18"/>
  <c r="O262" i="18"/>
  <c r="L264" i="18" s="1"/>
  <c r="L262" i="18"/>
  <c r="AA211" i="18"/>
  <c r="AH14" i="18" s="1"/>
  <c r="AA232" i="18"/>
  <c r="AM15" i="18" s="1"/>
  <c r="L238" i="18"/>
  <c r="U123" i="18"/>
  <c r="L127" i="18" s="1"/>
  <c r="O101" i="18"/>
  <c r="L103" i="18" s="1"/>
  <c r="X116" i="18"/>
  <c r="X118" i="18" s="1"/>
  <c r="T116" i="18"/>
  <c r="T118" i="18" s="1"/>
  <c r="L116" i="18"/>
  <c r="L118" i="18" s="1"/>
  <c r="H116" i="18"/>
  <c r="H118" i="18" s="1"/>
  <c r="W116" i="18"/>
  <c r="W118" i="18" s="1"/>
  <c r="S116" i="18"/>
  <c r="S118" i="18" s="1"/>
  <c r="O116" i="18"/>
  <c r="O118" i="18" s="1"/>
  <c r="K116" i="18"/>
  <c r="K118" i="18" s="1"/>
  <c r="G116" i="18"/>
  <c r="V116" i="18"/>
  <c r="V118" i="18" s="1"/>
  <c r="R116" i="18"/>
  <c r="R118" i="18" s="1"/>
  <c r="N116" i="18"/>
  <c r="N118" i="18" s="1"/>
  <c r="J116" i="18"/>
  <c r="J118" i="18" s="1"/>
  <c r="U116" i="18"/>
  <c r="U118" i="18" s="1"/>
  <c r="Q116" i="18"/>
  <c r="M116" i="18"/>
  <c r="M118" i="18" s="1"/>
  <c r="Y116" i="18"/>
  <c r="Y118" i="18" s="1"/>
  <c r="I116" i="18"/>
  <c r="I118" i="18" s="1"/>
  <c r="O422" i="18"/>
  <c r="L424" i="18" s="1"/>
  <c r="AA347" i="18"/>
  <c r="AM20" i="18" s="1"/>
  <c r="L331" i="18"/>
  <c r="P578" i="18"/>
  <c r="L561" i="18"/>
  <c r="U560" i="18"/>
  <c r="L564" i="18" s="1"/>
  <c r="P624" i="18"/>
  <c r="L308" i="18"/>
  <c r="Z395" i="18"/>
  <c r="AA395" i="18" s="1"/>
  <c r="AH22" i="18" s="1"/>
  <c r="P188" i="18"/>
  <c r="AA188" i="18" s="1"/>
  <c r="AH13" i="18" s="1"/>
  <c r="U146" i="18"/>
  <c r="L150" i="18" s="1"/>
  <c r="L101" i="18"/>
  <c r="U100" i="18"/>
  <c r="L104" i="18" s="1"/>
  <c r="U124" i="18"/>
  <c r="L128" i="18" s="1"/>
  <c r="V277" i="18"/>
  <c r="V279" i="18" s="1"/>
  <c r="R277" i="18"/>
  <c r="R279" i="18" s="1"/>
  <c r="N277" i="18"/>
  <c r="N279" i="18" s="1"/>
  <c r="J277" i="18"/>
  <c r="J279" i="18" s="1"/>
  <c r="X277" i="18"/>
  <c r="X279" i="18" s="1"/>
  <c r="S277" i="18"/>
  <c r="S279" i="18" s="1"/>
  <c r="M277" i="18"/>
  <c r="M279" i="18" s="1"/>
  <c r="H277" i="18"/>
  <c r="H279" i="18" s="1"/>
  <c r="U277" i="18"/>
  <c r="U279" i="18" s="1"/>
  <c r="O277" i="18"/>
  <c r="O279" i="18" s="1"/>
  <c r="G277" i="18"/>
  <c r="T277" i="18"/>
  <c r="T279" i="18" s="1"/>
  <c r="L277" i="18"/>
  <c r="L279" i="18" s="1"/>
  <c r="Y277" i="18"/>
  <c r="Y279" i="18" s="1"/>
  <c r="Q277" i="18"/>
  <c r="K277" i="18"/>
  <c r="K279" i="18" s="1"/>
  <c r="I277" i="18"/>
  <c r="I279" i="18" s="1"/>
  <c r="W277" i="18"/>
  <c r="W279" i="18" s="1"/>
  <c r="AA229" i="18"/>
  <c r="Q226" i="18" s="1"/>
  <c r="U423" i="18"/>
  <c r="L427" i="18" s="1"/>
  <c r="L170" i="18"/>
  <c r="Z96" i="18"/>
  <c r="AA96" i="18" s="1"/>
  <c r="AH9" i="18" s="1"/>
  <c r="W553" i="17"/>
  <c r="S553" i="17"/>
  <c r="O553" i="17"/>
  <c r="K553" i="17"/>
  <c r="G553" i="17"/>
  <c r="Y553" i="17"/>
  <c r="U553" i="17"/>
  <c r="Q553" i="17"/>
  <c r="M553" i="17"/>
  <c r="I553" i="17"/>
  <c r="R553" i="17"/>
  <c r="J553" i="17"/>
  <c r="X553" i="17"/>
  <c r="H553" i="17"/>
  <c r="V553" i="17"/>
  <c r="N553" i="17"/>
  <c r="T553" i="17"/>
  <c r="L553" i="17"/>
  <c r="Y507" i="17"/>
  <c r="U507" i="17"/>
  <c r="Q507" i="17"/>
  <c r="M507" i="17"/>
  <c r="I507" i="17"/>
  <c r="W507" i="17"/>
  <c r="S507" i="17"/>
  <c r="O507" i="17"/>
  <c r="K507" i="17"/>
  <c r="G507" i="17"/>
  <c r="X507" i="17"/>
  <c r="H507" i="17"/>
  <c r="V507" i="17"/>
  <c r="N507" i="17"/>
  <c r="L507" i="17"/>
  <c r="J507" i="17"/>
  <c r="T507" i="17"/>
  <c r="R507" i="17"/>
  <c r="W162" i="17"/>
  <c r="W164" i="17" s="1"/>
  <c r="S162" i="17"/>
  <c r="S164" i="17" s="1"/>
  <c r="O162" i="17"/>
  <c r="O164" i="17" s="1"/>
  <c r="K162" i="17"/>
  <c r="K164" i="17" s="1"/>
  <c r="G162" i="17"/>
  <c r="V162" i="17"/>
  <c r="V164" i="17" s="1"/>
  <c r="R162" i="17"/>
  <c r="R164" i="17" s="1"/>
  <c r="N162" i="17"/>
  <c r="N164" i="17" s="1"/>
  <c r="J162" i="17"/>
  <c r="J164" i="17" s="1"/>
  <c r="Y162" i="17"/>
  <c r="Y164" i="17" s="1"/>
  <c r="U162" i="17"/>
  <c r="U164" i="17" s="1"/>
  <c r="Q162" i="17"/>
  <c r="M162" i="17"/>
  <c r="M164" i="17" s="1"/>
  <c r="I162" i="17"/>
  <c r="I164" i="17" s="1"/>
  <c r="L162" i="17"/>
  <c r="L164" i="17" s="1"/>
  <c r="X162" i="17"/>
  <c r="X164" i="17" s="1"/>
  <c r="H162" i="17"/>
  <c r="H164" i="17" s="1"/>
  <c r="T162" i="17"/>
  <c r="T164" i="17" s="1"/>
  <c r="W714" i="17"/>
  <c r="S714" i="17"/>
  <c r="O714" i="17"/>
  <c r="K714" i="17"/>
  <c r="G714" i="17"/>
  <c r="V714" i="17"/>
  <c r="R714" i="17"/>
  <c r="N714" i="17"/>
  <c r="J714" i="17"/>
  <c r="Y714" i="17"/>
  <c r="Q714" i="17"/>
  <c r="I714" i="17"/>
  <c r="U714" i="17"/>
  <c r="L714" i="17"/>
  <c r="T714" i="17"/>
  <c r="H714" i="17"/>
  <c r="X714" i="17"/>
  <c r="M714" i="17"/>
  <c r="X484" i="17"/>
  <c r="X486" i="17" s="1"/>
  <c r="T484" i="17"/>
  <c r="T486" i="17" s="1"/>
  <c r="L484" i="17"/>
  <c r="L486" i="17" s="1"/>
  <c r="H484" i="17"/>
  <c r="H486" i="17" s="1"/>
  <c r="W484" i="17"/>
  <c r="W486" i="17" s="1"/>
  <c r="S484" i="17"/>
  <c r="S486" i="17" s="1"/>
  <c r="O484" i="17"/>
  <c r="O486" i="17" s="1"/>
  <c r="K484" i="17"/>
  <c r="K486" i="17" s="1"/>
  <c r="G484" i="17"/>
  <c r="R484" i="17"/>
  <c r="R486" i="17" s="1"/>
  <c r="J484" i="17"/>
  <c r="J486" i="17" s="1"/>
  <c r="Y484" i="17"/>
  <c r="Y486" i="17" s="1"/>
  <c r="Q484" i="17"/>
  <c r="I484" i="17"/>
  <c r="I486" i="17" s="1"/>
  <c r="V484" i="17"/>
  <c r="V486" i="17" s="1"/>
  <c r="N484" i="17"/>
  <c r="N486" i="17" s="1"/>
  <c r="U484" i="17"/>
  <c r="U486" i="17" s="1"/>
  <c r="M484" i="17"/>
  <c r="M486" i="17" s="1"/>
  <c r="W415" i="17"/>
  <c r="W417" i="17" s="1"/>
  <c r="S415" i="17"/>
  <c r="S417" i="17" s="1"/>
  <c r="O415" i="17"/>
  <c r="O417" i="17" s="1"/>
  <c r="K415" i="17"/>
  <c r="K417" i="17" s="1"/>
  <c r="G415" i="17"/>
  <c r="V415" i="17"/>
  <c r="V417" i="17" s="1"/>
  <c r="R415" i="17"/>
  <c r="R417" i="17" s="1"/>
  <c r="N415" i="17"/>
  <c r="N417" i="17" s="1"/>
  <c r="J415" i="17"/>
  <c r="J417" i="17" s="1"/>
  <c r="Y415" i="17"/>
  <c r="Y417" i="17" s="1"/>
  <c r="Q415" i="17"/>
  <c r="I415" i="17"/>
  <c r="I417" i="17" s="1"/>
  <c r="X415" i="17"/>
  <c r="X417" i="17" s="1"/>
  <c r="H415" i="17"/>
  <c r="H417" i="17" s="1"/>
  <c r="U415" i="17"/>
  <c r="U417" i="17" s="1"/>
  <c r="M415" i="17"/>
  <c r="M417" i="17" s="1"/>
  <c r="T415" i="17"/>
  <c r="T417" i="17" s="1"/>
  <c r="L415" i="17"/>
  <c r="L417" i="17" s="1"/>
  <c r="X231" i="17"/>
  <c r="X233" i="17" s="1"/>
  <c r="T231" i="17"/>
  <c r="T233" i="17" s="1"/>
  <c r="L231" i="17"/>
  <c r="L233" i="17" s="1"/>
  <c r="H231" i="17"/>
  <c r="H233" i="17" s="1"/>
  <c r="W231" i="17"/>
  <c r="W233" i="17" s="1"/>
  <c r="S231" i="17"/>
  <c r="S233" i="17" s="1"/>
  <c r="O231" i="17"/>
  <c r="O233" i="17" s="1"/>
  <c r="K231" i="17"/>
  <c r="K233" i="17" s="1"/>
  <c r="G231" i="17"/>
  <c r="V231" i="17"/>
  <c r="V233" i="17" s="1"/>
  <c r="R231" i="17"/>
  <c r="R233" i="17" s="1"/>
  <c r="N231" i="17"/>
  <c r="N233" i="17" s="1"/>
  <c r="J231" i="17"/>
  <c r="J233" i="17" s="1"/>
  <c r="Q231" i="17"/>
  <c r="M231" i="17"/>
  <c r="M233" i="17" s="1"/>
  <c r="Y231" i="17"/>
  <c r="Y233" i="17" s="1"/>
  <c r="I231" i="17"/>
  <c r="I233" i="17" s="1"/>
  <c r="U231" i="17"/>
  <c r="U233" i="17" s="1"/>
  <c r="V622" i="17"/>
  <c r="R622" i="17"/>
  <c r="N622" i="17"/>
  <c r="J622" i="17"/>
  <c r="Y622" i="17"/>
  <c r="T622" i="17"/>
  <c r="O622" i="17"/>
  <c r="I622" i="17"/>
  <c r="X622" i="17"/>
  <c r="S622" i="17"/>
  <c r="M622" i="17"/>
  <c r="H622" i="17"/>
  <c r="W622" i="17"/>
  <c r="Q622" i="17"/>
  <c r="L622" i="17"/>
  <c r="G622" i="17"/>
  <c r="K622" i="17"/>
  <c r="U622" i="17"/>
  <c r="Y461" i="17"/>
  <c r="Y463" i="17" s="1"/>
  <c r="U461" i="17"/>
  <c r="Q461" i="17"/>
  <c r="M461" i="17"/>
  <c r="M463" i="17" s="1"/>
  <c r="I461" i="17"/>
  <c r="I463" i="17" s="1"/>
  <c r="X461" i="17"/>
  <c r="T461" i="17"/>
  <c r="T463" i="17" s="1"/>
  <c r="L461" i="17"/>
  <c r="L463" i="17" s="1"/>
  <c r="H461" i="17"/>
  <c r="H463" i="17" s="1"/>
  <c r="W461" i="17"/>
  <c r="W463" i="17" s="1"/>
  <c r="O461" i="17"/>
  <c r="O463" i="17" s="1"/>
  <c r="G461" i="17"/>
  <c r="V461" i="17"/>
  <c r="V463" i="17" s="1"/>
  <c r="N461" i="17"/>
  <c r="N463" i="17" s="1"/>
  <c r="S461" i="17"/>
  <c r="S463" i="17" s="1"/>
  <c r="K461" i="17"/>
  <c r="K463" i="17" s="1"/>
  <c r="J461" i="17"/>
  <c r="J463" i="17" s="1"/>
  <c r="R461" i="17"/>
  <c r="R463" i="17" s="1"/>
  <c r="W277" i="17"/>
  <c r="W279" i="17" s="1"/>
  <c r="S277" i="17"/>
  <c r="S279" i="17" s="1"/>
  <c r="O277" i="17"/>
  <c r="O279" i="17" s="1"/>
  <c r="K277" i="17"/>
  <c r="K279" i="17" s="1"/>
  <c r="G277" i="17"/>
  <c r="Y277" i="17"/>
  <c r="Y279" i="17" s="1"/>
  <c r="T277" i="17"/>
  <c r="T279" i="17" s="1"/>
  <c r="N277" i="17"/>
  <c r="N279" i="17" s="1"/>
  <c r="I277" i="17"/>
  <c r="I279" i="17" s="1"/>
  <c r="X277" i="17"/>
  <c r="X279" i="17" s="1"/>
  <c r="R277" i="17"/>
  <c r="R279" i="17" s="1"/>
  <c r="M277" i="17"/>
  <c r="M279" i="17" s="1"/>
  <c r="H277" i="17"/>
  <c r="H279" i="17" s="1"/>
  <c r="V277" i="17"/>
  <c r="V279" i="17" s="1"/>
  <c r="Q277" i="17"/>
  <c r="L277" i="17"/>
  <c r="L279" i="17" s="1"/>
  <c r="J277" i="17"/>
  <c r="J279" i="17" s="1"/>
  <c r="U277" i="17"/>
  <c r="U279" i="17" s="1"/>
  <c r="X392" i="17"/>
  <c r="X394" i="17" s="1"/>
  <c r="T392" i="17"/>
  <c r="T394" i="17" s="1"/>
  <c r="L392" i="17"/>
  <c r="L394" i="17" s="1"/>
  <c r="H392" i="17"/>
  <c r="H394" i="17" s="1"/>
  <c r="W392" i="17"/>
  <c r="W394" i="17" s="1"/>
  <c r="S392" i="17"/>
  <c r="S394" i="17" s="1"/>
  <c r="O392" i="17"/>
  <c r="O394" i="17" s="1"/>
  <c r="K392" i="17"/>
  <c r="K394" i="17" s="1"/>
  <c r="G392" i="17"/>
  <c r="R392" i="17"/>
  <c r="R394" i="17" s="1"/>
  <c r="J392" i="17"/>
  <c r="J394" i="17" s="1"/>
  <c r="Y392" i="17"/>
  <c r="Y394" i="17" s="1"/>
  <c r="Q392" i="17"/>
  <c r="I392" i="17"/>
  <c r="I394" i="17" s="1"/>
  <c r="N392" i="17"/>
  <c r="N394" i="17" s="1"/>
  <c r="M392" i="17"/>
  <c r="M394" i="17" s="1"/>
  <c r="V392" i="17"/>
  <c r="V394" i="17" s="1"/>
  <c r="U392" i="17"/>
  <c r="U394" i="17" s="1"/>
  <c r="Y208" i="17"/>
  <c r="Y210" i="17" s="1"/>
  <c r="U208" i="17"/>
  <c r="U210" i="17" s="1"/>
  <c r="Q208" i="17"/>
  <c r="M208" i="17"/>
  <c r="M210" i="17" s="1"/>
  <c r="I208" i="17"/>
  <c r="I210" i="17" s="1"/>
  <c r="X208" i="17"/>
  <c r="X210" i="17" s="1"/>
  <c r="T208" i="17"/>
  <c r="T210" i="17" s="1"/>
  <c r="L208" i="17"/>
  <c r="L210" i="17" s="1"/>
  <c r="H208" i="17"/>
  <c r="H210" i="17" s="1"/>
  <c r="W208" i="17"/>
  <c r="W210" i="17" s="1"/>
  <c r="S208" i="17"/>
  <c r="S210" i="17" s="1"/>
  <c r="O208" i="17"/>
  <c r="O210" i="17" s="1"/>
  <c r="K208" i="17"/>
  <c r="K210" i="17" s="1"/>
  <c r="G208" i="17"/>
  <c r="R208" i="17"/>
  <c r="R210" i="17" s="1"/>
  <c r="N208" i="17"/>
  <c r="N210" i="17" s="1"/>
  <c r="J208" i="17"/>
  <c r="J210" i="17" s="1"/>
  <c r="V208" i="17"/>
  <c r="V210" i="17" s="1"/>
  <c r="W691" i="17"/>
  <c r="S691" i="17"/>
  <c r="O691" i="17"/>
  <c r="K691" i="17"/>
  <c r="G691" i="17"/>
  <c r="V691" i="17"/>
  <c r="Q691" i="17"/>
  <c r="L691" i="17"/>
  <c r="U691" i="17"/>
  <c r="J691" i="17"/>
  <c r="Y691" i="17"/>
  <c r="T691" i="17"/>
  <c r="N691" i="17"/>
  <c r="I691" i="17"/>
  <c r="M691" i="17"/>
  <c r="H691" i="17"/>
  <c r="X691" i="17"/>
  <c r="R691" i="17"/>
  <c r="V737" i="17"/>
  <c r="R737" i="17"/>
  <c r="N737" i="17"/>
  <c r="J737" i="17"/>
  <c r="Y737" i="17"/>
  <c r="U737" i="17"/>
  <c r="Q737" i="17"/>
  <c r="M737" i="17"/>
  <c r="I737" i="17"/>
  <c r="X737" i="17"/>
  <c r="H737" i="17"/>
  <c r="W737" i="17"/>
  <c r="O737" i="17"/>
  <c r="G737" i="17"/>
  <c r="T737" i="17"/>
  <c r="S737" i="17"/>
  <c r="L737" i="17"/>
  <c r="K737" i="17"/>
  <c r="Y116" i="17"/>
  <c r="Y118" i="17" s="1"/>
  <c r="U116" i="17"/>
  <c r="U118" i="17" s="1"/>
  <c r="Q116" i="17"/>
  <c r="M116" i="17"/>
  <c r="M118" i="17" s="1"/>
  <c r="I116" i="17"/>
  <c r="I118" i="17" s="1"/>
  <c r="X116" i="17"/>
  <c r="X118" i="17" s="1"/>
  <c r="T116" i="17"/>
  <c r="T118" i="17" s="1"/>
  <c r="L116" i="17"/>
  <c r="L118" i="17" s="1"/>
  <c r="H116" i="17"/>
  <c r="H118" i="17" s="1"/>
  <c r="W116" i="17"/>
  <c r="W118" i="17" s="1"/>
  <c r="S116" i="17"/>
  <c r="S118" i="17" s="1"/>
  <c r="O116" i="17"/>
  <c r="O118" i="17" s="1"/>
  <c r="K116" i="17"/>
  <c r="K118" i="17" s="1"/>
  <c r="G116" i="17"/>
  <c r="J116" i="17"/>
  <c r="J118" i="17" s="1"/>
  <c r="V116" i="17"/>
  <c r="V118" i="17" s="1"/>
  <c r="R116" i="17"/>
  <c r="R118" i="17" s="1"/>
  <c r="N116" i="17"/>
  <c r="N118" i="17" s="1"/>
  <c r="Z763" i="17"/>
  <c r="AA763" i="17" s="1"/>
  <c r="AH38" i="17" s="1"/>
  <c r="P671" i="17"/>
  <c r="L583" i="17"/>
  <c r="V576" i="17"/>
  <c r="R576" i="17"/>
  <c r="N576" i="17"/>
  <c r="J576" i="17"/>
  <c r="Y576" i="17"/>
  <c r="U576" i="17"/>
  <c r="Q576" i="17"/>
  <c r="M576" i="17"/>
  <c r="I576" i="17"/>
  <c r="X576" i="17"/>
  <c r="T576" i="17"/>
  <c r="L576" i="17"/>
  <c r="H576" i="17"/>
  <c r="S576" i="17"/>
  <c r="O576" i="17"/>
  <c r="K576" i="17"/>
  <c r="W576" i="17"/>
  <c r="G576" i="17"/>
  <c r="P555" i="17"/>
  <c r="Z395" i="17"/>
  <c r="U537" i="17"/>
  <c r="L541" i="17" s="1"/>
  <c r="O400" i="17"/>
  <c r="L402" i="17" s="1"/>
  <c r="O376" i="17"/>
  <c r="L378" i="17" s="1"/>
  <c r="P280" i="17"/>
  <c r="AA280" i="17" s="1"/>
  <c r="AH17" i="17" s="1"/>
  <c r="P418" i="17"/>
  <c r="P326" i="17"/>
  <c r="U308" i="17"/>
  <c r="L312" i="17" s="1"/>
  <c r="O307" i="17"/>
  <c r="L309" i="17" s="1"/>
  <c r="U307" i="17"/>
  <c r="L311" i="17" s="1"/>
  <c r="L307" i="17"/>
  <c r="O308" i="17"/>
  <c r="L310" i="17" s="1"/>
  <c r="L308" i="17"/>
  <c r="Z211" i="17"/>
  <c r="AA211" i="17" s="1"/>
  <c r="AH14" i="17" s="1"/>
  <c r="P257" i="17"/>
  <c r="AA257" i="17" s="1"/>
  <c r="AH16" i="17" s="1"/>
  <c r="L123" i="17"/>
  <c r="L101" i="17"/>
  <c r="U101" i="17"/>
  <c r="L105" i="17" s="1"/>
  <c r="Z693" i="17"/>
  <c r="AA693" i="17" s="1"/>
  <c r="AC35" i="17" s="1"/>
  <c r="AA646" i="17"/>
  <c r="AM33" i="17" s="1"/>
  <c r="O767" i="17"/>
  <c r="L769" i="17" s="1"/>
  <c r="Z694" i="17"/>
  <c r="U676" i="17"/>
  <c r="L680" i="17" s="1"/>
  <c r="L675" i="17"/>
  <c r="U675" i="17"/>
  <c r="L679" i="17" s="1"/>
  <c r="O676" i="17"/>
  <c r="L678" i="17" s="1"/>
  <c r="Z533" i="17"/>
  <c r="X668" i="17"/>
  <c r="T668" i="17"/>
  <c r="L668" i="17"/>
  <c r="H668" i="17"/>
  <c r="U668" i="17"/>
  <c r="O668" i="17"/>
  <c r="J668" i="17"/>
  <c r="Y668" i="17"/>
  <c r="S668" i="17"/>
  <c r="N668" i="17"/>
  <c r="I668" i="17"/>
  <c r="W668" i="17"/>
  <c r="R668" i="17"/>
  <c r="M668" i="17"/>
  <c r="G668" i="17"/>
  <c r="V668" i="17"/>
  <c r="Q668" i="17"/>
  <c r="K668" i="17"/>
  <c r="P647" i="17"/>
  <c r="U630" i="17"/>
  <c r="L634" i="17" s="1"/>
  <c r="O629" i="17"/>
  <c r="L631" i="17" s="1"/>
  <c r="L630" i="17"/>
  <c r="L629" i="17"/>
  <c r="O630" i="17"/>
  <c r="L632" i="17" s="1"/>
  <c r="U629" i="17"/>
  <c r="L633" i="17" s="1"/>
  <c r="U606" i="17"/>
  <c r="L610" i="17" s="1"/>
  <c r="U607" i="17"/>
  <c r="L611" i="17" s="1"/>
  <c r="L606" i="17"/>
  <c r="O607" i="17"/>
  <c r="L609" i="17" s="1"/>
  <c r="L607" i="17"/>
  <c r="O606" i="17"/>
  <c r="L608" i="17" s="1"/>
  <c r="U583" i="17"/>
  <c r="L587" i="17" s="1"/>
  <c r="Z602" i="17"/>
  <c r="AA602" i="17" s="1"/>
  <c r="AH31" i="17" s="1"/>
  <c r="O584" i="17"/>
  <c r="L586" i="17" s="1"/>
  <c r="P533" i="17"/>
  <c r="P509" i="17"/>
  <c r="O468" i="17"/>
  <c r="L470" i="17" s="1"/>
  <c r="P556" i="17"/>
  <c r="L492" i="17"/>
  <c r="Z625" i="17"/>
  <c r="O538" i="17"/>
  <c r="L540" i="17" s="1"/>
  <c r="AA436" i="17"/>
  <c r="Q433" i="17" s="1"/>
  <c r="U399" i="17"/>
  <c r="L403" i="17" s="1"/>
  <c r="L377" i="17"/>
  <c r="AA321" i="17"/>
  <c r="Q318" i="17" s="1"/>
  <c r="V93" i="17"/>
  <c r="V95" i="17" s="1"/>
  <c r="R93" i="17"/>
  <c r="R95" i="17" s="1"/>
  <c r="N93" i="17"/>
  <c r="N95" i="17" s="1"/>
  <c r="J93" i="17"/>
  <c r="J95" i="17" s="1"/>
  <c r="Y93" i="17"/>
  <c r="Y95" i="17" s="1"/>
  <c r="U93" i="17"/>
  <c r="U95" i="17" s="1"/>
  <c r="Q93" i="17"/>
  <c r="M93" i="17"/>
  <c r="M95" i="17" s="1"/>
  <c r="I93" i="17"/>
  <c r="I95" i="17" s="1"/>
  <c r="X93" i="17"/>
  <c r="X95" i="17" s="1"/>
  <c r="T93" i="17"/>
  <c r="T95" i="17" s="1"/>
  <c r="L93" i="17"/>
  <c r="L95" i="17" s="1"/>
  <c r="H93" i="17"/>
  <c r="H95" i="17" s="1"/>
  <c r="O93" i="17"/>
  <c r="O95" i="17" s="1"/>
  <c r="K93" i="17"/>
  <c r="K95" i="17" s="1"/>
  <c r="S93" i="17"/>
  <c r="S95" i="17" s="1"/>
  <c r="W93" i="17"/>
  <c r="W95" i="17" s="1"/>
  <c r="G93" i="17"/>
  <c r="L354" i="17"/>
  <c r="U284" i="17"/>
  <c r="L288" i="17" s="1"/>
  <c r="O284" i="17"/>
  <c r="L286" i="17" s="1"/>
  <c r="U285" i="17"/>
  <c r="L289" i="17" s="1"/>
  <c r="L284" i="17"/>
  <c r="O285" i="17"/>
  <c r="L287" i="17" s="1"/>
  <c r="L285" i="17"/>
  <c r="U192" i="17"/>
  <c r="L196" i="17" s="1"/>
  <c r="U422" i="17"/>
  <c r="L426" i="17" s="1"/>
  <c r="U423" i="17"/>
  <c r="L427" i="17" s="1"/>
  <c r="O422" i="17"/>
  <c r="L424" i="17" s="1"/>
  <c r="L423" i="17"/>
  <c r="L422" i="17"/>
  <c r="O423" i="17"/>
  <c r="L425" i="17" s="1"/>
  <c r="X346" i="17"/>
  <c r="X348" i="17" s="1"/>
  <c r="T346" i="17"/>
  <c r="T348" i="17" s="1"/>
  <c r="L346" i="17"/>
  <c r="L348" i="17" s="1"/>
  <c r="H346" i="17"/>
  <c r="H348" i="17" s="1"/>
  <c r="U346" i="17"/>
  <c r="U348" i="17" s="1"/>
  <c r="O346" i="17"/>
  <c r="O348" i="17" s="1"/>
  <c r="J346" i="17"/>
  <c r="J348" i="17" s="1"/>
  <c r="Y346" i="17"/>
  <c r="Y348" i="17" s="1"/>
  <c r="S346" i="17"/>
  <c r="S348" i="17" s="1"/>
  <c r="N346" i="17"/>
  <c r="N348" i="17" s="1"/>
  <c r="I346" i="17"/>
  <c r="I348" i="17" s="1"/>
  <c r="W346" i="17"/>
  <c r="W348" i="17" s="1"/>
  <c r="R346" i="17"/>
  <c r="R348" i="17" s="1"/>
  <c r="M346" i="17"/>
  <c r="M348" i="17" s="1"/>
  <c r="G346" i="17"/>
  <c r="Q346" i="17"/>
  <c r="V346" i="17"/>
  <c r="V348" i="17" s="1"/>
  <c r="K346" i="17"/>
  <c r="K348" i="17" s="1"/>
  <c r="O331" i="17"/>
  <c r="L333" i="17" s="1"/>
  <c r="L330" i="17"/>
  <c r="L331" i="17"/>
  <c r="U330" i="17"/>
  <c r="L334" i="17" s="1"/>
  <c r="O330" i="17"/>
  <c r="L332" i="17" s="1"/>
  <c r="U331" i="17"/>
  <c r="L335" i="17" s="1"/>
  <c r="AA232" i="17"/>
  <c r="AM15" i="17" s="1"/>
  <c r="O147" i="17"/>
  <c r="L149" i="17" s="1"/>
  <c r="U238" i="17"/>
  <c r="L242" i="17" s="1"/>
  <c r="O192" i="17"/>
  <c r="L194" i="17" s="1"/>
  <c r="V185" i="17"/>
  <c r="V187" i="17" s="1"/>
  <c r="R185" i="17"/>
  <c r="R187" i="17" s="1"/>
  <c r="N185" i="17"/>
  <c r="N187" i="17" s="1"/>
  <c r="J185" i="17"/>
  <c r="J187" i="17" s="1"/>
  <c r="Y185" i="17"/>
  <c r="Y187" i="17" s="1"/>
  <c r="U185" i="17"/>
  <c r="U187" i="17" s="1"/>
  <c r="Q185" i="17"/>
  <c r="M185" i="17"/>
  <c r="M187" i="17" s="1"/>
  <c r="I185" i="17"/>
  <c r="I187" i="17" s="1"/>
  <c r="X185" i="17"/>
  <c r="X187" i="17" s="1"/>
  <c r="T185" i="17"/>
  <c r="T187" i="17" s="1"/>
  <c r="L185" i="17"/>
  <c r="L187" i="17" s="1"/>
  <c r="H185" i="17"/>
  <c r="H187" i="17" s="1"/>
  <c r="W185" i="17"/>
  <c r="W187" i="17" s="1"/>
  <c r="G185" i="17"/>
  <c r="S185" i="17"/>
  <c r="S187" i="17" s="1"/>
  <c r="K185" i="17"/>
  <c r="K187" i="17" s="1"/>
  <c r="O185" i="17"/>
  <c r="O187" i="17" s="1"/>
  <c r="L146" i="17"/>
  <c r="O146" i="17"/>
  <c r="L148" i="17" s="1"/>
  <c r="U261" i="17"/>
  <c r="L265" i="17" s="1"/>
  <c r="U262" i="17"/>
  <c r="L266" i="17" s="1"/>
  <c r="O261" i="17"/>
  <c r="L263" i="17" s="1"/>
  <c r="O262" i="17"/>
  <c r="L264" i="17" s="1"/>
  <c r="L261" i="17"/>
  <c r="L262" i="17"/>
  <c r="O123" i="17"/>
  <c r="L125" i="17" s="1"/>
  <c r="U100" i="17"/>
  <c r="L104" i="17" s="1"/>
  <c r="O124" i="17"/>
  <c r="L126" i="17" s="1"/>
  <c r="L100" i="17"/>
  <c r="L699" i="17"/>
  <c r="U698" i="17"/>
  <c r="L702" i="17" s="1"/>
  <c r="O699" i="17"/>
  <c r="L701" i="17" s="1"/>
  <c r="U699" i="17"/>
  <c r="L703" i="17" s="1"/>
  <c r="O698" i="17"/>
  <c r="L700" i="17" s="1"/>
  <c r="L698" i="17"/>
  <c r="Y760" i="17"/>
  <c r="U760" i="17"/>
  <c r="Q760" i="17"/>
  <c r="M760" i="17"/>
  <c r="I760" i="17"/>
  <c r="X760" i="17"/>
  <c r="T760" i="17"/>
  <c r="L760" i="17"/>
  <c r="H760" i="17"/>
  <c r="R760" i="17"/>
  <c r="J760" i="17"/>
  <c r="W760" i="17"/>
  <c r="O760" i="17"/>
  <c r="G760" i="17"/>
  <c r="S760" i="17"/>
  <c r="N760" i="17"/>
  <c r="K760" i="17"/>
  <c r="V760" i="17"/>
  <c r="AA740" i="17"/>
  <c r="AH37" i="17" s="1"/>
  <c r="Z555" i="17"/>
  <c r="L768" i="17"/>
  <c r="U768" i="17"/>
  <c r="L772" i="17" s="1"/>
  <c r="O675" i="17"/>
  <c r="L677" i="17" s="1"/>
  <c r="Z671" i="17"/>
  <c r="AA715" i="17"/>
  <c r="AM36" i="17" s="1"/>
  <c r="P694" i="17"/>
  <c r="AA694" i="17" s="1"/>
  <c r="AH35" i="17" s="1"/>
  <c r="P670" i="17"/>
  <c r="AA670" i="17" s="1"/>
  <c r="AC34" i="17" s="1"/>
  <c r="AA738" i="17"/>
  <c r="AM37" i="17" s="1"/>
  <c r="P717" i="17"/>
  <c r="Z647" i="17"/>
  <c r="AA600" i="17"/>
  <c r="AM31" i="17" s="1"/>
  <c r="P648" i="17"/>
  <c r="P625" i="17"/>
  <c r="Y645" i="17"/>
  <c r="U645" i="17"/>
  <c r="Q645" i="17"/>
  <c r="M645" i="17"/>
  <c r="I645" i="17"/>
  <c r="W645" i="17"/>
  <c r="S645" i="17"/>
  <c r="O645" i="17"/>
  <c r="K645" i="17"/>
  <c r="G645" i="17"/>
  <c r="V645" i="17"/>
  <c r="N645" i="17"/>
  <c r="T645" i="17"/>
  <c r="L645" i="17"/>
  <c r="R645" i="17"/>
  <c r="J645" i="17"/>
  <c r="H645" i="17"/>
  <c r="X645" i="17"/>
  <c r="Y599" i="17"/>
  <c r="U599" i="17"/>
  <c r="Q599" i="17"/>
  <c r="M599" i="17"/>
  <c r="I599" i="17"/>
  <c r="X599" i="17"/>
  <c r="T599" i="17"/>
  <c r="L599" i="17"/>
  <c r="H599" i="17"/>
  <c r="W599" i="17"/>
  <c r="S599" i="17"/>
  <c r="O599" i="17"/>
  <c r="K599" i="17"/>
  <c r="G599" i="17"/>
  <c r="V599" i="17"/>
  <c r="R599" i="17"/>
  <c r="N599" i="17"/>
  <c r="J599" i="17"/>
  <c r="O583" i="17"/>
  <c r="L585" i="17" s="1"/>
  <c r="Z509" i="17"/>
  <c r="U469" i="17"/>
  <c r="L473" i="17" s="1"/>
  <c r="U468" i="17"/>
  <c r="L472" i="17" s="1"/>
  <c r="AA531" i="17"/>
  <c r="AM28" i="17" s="1"/>
  <c r="P510" i="17"/>
  <c r="O492" i="17"/>
  <c r="L494" i="17" s="1"/>
  <c r="U560" i="17"/>
  <c r="L564" i="17" s="1"/>
  <c r="U561" i="17"/>
  <c r="L565" i="17" s="1"/>
  <c r="O560" i="17"/>
  <c r="L562" i="17" s="1"/>
  <c r="O561" i="17"/>
  <c r="L563" i="17" s="1"/>
  <c r="L560" i="17"/>
  <c r="L561" i="17"/>
  <c r="P441" i="17"/>
  <c r="AA441" i="17" s="1"/>
  <c r="AH24" i="17" s="1"/>
  <c r="O537" i="17"/>
  <c r="L539" i="17" s="1"/>
  <c r="U377" i="17"/>
  <c r="L381" i="17" s="1"/>
  <c r="O353" i="17"/>
  <c r="L355" i="17" s="1"/>
  <c r="Z349" i="17"/>
  <c r="Z234" i="17"/>
  <c r="AA234" i="17" s="1"/>
  <c r="AH15" i="17" s="1"/>
  <c r="L399" i="17"/>
  <c r="L400" i="17"/>
  <c r="P349" i="17"/>
  <c r="O215" i="17"/>
  <c r="L217" i="17" s="1"/>
  <c r="U216" i="17"/>
  <c r="L220" i="17" s="1"/>
  <c r="Z96" i="17"/>
  <c r="AA96" i="17" s="1"/>
  <c r="AH9" i="17" s="1"/>
  <c r="P369" i="17"/>
  <c r="G371" i="17"/>
  <c r="Z369" i="17"/>
  <c r="Q371" i="17"/>
  <c r="AA324" i="17"/>
  <c r="AM19" i="17" s="1"/>
  <c r="AA209" i="17"/>
  <c r="AM14" i="17" s="1"/>
  <c r="P165" i="17"/>
  <c r="AA165" i="17" s="1"/>
  <c r="AH12" i="17" s="1"/>
  <c r="X139" i="17"/>
  <c r="X141" i="17" s="1"/>
  <c r="T139" i="17"/>
  <c r="T141" i="17" s="1"/>
  <c r="L139" i="17"/>
  <c r="L141" i="17" s="1"/>
  <c r="H139" i="17"/>
  <c r="H141" i="17" s="1"/>
  <c r="W139" i="17"/>
  <c r="W141" i="17" s="1"/>
  <c r="S139" i="17"/>
  <c r="S141" i="17" s="1"/>
  <c r="O139" i="17"/>
  <c r="O141" i="17" s="1"/>
  <c r="K139" i="17"/>
  <c r="K141" i="17" s="1"/>
  <c r="G139" i="17"/>
  <c r="V139" i="17"/>
  <c r="V141" i="17" s="1"/>
  <c r="R139" i="17"/>
  <c r="R141" i="17" s="1"/>
  <c r="N139" i="17"/>
  <c r="N141" i="17" s="1"/>
  <c r="J139" i="17"/>
  <c r="J141" i="17" s="1"/>
  <c r="Y139" i="17"/>
  <c r="Y141" i="17" s="1"/>
  <c r="I139" i="17"/>
  <c r="U139" i="17"/>
  <c r="U141" i="17" s="1"/>
  <c r="Q139" i="17"/>
  <c r="M139" i="17"/>
  <c r="M141" i="17" s="1"/>
  <c r="L215" i="17"/>
  <c r="L193" i="17"/>
  <c r="U193" i="17"/>
  <c r="L197" i="17" s="1"/>
  <c r="U124" i="17"/>
  <c r="L128" i="17" s="1"/>
  <c r="U147" i="17"/>
  <c r="L151" i="17" s="1"/>
  <c r="P303" i="17"/>
  <c r="AA303" i="17" s="1"/>
  <c r="AH18" i="17" s="1"/>
  <c r="AA255" i="17"/>
  <c r="AM16" i="17" s="1"/>
  <c r="AA140" i="17"/>
  <c r="AM11" i="17" s="1"/>
  <c r="Z119" i="17"/>
  <c r="AA119" i="17" s="1"/>
  <c r="AH10" i="17" s="1"/>
  <c r="V300" i="17"/>
  <c r="V302" i="17" s="1"/>
  <c r="R300" i="17"/>
  <c r="N300" i="17"/>
  <c r="N302" i="17" s="1"/>
  <c r="J300" i="17"/>
  <c r="J302" i="17" s="1"/>
  <c r="U300" i="17"/>
  <c r="U302" i="17" s="1"/>
  <c r="K300" i="17"/>
  <c r="K302" i="17" s="1"/>
  <c r="Y300" i="17"/>
  <c r="Y302" i="17" s="1"/>
  <c r="T300" i="17"/>
  <c r="T302" i="17" s="1"/>
  <c r="O300" i="17"/>
  <c r="O302" i="17" s="1"/>
  <c r="I300" i="17"/>
  <c r="I302" i="17" s="1"/>
  <c r="X300" i="17"/>
  <c r="X302" i="17" s="1"/>
  <c r="S300" i="17"/>
  <c r="S302" i="17" s="1"/>
  <c r="M300" i="17"/>
  <c r="M302" i="17" s="1"/>
  <c r="H300" i="17"/>
  <c r="H302" i="17" s="1"/>
  <c r="Q300" i="17"/>
  <c r="L300" i="17"/>
  <c r="L302" i="17" s="1"/>
  <c r="G300" i="17"/>
  <c r="W300" i="17"/>
  <c r="W302" i="17" s="1"/>
  <c r="U123" i="17"/>
  <c r="L127" i="17" s="1"/>
  <c r="O101" i="17"/>
  <c r="L103" i="17" s="1"/>
  <c r="Z762" i="17"/>
  <c r="AA762" i="17" s="1"/>
  <c r="AC38" i="17" s="1"/>
  <c r="P739" i="17"/>
  <c r="AA739" i="17" s="1"/>
  <c r="AC37" i="17" s="1"/>
  <c r="U721" i="17"/>
  <c r="L725" i="17" s="1"/>
  <c r="U722" i="17"/>
  <c r="L726" i="17" s="1"/>
  <c r="O721" i="17"/>
  <c r="L723" i="17" s="1"/>
  <c r="O722" i="17"/>
  <c r="L724" i="17" s="1"/>
  <c r="L722" i="17"/>
  <c r="L721" i="17"/>
  <c r="AA692" i="17"/>
  <c r="AM35" i="17" s="1"/>
  <c r="Z648" i="17"/>
  <c r="O653" i="17"/>
  <c r="L655" i="17" s="1"/>
  <c r="L652" i="17"/>
  <c r="L653" i="17"/>
  <c r="U652" i="17"/>
  <c r="L656" i="17" s="1"/>
  <c r="O652" i="17"/>
  <c r="L654" i="17" s="1"/>
  <c r="U653" i="17"/>
  <c r="L657" i="17" s="1"/>
  <c r="U745" i="17"/>
  <c r="L749" i="17" s="1"/>
  <c r="O744" i="17"/>
  <c r="L746" i="17" s="1"/>
  <c r="O745" i="17"/>
  <c r="L747" i="17" s="1"/>
  <c r="L744" i="17"/>
  <c r="U744" i="17"/>
  <c r="L748" i="17" s="1"/>
  <c r="L745" i="17"/>
  <c r="Z510" i="17"/>
  <c r="L584" i="17"/>
  <c r="O515" i="17"/>
  <c r="L517" i="17" s="1"/>
  <c r="L514" i="17"/>
  <c r="U514" i="17"/>
  <c r="L518" i="17" s="1"/>
  <c r="U515" i="17"/>
  <c r="L519" i="17" s="1"/>
  <c r="L515" i="17"/>
  <c r="O514" i="17"/>
  <c r="L516" i="17" s="1"/>
  <c r="Z464" i="17"/>
  <c r="Z372" i="17"/>
  <c r="AA372" i="17" s="1"/>
  <c r="AH21" i="17" s="1"/>
  <c r="AA554" i="17"/>
  <c r="AM29" i="17" s="1"/>
  <c r="L491" i="17"/>
  <c r="Z487" i="17"/>
  <c r="AA487" i="17" s="1"/>
  <c r="AH26" i="17" s="1"/>
  <c r="U446" i="17"/>
  <c r="L450" i="17" s="1"/>
  <c r="O445" i="17"/>
  <c r="L447" i="17" s="1"/>
  <c r="O446" i="17"/>
  <c r="L448" i="17" s="1"/>
  <c r="L445" i="17"/>
  <c r="L446" i="17"/>
  <c r="U445" i="17"/>
  <c r="L449" i="17" s="1"/>
  <c r="L537" i="17"/>
  <c r="AA370" i="17"/>
  <c r="AM21" i="17" s="1"/>
  <c r="O399" i="17"/>
  <c r="L401" i="17" s="1"/>
  <c r="U376" i="17"/>
  <c r="L380" i="17" s="1"/>
  <c r="L353" i="17"/>
  <c r="U353" i="17"/>
  <c r="L357" i="17" s="1"/>
  <c r="U354" i="17"/>
  <c r="L358" i="17" s="1"/>
  <c r="AA416" i="17"/>
  <c r="AM23" i="17" s="1"/>
  <c r="O239" i="17"/>
  <c r="L241" i="17" s="1"/>
  <c r="L238" i="17"/>
  <c r="U169" i="17"/>
  <c r="L173" i="17" s="1"/>
  <c r="U170" i="17"/>
  <c r="L174" i="17" s="1"/>
  <c r="O169" i="17"/>
  <c r="L171" i="17" s="1"/>
  <c r="O170" i="17"/>
  <c r="L172" i="17" s="1"/>
  <c r="L169" i="17"/>
  <c r="L170" i="17"/>
  <c r="O238" i="17"/>
  <c r="L240" i="17" s="1"/>
  <c r="O216" i="17"/>
  <c r="L218" i="17" s="1"/>
  <c r="L192" i="17"/>
  <c r="W254" i="17"/>
  <c r="W256" i="17" s="1"/>
  <c r="S254" i="17"/>
  <c r="S256" i="17" s="1"/>
  <c r="O254" i="17"/>
  <c r="O256" i="17" s="1"/>
  <c r="K254" i="17"/>
  <c r="K256" i="17" s="1"/>
  <c r="G254" i="17"/>
  <c r="V254" i="17"/>
  <c r="V256" i="17" s="1"/>
  <c r="R254" i="17"/>
  <c r="R256" i="17" s="1"/>
  <c r="N254" i="17"/>
  <c r="N256" i="17" s="1"/>
  <c r="J254" i="17"/>
  <c r="J256" i="17" s="1"/>
  <c r="Y254" i="17"/>
  <c r="Y256" i="17" s="1"/>
  <c r="U254" i="17"/>
  <c r="U256" i="17" s="1"/>
  <c r="Q254" i="17"/>
  <c r="M254" i="17"/>
  <c r="M256" i="17" s="1"/>
  <c r="I254" i="17"/>
  <c r="I256" i="17" s="1"/>
  <c r="T254" i="17"/>
  <c r="T256" i="17" s="1"/>
  <c r="L254" i="17"/>
  <c r="L256" i="17" s="1"/>
  <c r="X254" i="17"/>
  <c r="X256" i="17" s="1"/>
  <c r="H254" i="17"/>
  <c r="H256" i="17" s="1"/>
  <c r="V530" i="16"/>
  <c r="V532" i="16" s="1"/>
  <c r="R530" i="16"/>
  <c r="R532" i="16" s="1"/>
  <c r="N530" i="16"/>
  <c r="N532" i="16" s="1"/>
  <c r="J530" i="16"/>
  <c r="J532" i="16" s="1"/>
  <c r="X530" i="16"/>
  <c r="X532" i="16" s="1"/>
  <c r="S530" i="16"/>
  <c r="S532" i="16" s="1"/>
  <c r="M530" i="16"/>
  <c r="M532" i="16" s="1"/>
  <c r="H530" i="16"/>
  <c r="H532" i="16" s="1"/>
  <c r="W530" i="16"/>
  <c r="W532" i="16" s="1"/>
  <c r="Q530" i="16"/>
  <c r="Q532" i="16" s="1"/>
  <c r="L530" i="16"/>
  <c r="L532" i="16" s="1"/>
  <c r="G530" i="16"/>
  <c r="G532" i="16" s="1"/>
  <c r="Y530" i="16"/>
  <c r="Y532" i="16" s="1"/>
  <c r="O530" i="16"/>
  <c r="O532" i="16" s="1"/>
  <c r="U530" i="16"/>
  <c r="U532" i="16" s="1"/>
  <c r="K530" i="16"/>
  <c r="K532" i="16" s="1"/>
  <c r="T530" i="16"/>
  <c r="T532" i="16" s="1"/>
  <c r="I530" i="16"/>
  <c r="I532" i="16" s="1"/>
  <c r="Y392" i="16"/>
  <c r="Y394" i="16" s="1"/>
  <c r="U392" i="16"/>
  <c r="U394" i="16" s="1"/>
  <c r="Q392" i="16"/>
  <c r="M392" i="16"/>
  <c r="M394" i="16" s="1"/>
  <c r="I392" i="16"/>
  <c r="I394" i="16" s="1"/>
  <c r="X392" i="16"/>
  <c r="X394" i="16" s="1"/>
  <c r="T392" i="16"/>
  <c r="T394" i="16" s="1"/>
  <c r="L392" i="16"/>
  <c r="L394" i="16" s="1"/>
  <c r="H392" i="16"/>
  <c r="H394" i="16" s="1"/>
  <c r="W392" i="16"/>
  <c r="W394" i="16" s="1"/>
  <c r="O392" i="16"/>
  <c r="O394" i="16" s="1"/>
  <c r="G392" i="16"/>
  <c r="V392" i="16"/>
  <c r="V394" i="16" s="1"/>
  <c r="N392" i="16"/>
  <c r="N394" i="16" s="1"/>
  <c r="S392" i="16"/>
  <c r="S394" i="16" s="1"/>
  <c r="K392" i="16"/>
  <c r="K394" i="16" s="1"/>
  <c r="J392" i="16"/>
  <c r="J394" i="16" s="1"/>
  <c r="R392" i="16"/>
  <c r="R394" i="16" s="1"/>
  <c r="V185" i="16"/>
  <c r="V187" i="16" s="1"/>
  <c r="R185" i="16"/>
  <c r="R187" i="16" s="1"/>
  <c r="N185" i="16"/>
  <c r="N187" i="16" s="1"/>
  <c r="J185" i="16"/>
  <c r="J187" i="16" s="1"/>
  <c r="Y185" i="16"/>
  <c r="Y187" i="16" s="1"/>
  <c r="U185" i="16"/>
  <c r="U187" i="16" s="1"/>
  <c r="Q185" i="16"/>
  <c r="M185" i="16"/>
  <c r="M187" i="16" s="1"/>
  <c r="I185" i="16"/>
  <c r="I187" i="16" s="1"/>
  <c r="X185" i="16"/>
  <c r="X187" i="16" s="1"/>
  <c r="H185" i="16"/>
  <c r="H187" i="16" s="1"/>
  <c r="W185" i="16"/>
  <c r="W187" i="16" s="1"/>
  <c r="O185" i="16"/>
  <c r="O187" i="16" s="1"/>
  <c r="G185" i="16"/>
  <c r="T185" i="16"/>
  <c r="T187" i="16" s="1"/>
  <c r="L185" i="16"/>
  <c r="L187" i="16" s="1"/>
  <c r="S185" i="16"/>
  <c r="S187" i="16" s="1"/>
  <c r="K185" i="16"/>
  <c r="K187" i="16" s="1"/>
  <c r="W599" i="16"/>
  <c r="S599" i="16"/>
  <c r="S601" i="16" s="1"/>
  <c r="O599" i="16"/>
  <c r="O601" i="16" s="1"/>
  <c r="K599" i="16"/>
  <c r="G599" i="16"/>
  <c r="G601" i="16" s="1"/>
  <c r="V599" i="16"/>
  <c r="V601" i="16" s="1"/>
  <c r="Q599" i="16"/>
  <c r="L599" i="16"/>
  <c r="U599" i="16"/>
  <c r="U601" i="16" s="1"/>
  <c r="N599" i="16"/>
  <c r="H599" i="16"/>
  <c r="T599" i="16"/>
  <c r="T601" i="16" s="1"/>
  <c r="M599" i="16"/>
  <c r="Y599" i="16"/>
  <c r="J599" i="16"/>
  <c r="X599" i="16"/>
  <c r="I599" i="16"/>
  <c r="I601" i="16" s="1"/>
  <c r="R599" i="16"/>
  <c r="R601" i="16" s="1"/>
  <c r="W461" i="16"/>
  <c r="W463" i="16" s="1"/>
  <c r="S461" i="16"/>
  <c r="S463" i="16" s="1"/>
  <c r="O461" i="16"/>
  <c r="O463" i="16" s="1"/>
  <c r="K461" i="16"/>
  <c r="K463" i="16" s="1"/>
  <c r="G461" i="16"/>
  <c r="V461" i="16"/>
  <c r="V463" i="16" s="1"/>
  <c r="R461" i="16"/>
  <c r="R463" i="16" s="1"/>
  <c r="N461" i="16"/>
  <c r="N463" i="16" s="1"/>
  <c r="J461" i="16"/>
  <c r="J463" i="16" s="1"/>
  <c r="X461" i="16"/>
  <c r="X463" i="16" s="1"/>
  <c r="H461" i="16"/>
  <c r="H463" i="16" s="1"/>
  <c r="U461" i="16"/>
  <c r="U463" i="16" s="1"/>
  <c r="M461" i="16"/>
  <c r="M463" i="16" s="1"/>
  <c r="T461" i="16"/>
  <c r="T463" i="16" s="1"/>
  <c r="L461" i="16"/>
  <c r="L463" i="16" s="1"/>
  <c r="Q461" i="16"/>
  <c r="I461" i="16"/>
  <c r="I463" i="16" s="1"/>
  <c r="Y461" i="16"/>
  <c r="Y463" i="16" s="1"/>
  <c r="V737" i="16"/>
  <c r="R737" i="16"/>
  <c r="N737" i="16"/>
  <c r="J737" i="16"/>
  <c r="W737" i="16"/>
  <c r="Q737" i="16"/>
  <c r="L737" i="16"/>
  <c r="G737" i="16"/>
  <c r="U737" i="16"/>
  <c r="K737" i="16"/>
  <c r="Y737" i="16"/>
  <c r="T737" i="16"/>
  <c r="O737" i="16"/>
  <c r="I737" i="16"/>
  <c r="X737" i="16"/>
  <c r="S737" i="16"/>
  <c r="M737" i="16"/>
  <c r="H737" i="16"/>
  <c r="W691" i="16"/>
  <c r="S691" i="16"/>
  <c r="O691" i="16"/>
  <c r="K691" i="16"/>
  <c r="G691" i="16"/>
  <c r="U691" i="16"/>
  <c r="J691" i="16"/>
  <c r="Y691" i="16"/>
  <c r="T691" i="16"/>
  <c r="N691" i="16"/>
  <c r="I691" i="16"/>
  <c r="X691" i="16"/>
  <c r="R691" i="16"/>
  <c r="M691" i="16"/>
  <c r="H691" i="16"/>
  <c r="Q691" i="16"/>
  <c r="L691" i="16"/>
  <c r="V691" i="16"/>
  <c r="Y645" i="16"/>
  <c r="U645" i="16"/>
  <c r="Q645" i="16"/>
  <c r="M645" i="16"/>
  <c r="I645" i="16"/>
  <c r="X645" i="16"/>
  <c r="S645" i="16"/>
  <c r="N645" i="16"/>
  <c r="H645" i="16"/>
  <c r="W645" i="16"/>
  <c r="R645" i="16"/>
  <c r="L645" i="16"/>
  <c r="G645" i="16"/>
  <c r="T645" i="16"/>
  <c r="J645" i="16"/>
  <c r="O645" i="16"/>
  <c r="K645" i="16"/>
  <c r="V645" i="16"/>
  <c r="K346" i="16"/>
  <c r="K348" i="16" s="1"/>
  <c r="V346" i="16"/>
  <c r="V348" i="16" s="1"/>
  <c r="I346" i="16"/>
  <c r="I348" i="16" s="1"/>
  <c r="H346" i="16"/>
  <c r="H348" i="16" s="1"/>
  <c r="V277" i="16"/>
  <c r="V279" i="16" s="1"/>
  <c r="R277" i="16"/>
  <c r="R279" i="16" s="1"/>
  <c r="N277" i="16"/>
  <c r="N279" i="16" s="1"/>
  <c r="J277" i="16"/>
  <c r="J279" i="16" s="1"/>
  <c r="Y277" i="16"/>
  <c r="Y279" i="16" s="1"/>
  <c r="U277" i="16"/>
  <c r="U279" i="16" s="1"/>
  <c r="Q277" i="16"/>
  <c r="M277" i="16"/>
  <c r="M279" i="16" s="1"/>
  <c r="I277" i="16"/>
  <c r="I279" i="16" s="1"/>
  <c r="T277" i="16"/>
  <c r="T279" i="16" s="1"/>
  <c r="L277" i="16"/>
  <c r="L279" i="16" s="1"/>
  <c r="S277" i="16"/>
  <c r="S279" i="16" s="1"/>
  <c r="K277" i="16"/>
  <c r="K279" i="16" s="1"/>
  <c r="X277" i="16"/>
  <c r="X279" i="16" s="1"/>
  <c r="H277" i="16"/>
  <c r="H279" i="16" s="1"/>
  <c r="W277" i="16"/>
  <c r="W279" i="16" s="1"/>
  <c r="O277" i="16"/>
  <c r="O279" i="16" s="1"/>
  <c r="G277" i="16"/>
  <c r="W254" i="16"/>
  <c r="W256" i="16" s="1"/>
  <c r="S254" i="16"/>
  <c r="S256" i="16" s="1"/>
  <c r="O254" i="16"/>
  <c r="O256" i="16" s="1"/>
  <c r="K254" i="16"/>
  <c r="K256" i="16" s="1"/>
  <c r="G254" i="16"/>
  <c r="V254" i="16"/>
  <c r="V256" i="16" s="1"/>
  <c r="R254" i="16"/>
  <c r="R256" i="16" s="1"/>
  <c r="N254" i="16"/>
  <c r="N256" i="16" s="1"/>
  <c r="J254" i="16"/>
  <c r="J256" i="16" s="1"/>
  <c r="T254" i="16"/>
  <c r="T256" i="16" s="1"/>
  <c r="L254" i="16"/>
  <c r="L256" i="16" s="1"/>
  <c r="Y254" i="16"/>
  <c r="Y256" i="16" s="1"/>
  <c r="Q254" i="16"/>
  <c r="I254" i="16"/>
  <c r="I256" i="16" s="1"/>
  <c r="X254" i="16"/>
  <c r="X256" i="16" s="1"/>
  <c r="H254" i="16"/>
  <c r="H256" i="16" s="1"/>
  <c r="M254" i="16"/>
  <c r="M256" i="16" s="1"/>
  <c r="U254" i="16"/>
  <c r="U256" i="16" s="1"/>
  <c r="W162" i="16"/>
  <c r="W164" i="16" s="1"/>
  <c r="S162" i="16"/>
  <c r="S164" i="16" s="1"/>
  <c r="O162" i="16"/>
  <c r="O164" i="16" s="1"/>
  <c r="K162" i="16"/>
  <c r="K164" i="16" s="1"/>
  <c r="G162" i="16"/>
  <c r="V162" i="16"/>
  <c r="V164" i="16" s="1"/>
  <c r="R162" i="16"/>
  <c r="R164" i="16" s="1"/>
  <c r="N162" i="16"/>
  <c r="N164" i="16" s="1"/>
  <c r="J162" i="16"/>
  <c r="J164" i="16" s="1"/>
  <c r="T162" i="16"/>
  <c r="T164" i="16" s="1"/>
  <c r="L162" i="16"/>
  <c r="L164" i="16" s="1"/>
  <c r="X162" i="16"/>
  <c r="X164" i="16" s="1"/>
  <c r="H162" i="16"/>
  <c r="H164" i="16" s="1"/>
  <c r="M162" i="16"/>
  <c r="M164" i="16" s="1"/>
  <c r="Y162" i="16"/>
  <c r="Y164" i="16" s="1"/>
  <c r="I162" i="16"/>
  <c r="I164" i="16" s="1"/>
  <c r="Q162" i="16"/>
  <c r="U162" i="16"/>
  <c r="U164" i="16" s="1"/>
  <c r="U768" i="16"/>
  <c r="L772" i="16" s="1"/>
  <c r="O767" i="16"/>
  <c r="L769" i="16" s="1"/>
  <c r="O768" i="16"/>
  <c r="L770" i="16" s="1"/>
  <c r="L767" i="16"/>
  <c r="L768" i="16"/>
  <c r="U767" i="16"/>
  <c r="L771" i="16" s="1"/>
  <c r="L675" i="16"/>
  <c r="U675" i="16"/>
  <c r="L679" i="16" s="1"/>
  <c r="O675" i="16"/>
  <c r="L677" i="16" s="1"/>
  <c r="U308" i="16"/>
  <c r="L312" i="16" s="1"/>
  <c r="O307" i="16"/>
  <c r="L309" i="16" s="1"/>
  <c r="U216" i="16"/>
  <c r="L220" i="16" s="1"/>
  <c r="Z418" i="16"/>
  <c r="AA324" i="16"/>
  <c r="AM19" i="16" s="1"/>
  <c r="O331" i="16"/>
  <c r="L333" i="16" s="1"/>
  <c r="O330" i="16"/>
  <c r="L332" i="16" s="1"/>
  <c r="L330" i="16"/>
  <c r="U331" i="16"/>
  <c r="L335" i="16" s="1"/>
  <c r="O215" i="16"/>
  <c r="L217" i="16" s="1"/>
  <c r="O308" i="16"/>
  <c r="L310" i="16" s="1"/>
  <c r="Y300" i="16"/>
  <c r="Y302" i="16" s="1"/>
  <c r="U300" i="16"/>
  <c r="U302" i="16" s="1"/>
  <c r="Q300" i="16"/>
  <c r="M300" i="16"/>
  <c r="M302" i="16" s="1"/>
  <c r="I300" i="16"/>
  <c r="I302" i="16" s="1"/>
  <c r="X300" i="16"/>
  <c r="X302" i="16" s="1"/>
  <c r="T300" i="16"/>
  <c r="T302" i="16" s="1"/>
  <c r="L300" i="16"/>
  <c r="L302" i="16" s="1"/>
  <c r="H300" i="16"/>
  <c r="H302" i="16" s="1"/>
  <c r="R300" i="16"/>
  <c r="R302" i="16" s="1"/>
  <c r="J300" i="16"/>
  <c r="J302" i="16" s="1"/>
  <c r="W300" i="16"/>
  <c r="W302" i="16" s="1"/>
  <c r="O300" i="16"/>
  <c r="O302" i="16" s="1"/>
  <c r="G300" i="16"/>
  <c r="V300" i="16"/>
  <c r="V302" i="16" s="1"/>
  <c r="N300" i="16"/>
  <c r="N302" i="16" s="1"/>
  <c r="S300" i="16"/>
  <c r="S302" i="16" s="1"/>
  <c r="K300" i="16"/>
  <c r="K302" i="16" s="1"/>
  <c r="L215" i="16"/>
  <c r="P119" i="16"/>
  <c r="P372" i="16"/>
  <c r="O239" i="16"/>
  <c r="L241" i="16" s="1"/>
  <c r="U745" i="16"/>
  <c r="L749" i="16" s="1"/>
  <c r="O744" i="16"/>
  <c r="L746" i="16" s="1"/>
  <c r="L745" i="16"/>
  <c r="U744" i="16"/>
  <c r="L748" i="16" s="1"/>
  <c r="L744" i="16"/>
  <c r="O745" i="16"/>
  <c r="L747" i="16" s="1"/>
  <c r="AA646" i="16"/>
  <c r="AM33" i="16" s="1"/>
  <c r="P717" i="16"/>
  <c r="Z670" i="16"/>
  <c r="Z647" i="16"/>
  <c r="P487" i="16"/>
  <c r="Y415" i="16"/>
  <c r="Y417" i="16" s="1"/>
  <c r="U415" i="16"/>
  <c r="U417" i="16" s="1"/>
  <c r="Q415" i="16"/>
  <c r="M415" i="16"/>
  <c r="M417" i="16" s="1"/>
  <c r="I415" i="16"/>
  <c r="I417" i="16" s="1"/>
  <c r="X415" i="16"/>
  <c r="X417" i="16" s="1"/>
  <c r="T415" i="16"/>
  <c r="T417" i="16" s="1"/>
  <c r="L415" i="16"/>
  <c r="L417" i="16" s="1"/>
  <c r="H415" i="16"/>
  <c r="H417" i="16" s="1"/>
  <c r="V415" i="16"/>
  <c r="V417" i="16" s="1"/>
  <c r="N415" i="16"/>
  <c r="N417" i="16" s="1"/>
  <c r="S415" i="16"/>
  <c r="S417" i="16" s="1"/>
  <c r="K415" i="16"/>
  <c r="K417" i="16" s="1"/>
  <c r="R415" i="16"/>
  <c r="R417" i="16" s="1"/>
  <c r="J415" i="16"/>
  <c r="J417" i="16" s="1"/>
  <c r="O415" i="16"/>
  <c r="O417" i="16" s="1"/>
  <c r="G415" i="16"/>
  <c r="W415" i="16"/>
  <c r="W417" i="16" s="1"/>
  <c r="O446" i="16"/>
  <c r="L448" i="16" s="1"/>
  <c r="P762" i="16"/>
  <c r="AA762" i="16" s="1"/>
  <c r="AC38" i="16" s="1"/>
  <c r="P670" i="16"/>
  <c r="Z694" i="16"/>
  <c r="O676" i="16"/>
  <c r="L678" i="16" s="1"/>
  <c r="P625" i="16"/>
  <c r="P602" i="16"/>
  <c r="P647" i="16"/>
  <c r="P716" i="16"/>
  <c r="AA716" i="16" s="1"/>
  <c r="AC36" i="16" s="1"/>
  <c r="Z671" i="16"/>
  <c r="AA671" i="16" s="1"/>
  <c r="AH34" i="16" s="1"/>
  <c r="L699" i="16"/>
  <c r="U699" i="16"/>
  <c r="L703" i="16" s="1"/>
  <c r="L698" i="16"/>
  <c r="O699" i="16"/>
  <c r="L701" i="16" s="1"/>
  <c r="U698" i="16"/>
  <c r="L702" i="16" s="1"/>
  <c r="O698" i="16"/>
  <c r="L700" i="16" s="1"/>
  <c r="P556" i="16"/>
  <c r="AA556" i="16" s="1"/>
  <c r="AH29" i="16" s="1"/>
  <c r="W507" i="16"/>
  <c r="W509" i="16" s="1"/>
  <c r="S507" i="16"/>
  <c r="S509" i="16" s="1"/>
  <c r="O507" i="16"/>
  <c r="O509" i="16" s="1"/>
  <c r="K507" i="16"/>
  <c r="K509" i="16" s="1"/>
  <c r="G507" i="16"/>
  <c r="G509" i="16" s="1"/>
  <c r="V507" i="16"/>
  <c r="V509" i="16" s="1"/>
  <c r="Q507" i="16"/>
  <c r="Q509" i="16" s="1"/>
  <c r="L507" i="16"/>
  <c r="L509" i="16" s="1"/>
  <c r="U507" i="16"/>
  <c r="U509" i="16" s="1"/>
  <c r="J507" i="16"/>
  <c r="J509" i="16" s="1"/>
  <c r="Y507" i="16"/>
  <c r="Y509" i="16" s="1"/>
  <c r="N507" i="16"/>
  <c r="N509" i="16" s="1"/>
  <c r="X507" i="16"/>
  <c r="X509" i="16" s="1"/>
  <c r="M507" i="16"/>
  <c r="M509" i="16" s="1"/>
  <c r="T507" i="16"/>
  <c r="T509" i="16" s="1"/>
  <c r="I507" i="16"/>
  <c r="I509" i="16" s="1"/>
  <c r="R507" i="16"/>
  <c r="R509" i="16" s="1"/>
  <c r="H507" i="16"/>
  <c r="H509" i="16" s="1"/>
  <c r="Z487" i="16"/>
  <c r="Z625" i="16"/>
  <c r="V553" i="16"/>
  <c r="V555" i="16" s="1"/>
  <c r="R553" i="16"/>
  <c r="R555" i="16" s="1"/>
  <c r="N553" i="16"/>
  <c r="N555" i="16" s="1"/>
  <c r="J553" i="16"/>
  <c r="J555" i="16" s="1"/>
  <c r="Y553" i="16"/>
  <c r="Y555" i="16" s="1"/>
  <c r="U553" i="16"/>
  <c r="U555" i="16" s="1"/>
  <c r="Q553" i="16"/>
  <c r="Q555" i="16" s="1"/>
  <c r="M553" i="16"/>
  <c r="M555" i="16" s="1"/>
  <c r="I553" i="16"/>
  <c r="I555" i="16" s="1"/>
  <c r="T553" i="16"/>
  <c r="T555" i="16" s="1"/>
  <c r="L553" i="16"/>
  <c r="L555" i="16" s="1"/>
  <c r="S553" i="16"/>
  <c r="S555" i="16" s="1"/>
  <c r="K553" i="16"/>
  <c r="K555" i="16" s="1"/>
  <c r="O553" i="16"/>
  <c r="O555" i="16" s="1"/>
  <c r="X553" i="16"/>
  <c r="X555" i="16" s="1"/>
  <c r="H553" i="16"/>
  <c r="H555" i="16" s="1"/>
  <c r="W553" i="16"/>
  <c r="W555" i="16" s="1"/>
  <c r="G553" i="16"/>
  <c r="G555" i="16" s="1"/>
  <c r="O492" i="16"/>
  <c r="L494" i="16" s="1"/>
  <c r="L423" i="16"/>
  <c r="O491" i="16"/>
  <c r="L493" i="16" s="1"/>
  <c r="X484" i="16"/>
  <c r="X486" i="16" s="1"/>
  <c r="T484" i="16"/>
  <c r="T486" i="16" s="1"/>
  <c r="L484" i="16"/>
  <c r="L486" i="16" s="1"/>
  <c r="H484" i="16"/>
  <c r="H486" i="16" s="1"/>
  <c r="U484" i="16"/>
  <c r="U486" i="16" s="1"/>
  <c r="O484" i="16"/>
  <c r="O486" i="16" s="1"/>
  <c r="J484" i="16"/>
  <c r="J486" i="16" s="1"/>
  <c r="Y484" i="16"/>
  <c r="Y486" i="16" s="1"/>
  <c r="S484" i="16"/>
  <c r="S486" i="16" s="1"/>
  <c r="N484" i="16"/>
  <c r="N486" i="16" s="1"/>
  <c r="I484" i="16"/>
  <c r="I486" i="16" s="1"/>
  <c r="W484" i="16"/>
  <c r="W486" i="16" s="1"/>
  <c r="M484" i="16"/>
  <c r="M486" i="16" s="1"/>
  <c r="V484" i="16"/>
  <c r="V486" i="16" s="1"/>
  <c r="K484" i="16"/>
  <c r="K486" i="16" s="1"/>
  <c r="R484" i="16"/>
  <c r="R486" i="16" s="1"/>
  <c r="G484" i="16"/>
  <c r="Q484" i="16"/>
  <c r="AA462" i="16"/>
  <c r="AM25" i="16" s="1"/>
  <c r="U445" i="16"/>
  <c r="L449" i="16" s="1"/>
  <c r="P395" i="16"/>
  <c r="P464" i="16"/>
  <c r="V369" i="16"/>
  <c r="V371" i="16" s="1"/>
  <c r="R369" i="16"/>
  <c r="R371" i="16" s="1"/>
  <c r="N369" i="16"/>
  <c r="N371" i="16" s="1"/>
  <c r="J369" i="16"/>
  <c r="J371" i="16" s="1"/>
  <c r="Y369" i="16"/>
  <c r="Y371" i="16" s="1"/>
  <c r="U369" i="16"/>
  <c r="U371" i="16" s="1"/>
  <c r="Q369" i="16"/>
  <c r="M369" i="16"/>
  <c r="M371" i="16" s="1"/>
  <c r="I369" i="16"/>
  <c r="I371" i="16" s="1"/>
  <c r="S369" i="16"/>
  <c r="S371" i="16" s="1"/>
  <c r="K369" i="16"/>
  <c r="K371" i="16" s="1"/>
  <c r="X369" i="16"/>
  <c r="X371" i="16" s="1"/>
  <c r="H369" i="16"/>
  <c r="H371" i="16" s="1"/>
  <c r="W369" i="16"/>
  <c r="W371" i="16" s="1"/>
  <c r="O369" i="16"/>
  <c r="O371" i="16" s="1"/>
  <c r="G369" i="16"/>
  <c r="L369" i="16"/>
  <c r="L371" i="16" s="1"/>
  <c r="T369" i="16"/>
  <c r="T371" i="16" s="1"/>
  <c r="U285" i="16"/>
  <c r="L289" i="16" s="1"/>
  <c r="O284" i="16"/>
  <c r="L286" i="16" s="1"/>
  <c r="O285" i="16"/>
  <c r="L287" i="16" s="1"/>
  <c r="L284" i="16"/>
  <c r="U284" i="16"/>
  <c r="L288" i="16" s="1"/>
  <c r="L285" i="16"/>
  <c r="Z303" i="16"/>
  <c r="Z211" i="16"/>
  <c r="U307" i="16"/>
  <c r="L311" i="16" s="1"/>
  <c r="Z234" i="16"/>
  <c r="AA234" i="16" s="1"/>
  <c r="AH15" i="16" s="1"/>
  <c r="O216" i="16"/>
  <c r="L218" i="16" s="1"/>
  <c r="Y208" i="16"/>
  <c r="Y210" i="16" s="1"/>
  <c r="U208" i="16"/>
  <c r="U210" i="16" s="1"/>
  <c r="Q208" i="16"/>
  <c r="M208" i="16"/>
  <c r="M210" i="16" s="1"/>
  <c r="I208" i="16"/>
  <c r="I210" i="16" s="1"/>
  <c r="X208" i="16"/>
  <c r="X210" i="16" s="1"/>
  <c r="T208" i="16"/>
  <c r="T210" i="16" s="1"/>
  <c r="L208" i="16"/>
  <c r="L210" i="16" s="1"/>
  <c r="H208" i="16"/>
  <c r="H210" i="16" s="1"/>
  <c r="R208" i="16"/>
  <c r="R210" i="16" s="1"/>
  <c r="J208" i="16"/>
  <c r="J210" i="16" s="1"/>
  <c r="W208" i="16"/>
  <c r="W210" i="16" s="1"/>
  <c r="O208" i="16"/>
  <c r="O210" i="16" s="1"/>
  <c r="G208" i="16"/>
  <c r="V208" i="16"/>
  <c r="V210" i="16" s="1"/>
  <c r="N208" i="16"/>
  <c r="N210" i="16" s="1"/>
  <c r="S208" i="16"/>
  <c r="S210" i="16" s="1"/>
  <c r="K208" i="16"/>
  <c r="K210" i="16" s="1"/>
  <c r="U377" i="16"/>
  <c r="L381" i="16" s="1"/>
  <c r="O376" i="16"/>
  <c r="L378" i="16" s="1"/>
  <c r="O377" i="16"/>
  <c r="L379" i="16" s="1"/>
  <c r="L376" i="16"/>
  <c r="L377" i="16"/>
  <c r="U376" i="16"/>
  <c r="L380" i="16" s="1"/>
  <c r="AA347" i="16"/>
  <c r="AM20" i="16" s="1"/>
  <c r="L238" i="16"/>
  <c r="AA94" i="16"/>
  <c r="AM9" i="16" s="1"/>
  <c r="AA140" i="16"/>
  <c r="AM11" i="16" s="1"/>
  <c r="U239" i="16"/>
  <c r="L243" i="16" s="1"/>
  <c r="P116" i="16"/>
  <c r="P740" i="16"/>
  <c r="AA740" i="16" s="1"/>
  <c r="AH37" i="16" s="1"/>
  <c r="Z717" i="16"/>
  <c r="Z693" i="16"/>
  <c r="P693" i="16"/>
  <c r="P694" i="16"/>
  <c r="U514" i="16"/>
  <c r="L518" i="16" s="1"/>
  <c r="O515" i="16"/>
  <c r="L517" i="16" s="1"/>
  <c r="L515" i="16"/>
  <c r="O514" i="16"/>
  <c r="L516" i="16" s="1"/>
  <c r="L514" i="16"/>
  <c r="U515" i="16"/>
  <c r="L519" i="16" s="1"/>
  <c r="U537" i="16"/>
  <c r="L541" i="16" s="1"/>
  <c r="U538" i="16"/>
  <c r="L542" i="16" s="1"/>
  <c r="O537" i="16"/>
  <c r="L539" i="16" s="1"/>
  <c r="L537" i="16"/>
  <c r="L538" i="16"/>
  <c r="O538" i="16"/>
  <c r="L540" i="16" s="1"/>
  <c r="X438" i="16"/>
  <c r="X440" i="16" s="1"/>
  <c r="T438" i="16"/>
  <c r="T440" i="16" s="1"/>
  <c r="L438" i="16"/>
  <c r="L440" i="16" s="1"/>
  <c r="H438" i="16"/>
  <c r="H440" i="16" s="1"/>
  <c r="W438" i="16"/>
  <c r="W440" i="16" s="1"/>
  <c r="S438" i="16"/>
  <c r="S440" i="16" s="1"/>
  <c r="O438" i="16"/>
  <c r="O440" i="16" s="1"/>
  <c r="K438" i="16"/>
  <c r="K440" i="16" s="1"/>
  <c r="G438" i="16"/>
  <c r="Y438" i="16"/>
  <c r="Y440" i="16" s="1"/>
  <c r="Q438" i="16"/>
  <c r="I438" i="16"/>
  <c r="I440" i="16" s="1"/>
  <c r="V438" i="16"/>
  <c r="V440" i="16" s="1"/>
  <c r="N438" i="16"/>
  <c r="N440" i="16" s="1"/>
  <c r="U438" i="16"/>
  <c r="U440" i="16" s="1"/>
  <c r="M438" i="16"/>
  <c r="M440" i="16" s="1"/>
  <c r="R438" i="16"/>
  <c r="R440" i="16" s="1"/>
  <c r="J438" i="16"/>
  <c r="J440" i="16" s="1"/>
  <c r="P763" i="16"/>
  <c r="AA763" i="16" s="1"/>
  <c r="AH38" i="16" s="1"/>
  <c r="V760" i="16"/>
  <c r="R760" i="16"/>
  <c r="N760" i="16"/>
  <c r="J760" i="16"/>
  <c r="Y760" i="16"/>
  <c r="U760" i="16"/>
  <c r="Q760" i="16"/>
  <c r="M760" i="16"/>
  <c r="I760" i="16"/>
  <c r="W760" i="16"/>
  <c r="O760" i="16"/>
  <c r="G760" i="16"/>
  <c r="T760" i="16"/>
  <c r="L760" i="16"/>
  <c r="S760" i="16"/>
  <c r="K760" i="16"/>
  <c r="X760" i="16"/>
  <c r="H760" i="16"/>
  <c r="P739" i="16"/>
  <c r="AA739" i="16" s="1"/>
  <c r="AC37" i="16" s="1"/>
  <c r="AA669" i="16"/>
  <c r="AM34" i="16" s="1"/>
  <c r="AA623" i="16"/>
  <c r="AM32" i="16" s="1"/>
  <c r="U606" i="16"/>
  <c r="L610" i="16" s="1"/>
  <c r="O607" i="16"/>
  <c r="L609" i="16" s="1"/>
  <c r="O606" i="16"/>
  <c r="L608" i="16" s="1"/>
  <c r="L606" i="16"/>
  <c r="L607" i="16"/>
  <c r="U607" i="16"/>
  <c r="L611" i="16" s="1"/>
  <c r="U630" i="16"/>
  <c r="L634" i="16" s="1"/>
  <c r="O629" i="16"/>
  <c r="L631" i="16" s="1"/>
  <c r="O630" i="16"/>
  <c r="L632" i="16" s="1"/>
  <c r="L630" i="16"/>
  <c r="U629" i="16"/>
  <c r="L633" i="16" s="1"/>
  <c r="L629" i="16"/>
  <c r="U721" i="16"/>
  <c r="L725" i="16" s="1"/>
  <c r="L722" i="16"/>
  <c r="O721" i="16"/>
  <c r="L723" i="16" s="1"/>
  <c r="U722" i="16"/>
  <c r="L726" i="16" s="1"/>
  <c r="L721" i="16"/>
  <c r="O722" i="16"/>
  <c r="L724" i="16" s="1"/>
  <c r="U583" i="16"/>
  <c r="L587" i="16" s="1"/>
  <c r="U561" i="16"/>
  <c r="L565" i="16" s="1"/>
  <c r="O560" i="16"/>
  <c r="L562" i="16" s="1"/>
  <c r="O561" i="16"/>
  <c r="L563" i="16" s="1"/>
  <c r="L560" i="16"/>
  <c r="L561" i="16"/>
  <c r="U560" i="16"/>
  <c r="L564" i="16" s="1"/>
  <c r="V622" i="16"/>
  <c r="V624" i="16" s="1"/>
  <c r="R622" i="16"/>
  <c r="R624" i="16" s="1"/>
  <c r="N622" i="16"/>
  <c r="N624" i="16" s="1"/>
  <c r="J622" i="16"/>
  <c r="J624" i="16" s="1"/>
  <c r="X622" i="16"/>
  <c r="X624" i="16" s="1"/>
  <c r="S622" i="16"/>
  <c r="M622" i="16"/>
  <c r="M624" i="16" s="1"/>
  <c r="H622" i="16"/>
  <c r="H624" i="16" s="1"/>
  <c r="W622" i="16"/>
  <c r="W624" i="16" s="1"/>
  <c r="Q622" i="16"/>
  <c r="L622" i="16"/>
  <c r="G622" i="16"/>
  <c r="G624" i="16" s="1"/>
  <c r="T622" i="16"/>
  <c r="T624" i="16" s="1"/>
  <c r="I622" i="16"/>
  <c r="I624" i="16" s="1"/>
  <c r="Y622" i="16"/>
  <c r="Y624" i="16" s="1"/>
  <c r="U622" i="16"/>
  <c r="O622" i="16"/>
  <c r="K622" i="16"/>
  <c r="K624" i="16" s="1"/>
  <c r="O583" i="16"/>
  <c r="L585" i="16" s="1"/>
  <c r="Z533" i="16"/>
  <c r="Z578" i="16"/>
  <c r="U491" i="16"/>
  <c r="L495" i="16" s="1"/>
  <c r="L492" i="16"/>
  <c r="L446" i="16"/>
  <c r="U330" i="16"/>
  <c r="L334" i="16" s="1"/>
  <c r="AA508" i="16"/>
  <c r="AM27" i="16" s="1"/>
  <c r="O469" i="16"/>
  <c r="L471" i="16" s="1"/>
  <c r="L468" i="16"/>
  <c r="L469" i="16"/>
  <c r="U468" i="16"/>
  <c r="L472" i="16" s="1"/>
  <c r="O468" i="16"/>
  <c r="L470" i="16" s="1"/>
  <c r="U469" i="16"/>
  <c r="L473" i="16" s="1"/>
  <c r="Z326" i="16"/>
  <c r="AA326" i="16" s="1"/>
  <c r="AH19" i="16" s="1"/>
  <c r="P280" i="16"/>
  <c r="P257" i="16"/>
  <c r="AA257" i="16" s="1"/>
  <c r="AH16" i="16" s="1"/>
  <c r="P165" i="16"/>
  <c r="AA165" i="16" s="1"/>
  <c r="AH12" i="16" s="1"/>
  <c r="L147" i="16"/>
  <c r="U146" i="16"/>
  <c r="L150" i="16" s="1"/>
  <c r="U147" i="16"/>
  <c r="L151" i="16" s="1"/>
  <c r="O146" i="16"/>
  <c r="L148" i="16" s="1"/>
  <c r="O147" i="16"/>
  <c r="L149" i="16" s="1"/>
  <c r="L146" i="16"/>
  <c r="O422" i="16"/>
  <c r="L424" i="16" s="1"/>
  <c r="U423" i="16"/>
  <c r="L427" i="16" s="1"/>
  <c r="L308" i="16"/>
  <c r="AA186" i="16"/>
  <c r="AM13" i="16" s="1"/>
  <c r="P349" i="16"/>
  <c r="AA232" i="16"/>
  <c r="AM15" i="16" s="1"/>
  <c r="Z119" i="16"/>
  <c r="X323" i="16"/>
  <c r="X325" i="16" s="1"/>
  <c r="T323" i="16"/>
  <c r="T325" i="16" s="1"/>
  <c r="L323" i="16"/>
  <c r="L325" i="16" s="1"/>
  <c r="H323" i="16"/>
  <c r="H325" i="16" s="1"/>
  <c r="W323" i="16"/>
  <c r="W325" i="16" s="1"/>
  <c r="S323" i="16"/>
  <c r="S325" i="16" s="1"/>
  <c r="O323" i="16"/>
  <c r="O325" i="16" s="1"/>
  <c r="K323" i="16"/>
  <c r="K325" i="16" s="1"/>
  <c r="G323" i="16"/>
  <c r="Y323" i="16"/>
  <c r="Y325" i="16" s="1"/>
  <c r="Q323" i="16"/>
  <c r="I323" i="16"/>
  <c r="I325" i="16" s="1"/>
  <c r="V323" i="16"/>
  <c r="V325" i="16" s="1"/>
  <c r="N323" i="16"/>
  <c r="N325" i="16" s="1"/>
  <c r="U323" i="16"/>
  <c r="U325" i="16" s="1"/>
  <c r="M323" i="16"/>
  <c r="M325" i="16" s="1"/>
  <c r="R323" i="16"/>
  <c r="R325" i="16" s="1"/>
  <c r="J323" i="16"/>
  <c r="J325" i="16" s="1"/>
  <c r="AA255" i="16"/>
  <c r="AM16" i="16" s="1"/>
  <c r="O124" i="16"/>
  <c r="L126" i="16" s="1"/>
  <c r="L123" i="16"/>
  <c r="U123" i="16"/>
  <c r="L127" i="16" s="1"/>
  <c r="L124" i="16"/>
  <c r="O123" i="16"/>
  <c r="L125" i="16" s="1"/>
  <c r="U124" i="16"/>
  <c r="L128" i="16" s="1"/>
  <c r="AA370" i="16"/>
  <c r="AM21" i="16" s="1"/>
  <c r="U238" i="16"/>
  <c r="L242" i="16" s="1"/>
  <c r="X139" i="16"/>
  <c r="X141" i="16" s="1"/>
  <c r="T139" i="16"/>
  <c r="T141" i="16" s="1"/>
  <c r="L139" i="16"/>
  <c r="L141" i="16" s="1"/>
  <c r="H139" i="16"/>
  <c r="H141" i="16" s="1"/>
  <c r="V139" i="16"/>
  <c r="V141" i="16" s="1"/>
  <c r="R139" i="16"/>
  <c r="R141" i="16" s="1"/>
  <c r="N139" i="16"/>
  <c r="N141" i="16" s="1"/>
  <c r="J139" i="16"/>
  <c r="J141" i="16" s="1"/>
  <c r="S139" i="16"/>
  <c r="S141" i="16" s="1"/>
  <c r="K139" i="16"/>
  <c r="K141" i="16" s="1"/>
  <c r="Y139" i="16"/>
  <c r="Y141" i="16" s="1"/>
  <c r="Q139" i="16"/>
  <c r="I139" i="16"/>
  <c r="I141" i="16" s="1"/>
  <c r="U139" i="16"/>
  <c r="U141" i="16" s="1"/>
  <c r="M139" i="16"/>
  <c r="M141" i="16" s="1"/>
  <c r="W139" i="16"/>
  <c r="W141" i="16" s="1"/>
  <c r="O139" i="16"/>
  <c r="O141" i="16" s="1"/>
  <c r="G139" i="16"/>
  <c r="L676" i="16"/>
  <c r="AA738" i="16"/>
  <c r="AM37" i="16" s="1"/>
  <c r="W714" i="16"/>
  <c r="S714" i="16"/>
  <c r="O714" i="16"/>
  <c r="K714" i="16"/>
  <c r="G714" i="16"/>
  <c r="U714" i="16"/>
  <c r="J714" i="16"/>
  <c r="Y714" i="16"/>
  <c r="T714" i="16"/>
  <c r="N714" i="16"/>
  <c r="I714" i="16"/>
  <c r="X714" i="16"/>
  <c r="M714" i="16"/>
  <c r="V714" i="16"/>
  <c r="L714" i="16"/>
  <c r="R714" i="16"/>
  <c r="H714" i="16"/>
  <c r="Q714" i="16"/>
  <c r="AA715" i="16"/>
  <c r="AM36" i="16" s="1"/>
  <c r="P648" i="16"/>
  <c r="O653" i="16"/>
  <c r="L655" i="16" s="1"/>
  <c r="L652" i="16"/>
  <c r="U652" i="16"/>
  <c r="L656" i="16" s="1"/>
  <c r="O652" i="16"/>
  <c r="L654" i="16" s="1"/>
  <c r="U653" i="16"/>
  <c r="L657" i="16" s="1"/>
  <c r="L653" i="16"/>
  <c r="AA692" i="16"/>
  <c r="AM35" i="16" s="1"/>
  <c r="Z648" i="16"/>
  <c r="P510" i="16"/>
  <c r="P533" i="16"/>
  <c r="O584" i="16"/>
  <c r="L586" i="16" s="1"/>
  <c r="O445" i="16"/>
  <c r="L447" i="16" s="1"/>
  <c r="Z441" i="16"/>
  <c r="AA441" i="16" s="1"/>
  <c r="AH24" i="16" s="1"/>
  <c r="U400" i="16"/>
  <c r="L404" i="16" s="1"/>
  <c r="O399" i="16"/>
  <c r="L401" i="16" s="1"/>
  <c r="O400" i="16"/>
  <c r="L402" i="16" s="1"/>
  <c r="L399" i="16"/>
  <c r="L400" i="16"/>
  <c r="U399" i="16"/>
  <c r="L403" i="16" s="1"/>
  <c r="Z579" i="16"/>
  <c r="L445" i="16"/>
  <c r="Z395" i="16"/>
  <c r="U261" i="16"/>
  <c r="L265" i="16" s="1"/>
  <c r="U262" i="16"/>
  <c r="L266" i="16" s="1"/>
  <c r="O261" i="16"/>
  <c r="L263" i="16" s="1"/>
  <c r="L261" i="16"/>
  <c r="O262" i="16"/>
  <c r="L264" i="16" s="1"/>
  <c r="L262" i="16"/>
  <c r="U169" i="16"/>
  <c r="L173" i="16" s="1"/>
  <c r="U170" i="16"/>
  <c r="L174" i="16" s="1"/>
  <c r="O169" i="16"/>
  <c r="L171" i="16" s="1"/>
  <c r="O170" i="16"/>
  <c r="L172" i="16" s="1"/>
  <c r="L170" i="16"/>
  <c r="L169" i="16"/>
  <c r="L331" i="16"/>
  <c r="X231" i="16"/>
  <c r="X233" i="16" s="1"/>
  <c r="T231" i="16"/>
  <c r="T233" i="16" s="1"/>
  <c r="L231" i="16"/>
  <c r="L233" i="16" s="1"/>
  <c r="H231" i="16"/>
  <c r="H233" i="16" s="1"/>
  <c r="W231" i="16"/>
  <c r="W233" i="16" s="1"/>
  <c r="S231" i="16"/>
  <c r="S233" i="16" s="1"/>
  <c r="O231" i="16"/>
  <c r="O233" i="16" s="1"/>
  <c r="K231" i="16"/>
  <c r="K233" i="16" s="1"/>
  <c r="G231" i="16"/>
  <c r="U231" i="16"/>
  <c r="U233" i="16" s="1"/>
  <c r="M231" i="16"/>
  <c r="M233" i="16" s="1"/>
  <c r="R231" i="16"/>
  <c r="R233" i="16" s="1"/>
  <c r="J231" i="16"/>
  <c r="J233" i="16" s="1"/>
  <c r="Y231" i="16"/>
  <c r="Y233" i="16" s="1"/>
  <c r="Q231" i="16"/>
  <c r="I231" i="16"/>
  <c r="I233" i="16" s="1"/>
  <c r="V231" i="16"/>
  <c r="V233" i="16" s="1"/>
  <c r="N231" i="16"/>
  <c r="N233" i="16" s="1"/>
  <c r="U446" i="16"/>
  <c r="L450" i="16" s="1"/>
  <c r="L307" i="16"/>
  <c r="L216" i="16"/>
  <c r="U193" i="16"/>
  <c r="L197" i="16" s="1"/>
  <c r="O192" i="16"/>
  <c r="L194" i="16" s="1"/>
  <c r="O193" i="16"/>
  <c r="L195" i="16" s="1"/>
  <c r="L192" i="16"/>
  <c r="U192" i="16"/>
  <c r="L196" i="16" s="1"/>
  <c r="L193" i="16"/>
  <c r="U353" i="16"/>
  <c r="L357" i="16" s="1"/>
  <c r="U354" i="16"/>
  <c r="L358" i="16" s="1"/>
  <c r="O353" i="16"/>
  <c r="L355" i="16" s="1"/>
  <c r="O354" i="16"/>
  <c r="L356" i="16" s="1"/>
  <c r="L354" i="16"/>
  <c r="L353" i="16"/>
  <c r="G118" i="16"/>
  <c r="P118" i="16" s="1"/>
  <c r="U215" i="16"/>
  <c r="L219" i="16" s="1"/>
  <c r="AA163" i="16"/>
  <c r="AM12" i="16" s="1"/>
  <c r="O238" i="16"/>
  <c r="L240" i="16" s="1"/>
  <c r="Z93" i="16"/>
  <c r="G95" i="16"/>
  <c r="Z116" i="16" l="1"/>
  <c r="AA510" i="16"/>
  <c r="AH27" i="16" s="1"/>
  <c r="X346" i="16"/>
  <c r="X348" i="16" s="1"/>
  <c r="G346" i="16"/>
  <c r="P371" i="17"/>
  <c r="AA556" i="17"/>
  <c r="AH29" i="17" s="1"/>
  <c r="AA395" i="17"/>
  <c r="AH22" i="17" s="1"/>
  <c r="G139" i="18"/>
  <c r="N139" i="18"/>
  <c r="N141" i="18" s="1"/>
  <c r="T139" i="18"/>
  <c r="T141" i="18" s="1"/>
  <c r="I507" i="21"/>
  <c r="S507" i="21"/>
  <c r="P760" i="21"/>
  <c r="J208" i="22"/>
  <c r="J210" i="22" s="1"/>
  <c r="W208" i="22"/>
  <c r="W210" i="22" s="1"/>
  <c r="AA441" i="22"/>
  <c r="AH24" i="22" s="1"/>
  <c r="H668" i="24"/>
  <c r="N668" i="24"/>
  <c r="T668" i="24"/>
  <c r="U645" i="22"/>
  <c r="S645" i="22"/>
  <c r="J645" i="22"/>
  <c r="Q645" i="22"/>
  <c r="Z645" i="22" s="1"/>
  <c r="K645" i="22"/>
  <c r="X645" i="22"/>
  <c r="V645" i="22"/>
  <c r="T645" i="22"/>
  <c r="O645" i="22"/>
  <c r="M645" i="22"/>
  <c r="I645" i="22"/>
  <c r="L645" i="22"/>
  <c r="N645" i="22"/>
  <c r="W645" i="22"/>
  <c r="R645" i="22"/>
  <c r="Y645" i="22"/>
  <c r="H645" i="22"/>
  <c r="G645" i="22"/>
  <c r="U576" i="24"/>
  <c r="W576" i="24"/>
  <c r="J576" i="24"/>
  <c r="O576" i="24"/>
  <c r="Q576" i="24"/>
  <c r="S576" i="24"/>
  <c r="M576" i="24"/>
  <c r="X576" i="24"/>
  <c r="G576" i="24"/>
  <c r="K576" i="24"/>
  <c r="T576" i="24"/>
  <c r="R576" i="24"/>
  <c r="L576" i="24"/>
  <c r="N576" i="24"/>
  <c r="Y576" i="24"/>
  <c r="H576" i="24"/>
  <c r="V576" i="24"/>
  <c r="I576" i="24"/>
  <c r="O530" i="17"/>
  <c r="H530" i="17"/>
  <c r="K530" i="17"/>
  <c r="V530" i="17"/>
  <c r="Y530" i="17"/>
  <c r="I530" i="17"/>
  <c r="J530" i="17"/>
  <c r="G530" i="17"/>
  <c r="X530" i="17"/>
  <c r="U530" i="17"/>
  <c r="W530" i="17"/>
  <c r="L530" i="17"/>
  <c r="R530" i="17"/>
  <c r="T530" i="17"/>
  <c r="M530" i="17"/>
  <c r="S530" i="17"/>
  <c r="Q530" i="17"/>
  <c r="Z530" i="17" s="1"/>
  <c r="N530" i="17"/>
  <c r="Q346" i="16"/>
  <c r="AA624" i="18"/>
  <c r="AC32" i="18" s="1"/>
  <c r="AA441" i="18"/>
  <c r="AH24" i="18" s="1"/>
  <c r="Q139" i="18"/>
  <c r="Y139" i="18"/>
  <c r="Y141" i="18" s="1"/>
  <c r="AA510" i="19"/>
  <c r="AH27" i="19" s="1"/>
  <c r="AA740" i="20"/>
  <c r="AH37" i="20" s="1"/>
  <c r="G507" i="21"/>
  <c r="J507" i="21"/>
  <c r="M208" i="22"/>
  <c r="M210" i="22" s="1"/>
  <c r="L208" i="22"/>
  <c r="L210" i="22" s="1"/>
  <c r="AA533" i="22"/>
  <c r="AH28" i="22" s="1"/>
  <c r="V668" i="24"/>
  <c r="G668" i="24"/>
  <c r="AA579" i="17"/>
  <c r="AH30" i="17" s="1"/>
  <c r="T139" i="21"/>
  <c r="T141" i="21" s="1"/>
  <c r="V139" i="21"/>
  <c r="L139" i="21"/>
  <c r="L141" i="21" s="1"/>
  <c r="R139" i="21"/>
  <c r="Q139" i="21"/>
  <c r="S139" i="21"/>
  <c r="Y139" i="21"/>
  <c r="W139" i="21"/>
  <c r="M139" i="21"/>
  <c r="O139" i="21"/>
  <c r="N139" i="21"/>
  <c r="J139" i="21"/>
  <c r="I139" i="21"/>
  <c r="K139" i="21"/>
  <c r="G139" i="21"/>
  <c r="H139" i="21"/>
  <c r="H141" i="21" s="1"/>
  <c r="P141" i="21" s="1"/>
  <c r="X139" i="21"/>
  <c r="X141" i="21" s="1"/>
  <c r="U139" i="21"/>
  <c r="L668" i="24"/>
  <c r="R668" i="24"/>
  <c r="X668" i="24"/>
  <c r="AA624" i="24"/>
  <c r="AC32" i="24" s="1"/>
  <c r="O346" i="16"/>
  <c r="O348" i="16" s="1"/>
  <c r="L346" i="16"/>
  <c r="L348" i="16" s="1"/>
  <c r="S346" i="16"/>
  <c r="S348" i="16" s="1"/>
  <c r="V139" i="18"/>
  <c r="V141" i="18" s="1"/>
  <c r="J139" i="18"/>
  <c r="J141" i="18" s="1"/>
  <c r="AA464" i="18"/>
  <c r="AH25" i="18" s="1"/>
  <c r="AO26" i="19"/>
  <c r="L507" i="21"/>
  <c r="N507" i="21"/>
  <c r="AA487" i="22"/>
  <c r="AH26" i="22" s="1"/>
  <c r="V208" i="22"/>
  <c r="V210" i="22" s="1"/>
  <c r="U208" i="22"/>
  <c r="U210" i="22" s="1"/>
  <c r="T208" i="22"/>
  <c r="T210" i="22" s="1"/>
  <c r="AA601" i="22"/>
  <c r="AC31" i="22" s="1"/>
  <c r="I668" i="24"/>
  <c r="K668" i="24"/>
  <c r="AN26" i="20"/>
  <c r="AA693" i="24"/>
  <c r="AC35" i="24" s="1"/>
  <c r="H668" i="16"/>
  <c r="N254" i="23"/>
  <c r="N256" i="23" s="1"/>
  <c r="M254" i="23"/>
  <c r="M256" i="23" s="1"/>
  <c r="U254" i="23"/>
  <c r="U256" i="23" s="1"/>
  <c r="J254" i="23"/>
  <c r="J256" i="23" s="1"/>
  <c r="H254" i="23"/>
  <c r="Y254" i="23"/>
  <c r="Y256" i="23" s="1"/>
  <c r="T254" i="23"/>
  <c r="O254" i="23"/>
  <c r="L254" i="23"/>
  <c r="I254" i="23"/>
  <c r="I256" i="23" s="1"/>
  <c r="G254" i="23"/>
  <c r="Q254" i="23"/>
  <c r="V254" i="23"/>
  <c r="X254" i="23"/>
  <c r="K254" i="23"/>
  <c r="W254" i="23"/>
  <c r="R254" i="23"/>
  <c r="R256" i="23" s="1"/>
  <c r="Z256" i="23" s="1"/>
  <c r="S254" i="23"/>
  <c r="G691" i="18"/>
  <c r="R691" i="18"/>
  <c r="L691" i="18"/>
  <c r="U691" i="18"/>
  <c r="K691" i="18"/>
  <c r="N691" i="18"/>
  <c r="Y691" i="18"/>
  <c r="J691" i="18"/>
  <c r="X691" i="18"/>
  <c r="S691" i="18"/>
  <c r="O691" i="18"/>
  <c r="V691" i="18"/>
  <c r="M691" i="18"/>
  <c r="W691" i="18"/>
  <c r="H691" i="18"/>
  <c r="I691" i="18"/>
  <c r="Q691" i="18"/>
  <c r="T691" i="18"/>
  <c r="P576" i="16"/>
  <c r="Y346" i="16"/>
  <c r="Y348" i="16" s="1"/>
  <c r="AA418" i="17"/>
  <c r="AH23" i="17" s="1"/>
  <c r="Z576" i="16"/>
  <c r="T346" i="16"/>
  <c r="T348" i="16" s="1"/>
  <c r="J346" i="16"/>
  <c r="J348" i="16" s="1"/>
  <c r="W346" i="16"/>
  <c r="W348" i="16" s="1"/>
  <c r="AA464" i="17"/>
  <c r="AH25" i="17" s="1"/>
  <c r="AA717" i="17"/>
  <c r="AH36" i="17" s="1"/>
  <c r="M139" i="18"/>
  <c r="M141" i="18" s="1"/>
  <c r="O139" i="18"/>
  <c r="O141" i="18" s="1"/>
  <c r="Y507" i="21"/>
  <c r="Q507" i="21"/>
  <c r="R507" i="21"/>
  <c r="I208" i="22"/>
  <c r="I210" i="22" s="1"/>
  <c r="G208" i="22"/>
  <c r="X208" i="22"/>
  <c r="X210" i="22" s="1"/>
  <c r="AA555" i="23"/>
  <c r="AC29" i="23" s="1"/>
  <c r="M668" i="24"/>
  <c r="O668" i="24"/>
  <c r="AA418" i="24"/>
  <c r="AH23" i="24" s="1"/>
  <c r="AN18" i="24"/>
  <c r="AN10" i="17"/>
  <c r="P599" i="18"/>
  <c r="P645" i="20"/>
  <c r="P95" i="16"/>
  <c r="AA95" i="16" s="1"/>
  <c r="AC9" i="16" s="1"/>
  <c r="M346" i="16"/>
  <c r="M348" i="16" s="1"/>
  <c r="N346" i="16"/>
  <c r="N348" i="16" s="1"/>
  <c r="AA349" i="17"/>
  <c r="AH20" i="17" s="1"/>
  <c r="R139" i="18"/>
  <c r="R141" i="18" s="1"/>
  <c r="U139" i="18"/>
  <c r="U141" i="18" s="1"/>
  <c r="AN17" i="18"/>
  <c r="AA532" i="19"/>
  <c r="AC28" i="19" s="1"/>
  <c r="AA142" i="21"/>
  <c r="AH11" i="21" s="1"/>
  <c r="K507" i="21"/>
  <c r="W507" i="21"/>
  <c r="V507" i="21"/>
  <c r="Q208" i="22"/>
  <c r="K208" i="22"/>
  <c r="K210" i="22" s="1"/>
  <c r="P256" i="23"/>
  <c r="AA716" i="23"/>
  <c r="AC36" i="23" s="1"/>
  <c r="Q668" i="24"/>
  <c r="Z668" i="24" s="1"/>
  <c r="U668" i="24"/>
  <c r="AA142" i="17"/>
  <c r="AH11" i="17" s="1"/>
  <c r="AN36" i="22"/>
  <c r="P93" i="16"/>
  <c r="U346" i="16"/>
  <c r="U348" i="16" s="1"/>
  <c r="Z371" i="17"/>
  <c r="AA509" i="18"/>
  <c r="AC27" i="18" s="1"/>
  <c r="W139" i="18"/>
  <c r="W141" i="18" s="1"/>
  <c r="AA211" i="19"/>
  <c r="AH14" i="19" s="1"/>
  <c r="AA234" i="20"/>
  <c r="AH15" i="20" s="1"/>
  <c r="O507" i="21"/>
  <c r="AA188" i="22"/>
  <c r="AH13" i="22" s="1"/>
  <c r="Y208" i="22"/>
  <c r="Y210" i="22" s="1"/>
  <c r="AA211" i="22"/>
  <c r="AH14" i="22" s="1"/>
  <c r="Z507" i="22"/>
  <c r="AO13" i="23"/>
  <c r="AA624" i="23"/>
  <c r="AC32" i="23" s="1"/>
  <c r="Y668" i="24"/>
  <c r="AA740" i="18"/>
  <c r="AH37" i="18" s="1"/>
  <c r="AN13" i="24"/>
  <c r="Y369" i="19"/>
  <c r="H369" i="19"/>
  <c r="U369" i="19"/>
  <c r="U371" i="19" s="1"/>
  <c r="V369" i="19"/>
  <c r="M369" i="19"/>
  <c r="I369" i="19"/>
  <c r="K369" i="19"/>
  <c r="K371" i="19" s="1"/>
  <c r="X369" i="19"/>
  <c r="X371" i="19" s="1"/>
  <c r="R369" i="19"/>
  <c r="L369" i="19"/>
  <c r="L371" i="19" s="1"/>
  <c r="O369" i="19"/>
  <c r="O371" i="19" s="1"/>
  <c r="Q369" i="19"/>
  <c r="Z369" i="19" s="1"/>
  <c r="T369" i="19"/>
  <c r="T371" i="19" s="1"/>
  <c r="J369" i="19"/>
  <c r="N369" i="19"/>
  <c r="S369" i="19"/>
  <c r="S371" i="19" s="1"/>
  <c r="Z532" i="16"/>
  <c r="Z509" i="16"/>
  <c r="Z555" i="16"/>
  <c r="AA118" i="16"/>
  <c r="AC10" i="16" s="1"/>
  <c r="P509" i="16"/>
  <c r="Z601" i="16"/>
  <c r="P532" i="16"/>
  <c r="J668" i="16"/>
  <c r="P555" i="16"/>
  <c r="P601" i="16"/>
  <c r="U668" i="16"/>
  <c r="T668" i="16"/>
  <c r="X668" i="16"/>
  <c r="G668" i="16"/>
  <c r="L668" i="16"/>
  <c r="AA647" i="16"/>
  <c r="AC33" i="16" s="1"/>
  <c r="V668" i="16"/>
  <c r="S668" i="16"/>
  <c r="K668" i="16"/>
  <c r="Y668" i="16"/>
  <c r="O668" i="16"/>
  <c r="M668" i="16"/>
  <c r="P624" i="16"/>
  <c r="Z624" i="16"/>
  <c r="AA303" i="16"/>
  <c r="AH18" i="16" s="1"/>
  <c r="AA464" i="16"/>
  <c r="AH25" i="16" s="1"/>
  <c r="AA280" i="16"/>
  <c r="AH17" i="16" s="1"/>
  <c r="AA349" i="16"/>
  <c r="AH20" i="16" s="1"/>
  <c r="Q668" i="16"/>
  <c r="W668" i="16"/>
  <c r="R668" i="16"/>
  <c r="I668" i="16"/>
  <c r="AA372" i="16"/>
  <c r="AH21" i="16" s="1"/>
  <c r="AA578" i="16"/>
  <c r="AC30" i="16" s="1"/>
  <c r="P553" i="16"/>
  <c r="AA418" i="16"/>
  <c r="AH23" i="16" s="1"/>
  <c r="Z530" i="16"/>
  <c r="AA579" i="16"/>
  <c r="AH30" i="16" s="1"/>
  <c r="AA188" i="16"/>
  <c r="AH13" i="16" s="1"/>
  <c r="AN21" i="17"/>
  <c r="AO21" i="17"/>
  <c r="AO15" i="18"/>
  <c r="AN15" i="18"/>
  <c r="AN24" i="19"/>
  <c r="AO24" i="19"/>
  <c r="AN37" i="19"/>
  <c r="AO37" i="19"/>
  <c r="AN35" i="19"/>
  <c r="AO35" i="19"/>
  <c r="AN25" i="20"/>
  <c r="AO25" i="20"/>
  <c r="AN27" i="20"/>
  <c r="AO27" i="20"/>
  <c r="AA556" i="21"/>
  <c r="AH29" i="21" s="1"/>
  <c r="AO37" i="21"/>
  <c r="AN9" i="21"/>
  <c r="AO9" i="21"/>
  <c r="AO23" i="21"/>
  <c r="AN23" i="21"/>
  <c r="AN20" i="21"/>
  <c r="AO20" i="21"/>
  <c r="AN32" i="22"/>
  <c r="AO32" i="22"/>
  <c r="AN27" i="22"/>
  <c r="AO27" i="22"/>
  <c r="AO36" i="23"/>
  <c r="AN36" i="23"/>
  <c r="AN11" i="23"/>
  <c r="AO11" i="23"/>
  <c r="AN22" i="23"/>
  <c r="AO22" i="23"/>
  <c r="AN26" i="23"/>
  <c r="AO26" i="23"/>
  <c r="AO18" i="23"/>
  <c r="AN18" i="23"/>
  <c r="AO23" i="24"/>
  <c r="AN23" i="24"/>
  <c r="AO37" i="24"/>
  <c r="AN37" i="24"/>
  <c r="AO24" i="24"/>
  <c r="AN24" i="24"/>
  <c r="AO34" i="24"/>
  <c r="AN34" i="24"/>
  <c r="AO34" i="18"/>
  <c r="AN34" i="18"/>
  <c r="AN25" i="19"/>
  <c r="AO25" i="19"/>
  <c r="AO35" i="20"/>
  <c r="AN35" i="20"/>
  <c r="AO11" i="21"/>
  <c r="AN11" i="21"/>
  <c r="AO38" i="21"/>
  <c r="AN38" i="21"/>
  <c r="AO10" i="22"/>
  <c r="AN10" i="22"/>
  <c r="AO29" i="22"/>
  <c r="AN29" i="22"/>
  <c r="AO15" i="23"/>
  <c r="AN15" i="23"/>
  <c r="AO29" i="24"/>
  <c r="AN29" i="24"/>
  <c r="AN16" i="23"/>
  <c r="AO16" i="22"/>
  <c r="AN18" i="22"/>
  <c r="AN19" i="21"/>
  <c r="AN12" i="20"/>
  <c r="AN21" i="19"/>
  <c r="AO9" i="23"/>
  <c r="AO29" i="20"/>
  <c r="AN31" i="19"/>
  <c r="AN33" i="19"/>
  <c r="AO33" i="19"/>
  <c r="AN26" i="18"/>
  <c r="AO30" i="17"/>
  <c r="AN30" i="17"/>
  <c r="AO11" i="24"/>
  <c r="AN13" i="23"/>
  <c r="AN28" i="23"/>
  <c r="AN37" i="23"/>
  <c r="AN22" i="22"/>
  <c r="AO10" i="21"/>
  <c r="AO17" i="21"/>
  <c r="AN21" i="21"/>
  <c r="AN18" i="20"/>
  <c r="AN30" i="20"/>
  <c r="AN10" i="19"/>
  <c r="AN9" i="18"/>
  <c r="AO25" i="17"/>
  <c r="AO9" i="17"/>
  <c r="AO21" i="18"/>
  <c r="AO34" i="22"/>
  <c r="AO20" i="19"/>
  <c r="AO27" i="19"/>
  <c r="AN30" i="19"/>
  <c r="AO22" i="18"/>
  <c r="AN20" i="17"/>
  <c r="AO20" i="17"/>
  <c r="AO38" i="18"/>
  <c r="AN23" i="18"/>
  <c r="AO23" i="18"/>
  <c r="AA716" i="19"/>
  <c r="AC36" i="19" s="1"/>
  <c r="AO14" i="24"/>
  <c r="AN14" i="24"/>
  <c r="AO22" i="17"/>
  <c r="AN22" i="17"/>
  <c r="AO29" i="18"/>
  <c r="AN29" i="18"/>
  <c r="AO15" i="21"/>
  <c r="AN15" i="21"/>
  <c r="AN14" i="21"/>
  <c r="AO14" i="21"/>
  <c r="AN27" i="23"/>
  <c r="AO27" i="23"/>
  <c r="AO31" i="23"/>
  <c r="AN31" i="23"/>
  <c r="AO21" i="24"/>
  <c r="AN21" i="24"/>
  <c r="AO16" i="23"/>
  <c r="AN16" i="22"/>
  <c r="AO18" i="22"/>
  <c r="AO19" i="21"/>
  <c r="AO21" i="19"/>
  <c r="AO38" i="22"/>
  <c r="AN27" i="21"/>
  <c r="AN29" i="20"/>
  <c r="AO19" i="19"/>
  <c r="AN32" i="19"/>
  <c r="AO32" i="19"/>
  <c r="AO26" i="18"/>
  <c r="AN34" i="17"/>
  <c r="AO14" i="18"/>
  <c r="AO28" i="24"/>
  <c r="AN28" i="24"/>
  <c r="AN25" i="23"/>
  <c r="AO25" i="23"/>
  <c r="AO16" i="21"/>
  <c r="AO13" i="21"/>
  <c r="AN13" i="21"/>
  <c r="AO22" i="21"/>
  <c r="AN22" i="21"/>
  <c r="AN16" i="20"/>
  <c r="AO16" i="20"/>
  <c r="AN17" i="20"/>
  <c r="AO17" i="20"/>
  <c r="AN14" i="19"/>
  <c r="AO14" i="19"/>
  <c r="AN11" i="18"/>
  <c r="AO11" i="18"/>
  <c r="AN9" i="17"/>
  <c r="AN21" i="18"/>
  <c r="AO36" i="22"/>
  <c r="AO26" i="20"/>
  <c r="AN20" i="19"/>
  <c r="AN27" i="19"/>
  <c r="AO30" i="19"/>
  <c r="AN22" i="18"/>
  <c r="AO17" i="18"/>
  <c r="AN38" i="18"/>
  <c r="AN28" i="17"/>
  <c r="AO28" i="17"/>
  <c r="AN23" i="17"/>
  <c r="AO23" i="17"/>
  <c r="AO14" i="17"/>
  <c r="AN14" i="17"/>
  <c r="AN36" i="17"/>
  <c r="AO36" i="17"/>
  <c r="AN15" i="17"/>
  <c r="AO15" i="17"/>
  <c r="AO20" i="18"/>
  <c r="AN20" i="18"/>
  <c r="AN33" i="18"/>
  <c r="AO33" i="18"/>
  <c r="AO35" i="18"/>
  <c r="AN35" i="18"/>
  <c r="AO18" i="19"/>
  <c r="AN18" i="19"/>
  <c r="AO23" i="19"/>
  <c r="AN23" i="19"/>
  <c r="AN28" i="19"/>
  <c r="AO16" i="19"/>
  <c r="AN16" i="19"/>
  <c r="AN11" i="20"/>
  <c r="AO11" i="20"/>
  <c r="AO19" i="20"/>
  <c r="AN19" i="20"/>
  <c r="AO28" i="20"/>
  <c r="AN28" i="20"/>
  <c r="AN34" i="20"/>
  <c r="AO34" i="20"/>
  <c r="AN29" i="21"/>
  <c r="AO29" i="21"/>
  <c r="AN11" i="22"/>
  <c r="AO11" i="22"/>
  <c r="AN30" i="22"/>
  <c r="AO30" i="22"/>
  <c r="AO19" i="23"/>
  <c r="AN19" i="23"/>
  <c r="AO20" i="24"/>
  <c r="AN20" i="24"/>
  <c r="AO27" i="24"/>
  <c r="AN27" i="24"/>
  <c r="AN37" i="17"/>
  <c r="AO37" i="17"/>
  <c r="AO33" i="17"/>
  <c r="AN33" i="17"/>
  <c r="AO12" i="18"/>
  <c r="AN12" i="18"/>
  <c r="AA625" i="18"/>
  <c r="AH32" i="18" s="1"/>
  <c r="AN30" i="18"/>
  <c r="AO30" i="18"/>
  <c r="AN24" i="18"/>
  <c r="AO24" i="18"/>
  <c r="AN12" i="19"/>
  <c r="AO12" i="19"/>
  <c r="AO15" i="20"/>
  <c r="AN15" i="20"/>
  <c r="AN10" i="20"/>
  <c r="AO10" i="20"/>
  <c r="AA325" i="21"/>
  <c r="AC19" i="21" s="1"/>
  <c r="AO30" i="21"/>
  <c r="AN30" i="21"/>
  <c r="AO33" i="21"/>
  <c r="AN33" i="21"/>
  <c r="AA671" i="21"/>
  <c r="AH34" i="21" s="1"/>
  <c r="AN12" i="22"/>
  <c r="AO12" i="22"/>
  <c r="AN19" i="22"/>
  <c r="AO19" i="22"/>
  <c r="AN20" i="22"/>
  <c r="AO20" i="22"/>
  <c r="AO21" i="22"/>
  <c r="AN21" i="22"/>
  <c r="AO23" i="22"/>
  <c r="AN23" i="22"/>
  <c r="AA693" i="22"/>
  <c r="AC35" i="22" s="1"/>
  <c r="AN35" i="22"/>
  <c r="AO35" i="22"/>
  <c r="AA763" i="22"/>
  <c r="AH38" i="22" s="1"/>
  <c r="AO31" i="22"/>
  <c r="AN31" i="22"/>
  <c r="AO30" i="23"/>
  <c r="AN30" i="23"/>
  <c r="AN10" i="23"/>
  <c r="AO10" i="23"/>
  <c r="AO23" i="23"/>
  <c r="AN23" i="23"/>
  <c r="AO32" i="23"/>
  <c r="AN32" i="23"/>
  <c r="AA532" i="24"/>
  <c r="AC28" i="24" s="1"/>
  <c r="AO19" i="24"/>
  <c r="AN19" i="24"/>
  <c r="AA671" i="24"/>
  <c r="AH34" i="24" s="1"/>
  <c r="AO16" i="24"/>
  <c r="AN16" i="24"/>
  <c r="AN38" i="24"/>
  <c r="AO38" i="24"/>
  <c r="AO35" i="24"/>
  <c r="AN35" i="24"/>
  <c r="AO36" i="24"/>
  <c r="AN36" i="24"/>
  <c r="AA601" i="17"/>
  <c r="AC31" i="17" s="1"/>
  <c r="AO18" i="17"/>
  <c r="AN18" i="17"/>
  <c r="AO17" i="17"/>
  <c r="AN17" i="17"/>
  <c r="AO28" i="18"/>
  <c r="AN28" i="18"/>
  <c r="AO25" i="21"/>
  <c r="AN25" i="21"/>
  <c r="AN26" i="21"/>
  <c r="AO26" i="21"/>
  <c r="AN18" i="21"/>
  <c r="AO18" i="21"/>
  <c r="AN33" i="22"/>
  <c r="AO33" i="22"/>
  <c r="AO25" i="22"/>
  <c r="AN25" i="22"/>
  <c r="AN20" i="23"/>
  <c r="AO20" i="23"/>
  <c r="AO33" i="23"/>
  <c r="AN33" i="23"/>
  <c r="AO10" i="24"/>
  <c r="AN10" i="24"/>
  <c r="AO26" i="24"/>
  <c r="AN26" i="24"/>
  <c r="AO30" i="24"/>
  <c r="AN30" i="24"/>
  <c r="AO22" i="24"/>
  <c r="AN22" i="24"/>
  <c r="AO18" i="24"/>
  <c r="AN24" i="23"/>
  <c r="AO15" i="22"/>
  <c r="AO28" i="22"/>
  <c r="AN37" i="21"/>
  <c r="AN37" i="20"/>
  <c r="AO9" i="24"/>
  <c r="AN9" i="24"/>
  <c r="AO14" i="22"/>
  <c r="AN38" i="22"/>
  <c r="AO27" i="21"/>
  <c r="AO32" i="20"/>
  <c r="AN19" i="19"/>
  <c r="AO34" i="17"/>
  <c r="AN14" i="18"/>
  <c r="AN37" i="22"/>
  <c r="AN16" i="21"/>
  <c r="AO31" i="21"/>
  <c r="AN31" i="21"/>
  <c r="AN13" i="20"/>
  <c r="AO22" i="20"/>
  <c r="AN22" i="20"/>
  <c r="AN13" i="18"/>
  <c r="AO13" i="18"/>
  <c r="AN32" i="17"/>
  <c r="AN38" i="17"/>
  <c r="AO25" i="18"/>
  <c r="AO13" i="24"/>
  <c r="AO35" i="23"/>
  <c r="AN35" i="23"/>
  <c r="AN35" i="21"/>
  <c r="AN13" i="17"/>
  <c r="AO28" i="19"/>
  <c r="AN9" i="19"/>
  <c r="AO9" i="19"/>
  <c r="AN29" i="19"/>
  <c r="AO29" i="19"/>
  <c r="AO24" i="20"/>
  <c r="AN24" i="20"/>
  <c r="AO20" i="20"/>
  <c r="AN20" i="20"/>
  <c r="AN34" i="21"/>
  <c r="AO34" i="21"/>
  <c r="AO14" i="23"/>
  <c r="AN14" i="23"/>
  <c r="AO32" i="24"/>
  <c r="AN32" i="24"/>
  <c r="AO33" i="24"/>
  <c r="AN33" i="24"/>
  <c r="AO31" i="24"/>
  <c r="AN31" i="24"/>
  <c r="AN11" i="17"/>
  <c r="AO11" i="17"/>
  <c r="AO19" i="17"/>
  <c r="AN19" i="17"/>
  <c r="AO16" i="18"/>
  <c r="AN16" i="18"/>
  <c r="AN34" i="19"/>
  <c r="AO34" i="19"/>
  <c r="AN29" i="17"/>
  <c r="AO29" i="17"/>
  <c r="AO35" i="17"/>
  <c r="AN35" i="17"/>
  <c r="AO16" i="17"/>
  <c r="AN16" i="17"/>
  <c r="AN31" i="17"/>
  <c r="AO31" i="17"/>
  <c r="AA326" i="17"/>
  <c r="AH19" i="17" s="1"/>
  <c r="AA578" i="18"/>
  <c r="AC30" i="18" s="1"/>
  <c r="AO32" i="18"/>
  <c r="AN32" i="18"/>
  <c r="AN10" i="18"/>
  <c r="AO10" i="18"/>
  <c r="AN18" i="18"/>
  <c r="AO18" i="18"/>
  <c r="AN31" i="18"/>
  <c r="AO31" i="18"/>
  <c r="AO37" i="18"/>
  <c r="AN37" i="18"/>
  <c r="AN17" i="19"/>
  <c r="AO17" i="19"/>
  <c r="AN22" i="19"/>
  <c r="AO22" i="19"/>
  <c r="AO15" i="19"/>
  <c r="AN15" i="19"/>
  <c r="AN36" i="19"/>
  <c r="AO36" i="19"/>
  <c r="AO33" i="20"/>
  <c r="AN33" i="20"/>
  <c r="AN14" i="20"/>
  <c r="AO14" i="20"/>
  <c r="AN31" i="20"/>
  <c r="AO31" i="20"/>
  <c r="AO36" i="20"/>
  <c r="AN36" i="20"/>
  <c r="AO12" i="21"/>
  <c r="AN12" i="21"/>
  <c r="AN24" i="21"/>
  <c r="AO24" i="21"/>
  <c r="AA510" i="21"/>
  <c r="AH27" i="21" s="1"/>
  <c r="AN32" i="21"/>
  <c r="AO32" i="21"/>
  <c r="AN17" i="22"/>
  <c r="AO17" i="22"/>
  <c r="AN24" i="22"/>
  <c r="AO24" i="22"/>
  <c r="AO9" i="22"/>
  <c r="AN9" i="22"/>
  <c r="AO26" i="22"/>
  <c r="AN26" i="22"/>
  <c r="AN12" i="23"/>
  <c r="AO12" i="23"/>
  <c r="AN34" i="23"/>
  <c r="AO34" i="23"/>
  <c r="AO29" i="23"/>
  <c r="AN29" i="23"/>
  <c r="AO12" i="24"/>
  <c r="AN12" i="24"/>
  <c r="AO15" i="24"/>
  <c r="AN15" i="24"/>
  <c r="AA96" i="24"/>
  <c r="AH9" i="24" s="1"/>
  <c r="AO27" i="17"/>
  <c r="AN27" i="17"/>
  <c r="AO26" i="17"/>
  <c r="AN26" i="17"/>
  <c r="AO12" i="17"/>
  <c r="AN12" i="17"/>
  <c r="AN36" i="18"/>
  <c r="AO36" i="18"/>
  <c r="AO13" i="19"/>
  <c r="AN13" i="19"/>
  <c r="AN38" i="19"/>
  <c r="AO38" i="19"/>
  <c r="AO9" i="20"/>
  <c r="AN9" i="20"/>
  <c r="AN38" i="20"/>
  <c r="AO38" i="20"/>
  <c r="AN21" i="20"/>
  <c r="AO21" i="20"/>
  <c r="AN28" i="21"/>
  <c r="AO28" i="21"/>
  <c r="AN36" i="21"/>
  <c r="AO36" i="21"/>
  <c r="AA303" i="22"/>
  <c r="AH18" i="22" s="1"/>
  <c r="AO13" i="22"/>
  <c r="AN13" i="22"/>
  <c r="AN38" i="23"/>
  <c r="AO38" i="23"/>
  <c r="AO17" i="23"/>
  <c r="AN17" i="23"/>
  <c r="AO17" i="24"/>
  <c r="AN17" i="24"/>
  <c r="AO25" i="24"/>
  <c r="AN25" i="24"/>
  <c r="AO24" i="23"/>
  <c r="AN15" i="22"/>
  <c r="AN28" i="22"/>
  <c r="AO12" i="20"/>
  <c r="AO37" i="20"/>
  <c r="AN9" i="23"/>
  <c r="AO21" i="23"/>
  <c r="AN21" i="23"/>
  <c r="AN14" i="22"/>
  <c r="AN32" i="20"/>
  <c r="AN11" i="19"/>
  <c r="AO11" i="19"/>
  <c r="AO31" i="19"/>
  <c r="AN19" i="18"/>
  <c r="AO19" i="18"/>
  <c r="AO24" i="17"/>
  <c r="AN24" i="17"/>
  <c r="AN11" i="24"/>
  <c r="AO28" i="23"/>
  <c r="AO37" i="23"/>
  <c r="AO22" i="22"/>
  <c r="AO37" i="22"/>
  <c r="AN10" i="21"/>
  <c r="AN17" i="21"/>
  <c r="AO21" i="21"/>
  <c r="AP21" i="21" s="1"/>
  <c r="AD196" i="14" s="1"/>
  <c r="AO18" i="20"/>
  <c r="AO13" i="20"/>
  <c r="AO30" i="20"/>
  <c r="AO10" i="19"/>
  <c r="AO9" i="18"/>
  <c r="AN27" i="18"/>
  <c r="AO27" i="18"/>
  <c r="AN25" i="17"/>
  <c r="AO32" i="17"/>
  <c r="AO38" i="17"/>
  <c r="AN25" i="18"/>
  <c r="AN34" i="22"/>
  <c r="AO35" i="21"/>
  <c r="AN23" i="20"/>
  <c r="AO23" i="20"/>
  <c r="AN26" i="19"/>
  <c r="AO13" i="17"/>
  <c r="AO10" i="17"/>
  <c r="AA602" i="16"/>
  <c r="AH31" i="16" s="1"/>
  <c r="AA533" i="16"/>
  <c r="AH28" i="16" s="1"/>
  <c r="AA211" i="16"/>
  <c r="AH14" i="16" s="1"/>
  <c r="AO9" i="16"/>
  <c r="AN37" i="16"/>
  <c r="AN35" i="16"/>
  <c r="AN33" i="16"/>
  <c r="AN31" i="16"/>
  <c r="AN29" i="16"/>
  <c r="AN27" i="16"/>
  <c r="AN25" i="16"/>
  <c r="AN23" i="16"/>
  <c r="AN21" i="16"/>
  <c r="AN19" i="16"/>
  <c r="AN17" i="16"/>
  <c r="AN15" i="16"/>
  <c r="AN13" i="16"/>
  <c r="AN11" i="16"/>
  <c r="AN9" i="16"/>
  <c r="AN38" i="16"/>
  <c r="AN36" i="16"/>
  <c r="AN34" i="16"/>
  <c r="AN32" i="16"/>
  <c r="AN30" i="16"/>
  <c r="AN28" i="16"/>
  <c r="AN26" i="16"/>
  <c r="AN24" i="16"/>
  <c r="AN22" i="16"/>
  <c r="AN20" i="16"/>
  <c r="AN18" i="16"/>
  <c r="AN16" i="16"/>
  <c r="AN14" i="16"/>
  <c r="AN12" i="16"/>
  <c r="AN10" i="16"/>
  <c r="AO12" i="16"/>
  <c r="AO20" i="16"/>
  <c r="AO28" i="16"/>
  <c r="AO36" i="16"/>
  <c r="AO15" i="16"/>
  <c r="AO23" i="16"/>
  <c r="AO31" i="16"/>
  <c r="AO10" i="16"/>
  <c r="AO18" i="16"/>
  <c r="AO26" i="16"/>
  <c r="AO34" i="16"/>
  <c r="AO13" i="16"/>
  <c r="AO21" i="16"/>
  <c r="AO29" i="16"/>
  <c r="AO37" i="16"/>
  <c r="AO16" i="16"/>
  <c r="AO24" i="16"/>
  <c r="AO32" i="16"/>
  <c r="AO11" i="16"/>
  <c r="AO19" i="16"/>
  <c r="AO27" i="16"/>
  <c r="AO35" i="16"/>
  <c r="AO14" i="16"/>
  <c r="AO22" i="16"/>
  <c r="AO30" i="16"/>
  <c r="AO38" i="16"/>
  <c r="AO17" i="16"/>
  <c r="AO25" i="16"/>
  <c r="AO33" i="16"/>
  <c r="D50" i="14"/>
  <c r="D48" i="14"/>
  <c r="D49" i="14"/>
  <c r="D55" i="14"/>
  <c r="D61" i="14"/>
  <c r="D58" i="14"/>
  <c r="D38" i="14"/>
  <c r="D40" i="14"/>
  <c r="D62" i="14"/>
  <c r="D53" i="14"/>
  <c r="D45" i="14"/>
  <c r="D60" i="14"/>
  <c r="D51" i="14"/>
  <c r="D35" i="14"/>
  <c r="D41" i="14"/>
  <c r="D46" i="14"/>
  <c r="D44" i="14"/>
  <c r="D59" i="14"/>
  <c r="D63" i="14"/>
  <c r="D64" i="14"/>
  <c r="D54" i="14"/>
  <c r="D39" i="14"/>
  <c r="D52" i="14"/>
  <c r="D37" i="14"/>
  <c r="D42" i="14"/>
  <c r="D47" i="14"/>
  <c r="D57" i="14"/>
  <c r="D56" i="14"/>
  <c r="D36" i="14"/>
  <c r="D43" i="14"/>
  <c r="D65" i="14"/>
  <c r="AA670" i="24"/>
  <c r="AC34" i="24" s="1"/>
  <c r="Z599" i="24"/>
  <c r="Z691" i="24"/>
  <c r="Z530" i="24"/>
  <c r="P553" i="24"/>
  <c r="Z668" i="23"/>
  <c r="AA645" i="23"/>
  <c r="AA510" i="22"/>
  <c r="AH27" i="22" s="1"/>
  <c r="AA119" i="22"/>
  <c r="AH10" i="22" s="1"/>
  <c r="AA740" i="22"/>
  <c r="AH37" i="22" s="1"/>
  <c r="Z737" i="22"/>
  <c r="AA717" i="22"/>
  <c r="AH36" i="22" s="1"/>
  <c r="AA647" i="22"/>
  <c r="AC33" i="22" s="1"/>
  <c r="AA323" i="21"/>
  <c r="AA670" i="21"/>
  <c r="AC34" i="21" s="1"/>
  <c r="AA648" i="21"/>
  <c r="AH33" i="21" s="1"/>
  <c r="AA601" i="21"/>
  <c r="AC31" i="21" s="1"/>
  <c r="AA119" i="21"/>
  <c r="AH10" i="21" s="1"/>
  <c r="Z507" i="20"/>
  <c r="AA510" i="20"/>
  <c r="AH27" i="20" s="1"/>
  <c r="P576" i="20"/>
  <c r="AA576" i="20" s="1"/>
  <c r="AA509" i="20"/>
  <c r="AC27" i="20" s="1"/>
  <c r="P553" i="20"/>
  <c r="AA578" i="19"/>
  <c r="AC30" i="19" s="1"/>
  <c r="Z576" i="19"/>
  <c r="P576" i="19"/>
  <c r="P714" i="19"/>
  <c r="AA648" i="18"/>
  <c r="AH33" i="18" s="1"/>
  <c r="AA647" i="18"/>
  <c r="AC33" i="18" s="1"/>
  <c r="AA671" i="18"/>
  <c r="AH34" i="18" s="1"/>
  <c r="AA533" i="17"/>
  <c r="AH28" i="17" s="1"/>
  <c r="P553" i="17"/>
  <c r="AA716" i="17"/>
  <c r="AC36" i="17" s="1"/>
  <c r="AA371" i="17"/>
  <c r="AC21" i="17" s="1"/>
  <c r="P599" i="17"/>
  <c r="AA625" i="17"/>
  <c r="AH32" i="17" s="1"/>
  <c r="Z691" i="17"/>
  <c r="AA624" i="17"/>
  <c r="AC32" i="17" s="1"/>
  <c r="AA119" i="16"/>
  <c r="AH10" i="16" s="1"/>
  <c r="AA487" i="16"/>
  <c r="AH26" i="16" s="1"/>
  <c r="D31" i="14"/>
  <c r="D33" i="14"/>
  <c r="D34" i="14"/>
  <c r="D32" i="14"/>
  <c r="P714" i="24"/>
  <c r="P691" i="24"/>
  <c r="AA691" i="24" s="1"/>
  <c r="Z208" i="24"/>
  <c r="Q210" i="24"/>
  <c r="Z210" i="24" s="1"/>
  <c r="AA510" i="24"/>
  <c r="AH27" i="24" s="1"/>
  <c r="Z139" i="24"/>
  <c r="Q141" i="24"/>
  <c r="Z141" i="24" s="1"/>
  <c r="P438" i="24"/>
  <c r="G440" i="24"/>
  <c r="P440" i="24" s="1"/>
  <c r="Z737" i="24"/>
  <c r="P185" i="24"/>
  <c r="G187" i="24"/>
  <c r="P187" i="24" s="1"/>
  <c r="Z645" i="24"/>
  <c r="P323" i="24"/>
  <c r="G325" i="24"/>
  <c r="P325" i="24" s="1"/>
  <c r="P668" i="24"/>
  <c r="P162" i="24"/>
  <c r="G164" i="24"/>
  <c r="P164" i="24" s="1"/>
  <c r="Z254" i="24"/>
  <c r="Q256" i="24"/>
  <c r="Z256" i="24" s="1"/>
  <c r="P254" i="24"/>
  <c r="G256" i="24"/>
  <c r="P256" i="24" s="1"/>
  <c r="P369" i="24"/>
  <c r="G371" i="24"/>
  <c r="P371" i="24" s="1"/>
  <c r="P208" i="24"/>
  <c r="AA208" i="24" s="1"/>
  <c r="G210" i="24"/>
  <c r="P210" i="24" s="1"/>
  <c r="Z461" i="24"/>
  <c r="Q463" i="24"/>
  <c r="Z463" i="24" s="1"/>
  <c r="P484" i="24"/>
  <c r="G486" i="24"/>
  <c r="P486" i="24" s="1"/>
  <c r="Z484" i="24"/>
  <c r="Q486" i="24"/>
  <c r="Z486" i="24" s="1"/>
  <c r="Z622" i="24"/>
  <c r="P139" i="24"/>
  <c r="G141" i="24"/>
  <c r="P141" i="24" s="1"/>
  <c r="P116" i="24"/>
  <c r="G118" i="24"/>
  <c r="P118" i="24" s="1"/>
  <c r="Z231" i="24"/>
  <c r="Q233" i="24"/>
  <c r="Z233" i="24" s="1"/>
  <c r="P277" i="24"/>
  <c r="G279" i="24"/>
  <c r="P279" i="24" s="1"/>
  <c r="P346" i="24"/>
  <c r="G348" i="24"/>
  <c r="P348" i="24" s="1"/>
  <c r="P392" i="24"/>
  <c r="G394" i="24"/>
  <c r="P394" i="24" s="1"/>
  <c r="P415" i="24"/>
  <c r="G417" i="24"/>
  <c r="P417" i="24" s="1"/>
  <c r="Z300" i="24"/>
  <c r="Q302" i="24"/>
  <c r="Z302" i="24" s="1"/>
  <c r="Z507" i="24"/>
  <c r="P645" i="24"/>
  <c r="AA645" i="24" s="1"/>
  <c r="P93" i="24"/>
  <c r="G95" i="24"/>
  <c r="P95" i="24" s="1"/>
  <c r="Z553" i="24"/>
  <c r="Z714" i="24"/>
  <c r="P760" i="24"/>
  <c r="Z369" i="24"/>
  <c r="Q371" i="24"/>
  <c r="Z371" i="24" s="1"/>
  <c r="P599" i="24"/>
  <c r="AA599" i="24" s="1"/>
  <c r="P622" i="24"/>
  <c r="AA622" i="24" s="1"/>
  <c r="Z116" i="24"/>
  <c r="Q118" i="24"/>
  <c r="Z118" i="24" s="1"/>
  <c r="Z438" i="24"/>
  <c r="Q440" i="24"/>
  <c r="Z440" i="24" s="1"/>
  <c r="Z346" i="24"/>
  <c r="Q348" i="24"/>
  <c r="Z348" i="24" s="1"/>
  <c r="P300" i="24"/>
  <c r="G302" i="24"/>
  <c r="P302" i="24" s="1"/>
  <c r="AA302" i="24" s="1"/>
  <c r="AC18" i="24" s="1"/>
  <c r="P737" i="24"/>
  <c r="Z185" i="24"/>
  <c r="Q187" i="24"/>
  <c r="Z187" i="24" s="1"/>
  <c r="P530" i="24"/>
  <c r="AA530" i="24" s="1"/>
  <c r="Z162" i="24"/>
  <c r="Q164" i="24"/>
  <c r="Z164" i="24" s="1"/>
  <c r="AA648" i="24"/>
  <c r="AH33" i="24" s="1"/>
  <c r="Z760" i="24"/>
  <c r="P461" i="24"/>
  <c r="AA461" i="24" s="1"/>
  <c r="G463" i="24"/>
  <c r="P463" i="24" s="1"/>
  <c r="AA463" i="24" s="1"/>
  <c r="AC25" i="24" s="1"/>
  <c r="P231" i="24"/>
  <c r="AA231" i="24" s="1"/>
  <c r="G233" i="24"/>
  <c r="P233" i="24" s="1"/>
  <c r="AA233" i="24" s="1"/>
  <c r="AC15" i="24" s="1"/>
  <c r="Z277" i="24"/>
  <c r="Q279" i="24"/>
  <c r="Z279" i="24" s="1"/>
  <c r="AA487" i="24"/>
  <c r="AH26" i="24" s="1"/>
  <c r="Z392" i="24"/>
  <c r="Q394" i="24"/>
  <c r="Z394" i="24" s="1"/>
  <c r="Z415" i="24"/>
  <c r="Q417" i="24"/>
  <c r="Z417" i="24" s="1"/>
  <c r="P507" i="24"/>
  <c r="AA507" i="24" s="1"/>
  <c r="Z93" i="24"/>
  <c r="Q95" i="24"/>
  <c r="Z95" i="24" s="1"/>
  <c r="Z323" i="24"/>
  <c r="Q325" i="24"/>
  <c r="Z325" i="24" s="1"/>
  <c r="P277" i="23"/>
  <c r="G279" i="23"/>
  <c r="P279" i="23" s="1"/>
  <c r="Z185" i="23"/>
  <c r="Q187" i="23"/>
  <c r="Z187" i="23" s="1"/>
  <c r="AA602" i="23"/>
  <c r="AH31" i="23" s="1"/>
  <c r="P162" i="23"/>
  <c r="G164" i="23"/>
  <c r="P164" i="23" s="1"/>
  <c r="P208" i="23"/>
  <c r="G210" i="23"/>
  <c r="P210" i="23" s="1"/>
  <c r="Z208" i="23"/>
  <c r="Q210" i="23"/>
  <c r="Z210" i="23" s="1"/>
  <c r="AA234" i="23"/>
  <c r="AH15" i="23" s="1"/>
  <c r="Z116" i="23"/>
  <c r="Q118" i="23"/>
  <c r="Z118" i="23" s="1"/>
  <c r="P438" i="23"/>
  <c r="G440" i="23"/>
  <c r="P440" i="23" s="1"/>
  <c r="P622" i="23"/>
  <c r="Z714" i="23"/>
  <c r="P714" i="23"/>
  <c r="AA714" i="23" s="1"/>
  <c r="P760" i="23"/>
  <c r="Z760" i="23"/>
  <c r="P576" i="23"/>
  <c r="P737" i="23"/>
  <c r="P369" i="23"/>
  <c r="G371" i="23"/>
  <c r="P371" i="23" s="1"/>
  <c r="P392" i="23"/>
  <c r="G394" i="23"/>
  <c r="P394" i="23" s="1"/>
  <c r="AA693" i="23"/>
  <c r="AC35" i="23" s="1"/>
  <c r="P346" i="23"/>
  <c r="G348" i="23"/>
  <c r="P348" i="23" s="1"/>
  <c r="AA625" i="23"/>
  <c r="AH32" i="23" s="1"/>
  <c r="P668" i="23"/>
  <c r="P116" i="23"/>
  <c r="G118" i="23"/>
  <c r="P118" i="23" s="1"/>
  <c r="Q440" i="23"/>
  <c r="Z440" i="23" s="1"/>
  <c r="Z438" i="23"/>
  <c r="W139" i="23"/>
  <c r="W141" i="23" s="1"/>
  <c r="S139" i="23"/>
  <c r="S141" i="23" s="1"/>
  <c r="O139" i="23"/>
  <c r="O141" i="23" s="1"/>
  <c r="K139" i="23"/>
  <c r="K141" i="23" s="1"/>
  <c r="G139" i="23"/>
  <c r="U139" i="23"/>
  <c r="U141" i="23" s="1"/>
  <c r="J139" i="23"/>
  <c r="J141" i="23" s="1"/>
  <c r="Y139" i="23"/>
  <c r="Y141" i="23" s="1"/>
  <c r="T139" i="23"/>
  <c r="T141" i="23" s="1"/>
  <c r="N139" i="23"/>
  <c r="N141" i="23" s="1"/>
  <c r="I139" i="23"/>
  <c r="X139" i="23"/>
  <c r="X141" i="23" s="1"/>
  <c r="R139" i="23"/>
  <c r="R141" i="23" s="1"/>
  <c r="M139" i="23"/>
  <c r="M141" i="23" s="1"/>
  <c r="H139" i="23"/>
  <c r="H141" i="23" s="1"/>
  <c r="V139" i="23"/>
  <c r="V141" i="23" s="1"/>
  <c r="Q139" i="23"/>
  <c r="L139" i="23"/>
  <c r="L141" i="23" s="1"/>
  <c r="Z300" i="23"/>
  <c r="Q302" i="23"/>
  <c r="Z302" i="23" s="1"/>
  <c r="AA188" i="23"/>
  <c r="AH13" i="23" s="1"/>
  <c r="Z231" i="23"/>
  <c r="Q233" i="23"/>
  <c r="Z233" i="23" s="1"/>
  <c r="Z415" i="23"/>
  <c r="Q417" i="23"/>
  <c r="Z417" i="23" s="1"/>
  <c r="P323" i="23"/>
  <c r="G325" i="23"/>
  <c r="P325" i="23" s="1"/>
  <c r="Z576" i="23"/>
  <c r="Z737" i="23"/>
  <c r="Z369" i="23"/>
  <c r="Q371" i="23"/>
  <c r="Z371" i="23" s="1"/>
  <c r="P185" i="23"/>
  <c r="AA185" i="23" s="1"/>
  <c r="G187" i="23"/>
  <c r="P187" i="23" s="1"/>
  <c r="Z277" i="23"/>
  <c r="Q279" i="23"/>
  <c r="Z279" i="23" s="1"/>
  <c r="Z162" i="23"/>
  <c r="Q164" i="23"/>
  <c r="Z164" i="23" s="1"/>
  <c r="Z346" i="23"/>
  <c r="Q348" i="23"/>
  <c r="Z348" i="23" s="1"/>
  <c r="P599" i="23"/>
  <c r="Z599" i="23"/>
  <c r="P93" i="23"/>
  <c r="G95" i="23"/>
  <c r="P95" i="23" s="1"/>
  <c r="Z93" i="23"/>
  <c r="Q95" i="23"/>
  <c r="Z95" i="23" s="1"/>
  <c r="Y530" i="23"/>
  <c r="U530" i="23"/>
  <c r="Q530" i="23"/>
  <c r="M530" i="23"/>
  <c r="I530" i="23"/>
  <c r="X530" i="23"/>
  <c r="T530" i="23"/>
  <c r="W530" i="23"/>
  <c r="S530" i="23"/>
  <c r="O530" i="23"/>
  <c r="K530" i="23"/>
  <c r="G530" i="23"/>
  <c r="L530" i="23"/>
  <c r="V530" i="23"/>
  <c r="J530" i="23"/>
  <c r="R530" i="23"/>
  <c r="H530" i="23"/>
  <c r="N530" i="23"/>
  <c r="P484" i="23"/>
  <c r="G486" i="23"/>
  <c r="P486" i="23" s="1"/>
  <c r="P461" i="23"/>
  <c r="G463" i="23"/>
  <c r="P463" i="23" s="1"/>
  <c r="Z691" i="23"/>
  <c r="P691" i="23"/>
  <c r="Z553" i="23"/>
  <c r="Z484" i="23"/>
  <c r="Q486" i="23"/>
  <c r="Z486" i="23" s="1"/>
  <c r="P300" i="23"/>
  <c r="AA300" i="23" s="1"/>
  <c r="G302" i="23"/>
  <c r="P302" i="23" s="1"/>
  <c r="P231" i="23"/>
  <c r="G233" i="23"/>
  <c r="P233" i="23" s="1"/>
  <c r="AA507" i="23"/>
  <c r="Z461" i="23"/>
  <c r="Q463" i="23"/>
  <c r="Z463" i="23" s="1"/>
  <c r="Z622" i="23"/>
  <c r="P415" i="23"/>
  <c r="G417" i="23"/>
  <c r="P417" i="23" s="1"/>
  <c r="AA417" i="23" s="1"/>
  <c r="AC23" i="23" s="1"/>
  <c r="Z323" i="23"/>
  <c r="Q325" i="23"/>
  <c r="Z325" i="23" s="1"/>
  <c r="Z392" i="23"/>
  <c r="Q394" i="23"/>
  <c r="Z394" i="23" s="1"/>
  <c r="P553" i="23"/>
  <c r="AA553" i="23" s="1"/>
  <c r="Z208" i="22"/>
  <c r="Q210" i="22"/>
  <c r="Z210" i="22" s="1"/>
  <c r="P507" i="22"/>
  <c r="AA507" i="22" s="1"/>
  <c r="Z484" i="22"/>
  <c r="Q486" i="22"/>
  <c r="Z486" i="22" s="1"/>
  <c r="P484" i="22"/>
  <c r="AA484" i="22" s="1"/>
  <c r="G486" i="22"/>
  <c r="P486" i="22" s="1"/>
  <c r="P162" i="22"/>
  <c r="G164" i="22"/>
  <c r="P164" i="22" s="1"/>
  <c r="Z254" i="22"/>
  <c r="Q256" i="22"/>
  <c r="Z256" i="22" s="1"/>
  <c r="P185" i="22"/>
  <c r="G187" i="22"/>
  <c r="P187" i="22" s="1"/>
  <c r="Z116" i="22"/>
  <c r="Q118" i="22"/>
  <c r="Z118" i="22" s="1"/>
  <c r="P461" i="22"/>
  <c r="G463" i="22"/>
  <c r="P463" i="22" s="1"/>
  <c r="Z93" i="22"/>
  <c r="Q95" i="22"/>
  <c r="Z95" i="22" s="1"/>
  <c r="P323" i="22"/>
  <c r="G325" i="22"/>
  <c r="P325" i="22" s="1"/>
  <c r="Z415" i="22"/>
  <c r="Q417" i="22"/>
  <c r="Z417" i="22" s="1"/>
  <c r="P277" i="22"/>
  <c r="G279" i="22"/>
  <c r="P279" i="22" s="1"/>
  <c r="P553" i="22"/>
  <c r="Z300" i="22"/>
  <c r="Q302" i="22"/>
  <c r="Z302" i="22" s="1"/>
  <c r="P622" i="22"/>
  <c r="Z369" i="22"/>
  <c r="Q371" i="22"/>
  <c r="Z371" i="22" s="1"/>
  <c r="AA509" i="22"/>
  <c r="AC27" i="22" s="1"/>
  <c r="P116" i="22"/>
  <c r="AA116" i="22" s="1"/>
  <c r="G118" i="22"/>
  <c r="P118" i="22" s="1"/>
  <c r="P231" i="22"/>
  <c r="G233" i="22"/>
  <c r="P233" i="22" s="1"/>
  <c r="Z461" i="22"/>
  <c r="Q463" i="22"/>
  <c r="Z463" i="22" s="1"/>
  <c r="AA578" i="22"/>
  <c r="AC30" i="22" s="1"/>
  <c r="P93" i="22"/>
  <c r="AA93" i="22" s="1"/>
  <c r="G95" i="22"/>
  <c r="P95" i="22" s="1"/>
  <c r="AA555" i="22"/>
  <c r="AC29" i="22" s="1"/>
  <c r="P300" i="22"/>
  <c r="AA300" i="22" s="1"/>
  <c r="G302" i="22"/>
  <c r="P302" i="22" s="1"/>
  <c r="P576" i="22"/>
  <c r="Z346" i="22"/>
  <c r="Q348" i="22"/>
  <c r="Z348" i="22" s="1"/>
  <c r="P346" i="22"/>
  <c r="G348" i="22"/>
  <c r="P348" i="22" s="1"/>
  <c r="Z530" i="22"/>
  <c r="AA556" i="22"/>
  <c r="AH29" i="22" s="1"/>
  <c r="Z599" i="22"/>
  <c r="P599" i="22"/>
  <c r="Z714" i="22"/>
  <c r="P369" i="22"/>
  <c r="G371" i="22"/>
  <c r="P371" i="22" s="1"/>
  <c r="AA371" i="22" s="1"/>
  <c r="AC21" i="22" s="1"/>
  <c r="P438" i="22"/>
  <c r="G440" i="22"/>
  <c r="P440" i="22" s="1"/>
  <c r="Z392" i="22"/>
  <c r="Q394" i="22"/>
  <c r="Z394" i="22" s="1"/>
  <c r="Z139" i="22"/>
  <c r="Q141" i="22"/>
  <c r="Z141" i="22" s="1"/>
  <c r="P139" i="22"/>
  <c r="G141" i="22"/>
  <c r="P141" i="22" s="1"/>
  <c r="AA141" i="22" s="1"/>
  <c r="AC11" i="22" s="1"/>
  <c r="P415" i="22"/>
  <c r="AA415" i="22" s="1"/>
  <c r="G417" i="22"/>
  <c r="P417" i="22" s="1"/>
  <c r="Z553" i="22"/>
  <c r="P760" i="22"/>
  <c r="Z760" i="22"/>
  <c r="Z668" i="22"/>
  <c r="P668" i="22"/>
  <c r="Z691" i="22"/>
  <c r="Z576" i="22"/>
  <c r="AA579" i="22"/>
  <c r="AH30" i="22" s="1"/>
  <c r="AA694" i="22"/>
  <c r="AH35" i="22" s="1"/>
  <c r="Z622" i="22"/>
  <c r="P208" i="22"/>
  <c r="G210" i="22"/>
  <c r="P210" i="22" s="1"/>
  <c r="AA210" i="22" s="1"/>
  <c r="AC14" i="22" s="1"/>
  <c r="Z438" i="22"/>
  <c r="Q440" i="22"/>
  <c r="Z440" i="22" s="1"/>
  <c r="P392" i="22"/>
  <c r="AA392" i="22" s="1"/>
  <c r="G394" i="22"/>
  <c r="P394" i="22" s="1"/>
  <c r="Z162" i="22"/>
  <c r="Q164" i="22"/>
  <c r="Z164" i="22" s="1"/>
  <c r="P254" i="22"/>
  <c r="AA254" i="22" s="1"/>
  <c r="G256" i="22"/>
  <c r="P256" i="22" s="1"/>
  <c r="AA256" i="22" s="1"/>
  <c r="AC16" i="22" s="1"/>
  <c r="Z185" i="22"/>
  <c r="Q187" i="22"/>
  <c r="Z187" i="22" s="1"/>
  <c r="Z231" i="22"/>
  <c r="Q233" i="22"/>
  <c r="Z233" i="22" s="1"/>
  <c r="Z323" i="22"/>
  <c r="Q325" i="22"/>
  <c r="Z325" i="22" s="1"/>
  <c r="Z277" i="22"/>
  <c r="Q279" i="22"/>
  <c r="Z279" i="22" s="1"/>
  <c r="P691" i="22"/>
  <c r="P737" i="22"/>
  <c r="AA737" i="22" s="1"/>
  <c r="P530" i="22"/>
  <c r="AA530" i="22" s="1"/>
  <c r="P714" i="22"/>
  <c r="AA714" i="22" s="1"/>
  <c r="Z507" i="21"/>
  <c r="Z392" i="21"/>
  <c r="Q394" i="21"/>
  <c r="Z394" i="21" s="1"/>
  <c r="P415" i="21"/>
  <c r="G417" i="21"/>
  <c r="P417" i="21" s="1"/>
  <c r="Z553" i="21"/>
  <c r="AA737" i="21"/>
  <c r="AA487" i="21"/>
  <c r="AH26" i="21" s="1"/>
  <c r="P254" i="21"/>
  <c r="G256" i="21"/>
  <c r="P256" i="21" s="1"/>
  <c r="Z346" i="21"/>
  <c r="Q348" i="21"/>
  <c r="Z348" i="21" s="1"/>
  <c r="P645" i="21"/>
  <c r="P231" i="21"/>
  <c r="G233" i="21"/>
  <c r="P233" i="21" s="1"/>
  <c r="P691" i="21"/>
  <c r="P714" i="21"/>
  <c r="P116" i="21"/>
  <c r="G118" i="21"/>
  <c r="P118" i="21" s="1"/>
  <c r="P438" i="21"/>
  <c r="G440" i="21"/>
  <c r="P440" i="21" s="1"/>
  <c r="P530" i="21"/>
  <c r="AA187" i="21"/>
  <c r="AC13" i="21" s="1"/>
  <c r="Z599" i="21"/>
  <c r="P392" i="21"/>
  <c r="AA392" i="21" s="1"/>
  <c r="G394" i="21"/>
  <c r="P394" i="21" s="1"/>
  <c r="Z277" i="21"/>
  <c r="Q279" i="21"/>
  <c r="Z279" i="21" s="1"/>
  <c r="Z415" i="21"/>
  <c r="Q417" i="21"/>
  <c r="Z417" i="21" s="1"/>
  <c r="W484" i="21"/>
  <c r="W486" i="21" s="1"/>
  <c r="S484" i="21"/>
  <c r="S486" i="21" s="1"/>
  <c r="O484" i="21"/>
  <c r="O486" i="21" s="1"/>
  <c r="K484" i="21"/>
  <c r="K486" i="21" s="1"/>
  <c r="G484" i="21"/>
  <c r="V484" i="21"/>
  <c r="V486" i="21" s="1"/>
  <c r="Q484" i="21"/>
  <c r="L484" i="21"/>
  <c r="L486" i="21" s="1"/>
  <c r="U484" i="21"/>
  <c r="U486" i="21" s="1"/>
  <c r="J484" i="21"/>
  <c r="J486" i="21" s="1"/>
  <c r="R484" i="21"/>
  <c r="R486" i="21" s="1"/>
  <c r="H484" i="21"/>
  <c r="H486" i="21" s="1"/>
  <c r="Y484" i="21"/>
  <c r="Y486" i="21" s="1"/>
  <c r="N484" i="21"/>
  <c r="N486" i="21" s="1"/>
  <c r="M484" i="21"/>
  <c r="M486" i="21" s="1"/>
  <c r="I484" i="21"/>
  <c r="I486" i="21" s="1"/>
  <c r="X484" i="21"/>
  <c r="X486" i="21" s="1"/>
  <c r="T484" i="21"/>
  <c r="T486" i="21" s="1"/>
  <c r="P622" i="21"/>
  <c r="Z208" i="21"/>
  <c r="Q210" i="21"/>
  <c r="Z210" i="21" s="1"/>
  <c r="AA694" i="21"/>
  <c r="AH35" i="21" s="1"/>
  <c r="Z760" i="21"/>
  <c r="AA760" i="21" s="1"/>
  <c r="Z231" i="21"/>
  <c r="Q233" i="21"/>
  <c r="Z233" i="21" s="1"/>
  <c r="AA624" i="21"/>
  <c r="AC32" i="21" s="1"/>
  <c r="Z668" i="21"/>
  <c r="Z691" i="21"/>
  <c r="P93" i="21"/>
  <c r="G95" i="21"/>
  <c r="P95" i="21" s="1"/>
  <c r="Z438" i="21"/>
  <c r="Q440" i="21"/>
  <c r="Z440" i="21" s="1"/>
  <c r="Z116" i="21"/>
  <c r="Q118" i="21"/>
  <c r="Z118" i="21" s="1"/>
  <c r="W576" i="21"/>
  <c r="S576" i="21"/>
  <c r="O576" i="21"/>
  <c r="K576" i="21"/>
  <c r="G576" i="21"/>
  <c r="Y576" i="21"/>
  <c r="T576" i="21"/>
  <c r="N576" i="21"/>
  <c r="I576" i="21"/>
  <c r="X576" i="21"/>
  <c r="R576" i="21"/>
  <c r="M576" i="21"/>
  <c r="H576" i="21"/>
  <c r="V576" i="21"/>
  <c r="Q576" i="21"/>
  <c r="L576" i="21"/>
  <c r="U576" i="21"/>
  <c r="J576" i="21"/>
  <c r="P300" i="21"/>
  <c r="G302" i="21"/>
  <c r="P302" i="21" s="1"/>
  <c r="Q371" i="21"/>
  <c r="Z371" i="21" s="1"/>
  <c r="Z369" i="21"/>
  <c r="P369" i="21"/>
  <c r="G371" i="21"/>
  <c r="P371" i="21" s="1"/>
  <c r="P461" i="21"/>
  <c r="G463" i="21"/>
  <c r="P463" i="21" s="1"/>
  <c r="P507" i="21"/>
  <c r="AA507" i="21" s="1"/>
  <c r="P599" i="21"/>
  <c r="AA599" i="21" s="1"/>
  <c r="AA647" i="21"/>
  <c r="AC33" i="21" s="1"/>
  <c r="AA185" i="21"/>
  <c r="P553" i="21"/>
  <c r="AA188" i="21"/>
  <c r="AH13" i="21" s="1"/>
  <c r="P346" i="21"/>
  <c r="G348" i="21"/>
  <c r="P348" i="21" s="1"/>
  <c r="AA348" i="21" s="1"/>
  <c r="AC20" i="21" s="1"/>
  <c r="Z645" i="21"/>
  <c r="AA717" i="21"/>
  <c r="AH36" i="21" s="1"/>
  <c r="Z714" i="21"/>
  <c r="Z93" i="21"/>
  <c r="Q95" i="21"/>
  <c r="Z95" i="21" s="1"/>
  <c r="Z530" i="21"/>
  <c r="Z300" i="21"/>
  <c r="Q302" i="21"/>
  <c r="Z302" i="21" s="1"/>
  <c r="Z461" i="21"/>
  <c r="Q463" i="21"/>
  <c r="Z463" i="21" s="1"/>
  <c r="P277" i="21"/>
  <c r="AA277" i="21" s="1"/>
  <c r="G279" i="21"/>
  <c r="P279" i="21" s="1"/>
  <c r="AA279" i="21" s="1"/>
  <c r="AC17" i="21" s="1"/>
  <c r="Z622" i="21"/>
  <c r="AA164" i="21"/>
  <c r="AC12" i="21" s="1"/>
  <c r="P208" i="21"/>
  <c r="G210" i="21"/>
  <c r="P210" i="21" s="1"/>
  <c r="AA210" i="21" s="1"/>
  <c r="AC14" i="21" s="1"/>
  <c r="Z254" i="21"/>
  <c r="Q256" i="21"/>
  <c r="Z256" i="21" s="1"/>
  <c r="AA533" i="21"/>
  <c r="AH28" i="21" s="1"/>
  <c r="AA464" i="21"/>
  <c r="AH25" i="21" s="1"/>
  <c r="P668" i="21"/>
  <c r="AA668" i="21" s="1"/>
  <c r="P254" i="20"/>
  <c r="G256" i="20"/>
  <c r="P256" i="20" s="1"/>
  <c r="Z369" i="20"/>
  <c r="Q371" i="20"/>
  <c r="Z371" i="20" s="1"/>
  <c r="Z93" i="20"/>
  <c r="Q95" i="20"/>
  <c r="Z95" i="20" s="1"/>
  <c r="Q348" i="20"/>
  <c r="Z348" i="20" s="1"/>
  <c r="Z346" i="20"/>
  <c r="Z162" i="20"/>
  <c r="Q164" i="20"/>
  <c r="Z164" i="20" s="1"/>
  <c r="Z208" i="20"/>
  <c r="Q210" i="20"/>
  <c r="Z210" i="20" s="1"/>
  <c r="P208" i="20"/>
  <c r="AA208" i="20" s="1"/>
  <c r="G210" i="20"/>
  <c r="P210" i="20" s="1"/>
  <c r="Z438" i="20"/>
  <c r="Q440" i="20"/>
  <c r="Z440" i="20" s="1"/>
  <c r="P622" i="20"/>
  <c r="Z599" i="20"/>
  <c r="Z185" i="20"/>
  <c r="Q187" i="20"/>
  <c r="Z187" i="20" s="1"/>
  <c r="P231" i="20"/>
  <c r="G233" i="20"/>
  <c r="P233" i="20" s="1"/>
  <c r="Z300" i="20"/>
  <c r="Q302" i="20"/>
  <c r="Z302" i="20" s="1"/>
  <c r="Z645" i="20"/>
  <c r="AA671" i="20"/>
  <c r="AH34" i="20" s="1"/>
  <c r="P691" i="20"/>
  <c r="Z737" i="20"/>
  <c r="Z254" i="20"/>
  <c r="Q256" i="20"/>
  <c r="Z256" i="20" s="1"/>
  <c r="Z116" i="20"/>
  <c r="Q118" i="20"/>
  <c r="Z118" i="20" s="1"/>
  <c r="P116" i="20"/>
  <c r="G118" i="20"/>
  <c r="P118" i="20" s="1"/>
  <c r="P93" i="20"/>
  <c r="G95" i="20"/>
  <c r="P95" i="20" s="1"/>
  <c r="P507" i="20"/>
  <c r="AA507" i="20" s="1"/>
  <c r="AA418" i="20"/>
  <c r="AH23" i="20" s="1"/>
  <c r="Z323" i="20"/>
  <c r="Q325" i="20"/>
  <c r="Z325" i="20" s="1"/>
  <c r="P139" i="20"/>
  <c r="G141" i="20"/>
  <c r="P141" i="20" s="1"/>
  <c r="Z714" i="20"/>
  <c r="P438" i="20"/>
  <c r="G440" i="20"/>
  <c r="P440" i="20" s="1"/>
  <c r="AA440" i="20" s="1"/>
  <c r="AC24" i="20" s="1"/>
  <c r="Z461" i="20"/>
  <c r="Q463" i="20"/>
  <c r="Z463" i="20" s="1"/>
  <c r="P277" i="20"/>
  <c r="G279" i="20"/>
  <c r="P279" i="20" s="1"/>
  <c r="G302" i="20"/>
  <c r="P302" i="20" s="1"/>
  <c r="AA302" i="20" s="1"/>
  <c r="AC18" i="20" s="1"/>
  <c r="P300" i="20"/>
  <c r="Q486" i="20"/>
  <c r="Z486" i="20" s="1"/>
  <c r="Z484" i="20"/>
  <c r="P484" i="20"/>
  <c r="G486" i="20"/>
  <c r="P486" i="20" s="1"/>
  <c r="Z530" i="20"/>
  <c r="P530" i="20"/>
  <c r="P714" i="20"/>
  <c r="Z622" i="20"/>
  <c r="P760" i="20"/>
  <c r="Z760" i="20"/>
  <c r="Z277" i="20"/>
  <c r="Q279" i="20"/>
  <c r="Z279" i="20" s="1"/>
  <c r="Z553" i="20"/>
  <c r="Z576" i="20"/>
  <c r="P599" i="20"/>
  <c r="AA599" i="20" s="1"/>
  <c r="Z231" i="20"/>
  <c r="Q233" i="20"/>
  <c r="Z233" i="20" s="1"/>
  <c r="Z392" i="20"/>
  <c r="Q394" i="20"/>
  <c r="Z394" i="20" s="1"/>
  <c r="P369" i="20"/>
  <c r="AA369" i="20" s="1"/>
  <c r="G371" i="20"/>
  <c r="P371" i="20" s="1"/>
  <c r="AA371" i="20" s="1"/>
  <c r="AC21" i="20" s="1"/>
  <c r="Y415" i="20"/>
  <c r="Y417" i="20" s="1"/>
  <c r="U415" i="20"/>
  <c r="U417" i="20" s="1"/>
  <c r="Q415" i="20"/>
  <c r="M415" i="20"/>
  <c r="M417" i="20" s="1"/>
  <c r="I415" i="20"/>
  <c r="I417" i="20" s="1"/>
  <c r="W415" i="20"/>
  <c r="W417" i="20" s="1"/>
  <c r="R415" i="20"/>
  <c r="R417" i="20" s="1"/>
  <c r="L415" i="20"/>
  <c r="L417" i="20" s="1"/>
  <c r="G415" i="20"/>
  <c r="V415" i="20"/>
  <c r="V417" i="20" s="1"/>
  <c r="K415" i="20"/>
  <c r="K417" i="20" s="1"/>
  <c r="X415" i="20"/>
  <c r="X417" i="20" s="1"/>
  <c r="N415" i="20"/>
  <c r="N417" i="20" s="1"/>
  <c r="T415" i="20"/>
  <c r="T417" i="20" s="1"/>
  <c r="J415" i="20"/>
  <c r="J417" i="20" s="1"/>
  <c r="S415" i="20"/>
  <c r="S417" i="20" s="1"/>
  <c r="H415" i="20"/>
  <c r="H417" i="20" s="1"/>
  <c r="O415" i="20"/>
  <c r="O417" i="20" s="1"/>
  <c r="P346" i="20"/>
  <c r="AA346" i="20" s="1"/>
  <c r="G348" i="20"/>
  <c r="P348" i="20" s="1"/>
  <c r="P162" i="20"/>
  <c r="AA162" i="20" s="1"/>
  <c r="G164" i="20"/>
  <c r="P164" i="20" s="1"/>
  <c r="AA164" i="20" s="1"/>
  <c r="AC12" i="20" s="1"/>
  <c r="P323" i="20"/>
  <c r="AA323" i="20" s="1"/>
  <c r="G325" i="20"/>
  <c r="P325" i="20" s="1"/>
  <c r="AA325" i="20" s="1"/>
  <c r="AC19" i="20" s="1"/>
  <c r="Z139" i="20"/>
  <c r="Q141" i="20"/>
  <c r="Z141" i="20" s="1"/>
  <c r="P461" i="20"/>
  <c r="G463" i="20"/>
  <c r="P463" i="20" s="1"/>
  <c r="AA553" i="20"/>
  <c r="P185" i="20"/>
  <c r="AA185" i="20" s="1"/>
  <c r="G187" i="20"/>
  <c r="P187" i="20" s="1"/>
  <c r="AA187" i="20" s="1"/>
  <c r="AC13" i="20" s="1"/>
  <c r="P392" i="20"/>
  <c r="G394" i="20"/>
  <c r="P394" i="20" s="1"/>
  <c r="AA645" i="20"/>
  <c r="Z691" i="20"/>
  <c r="P737" i="20"/>
  <c r="AA737" i="20" s="1"/>
  <c r="Z139" i="19"/>
  <c r="Q141" i="19"/>
  <c r="Z141" i="19" s="1"/>
  <c r="AA576" i="19"/>
  <c r="P277" i="19"/>
  <c r="G279" i="19"/>
  <c r="P279" i="19" s="1"/>
  <c r="P162" i="19"/>
  <c r="G164" i="19"/>
  <c r="P164" i="19" s="1"/>
  <c r="Z461" i="19"/>
  <c r="Q463" i="19"/>
  <c r="Z463" i="19" s="1"/>
  <c r="P254" i="19"/>
  <c r="G256" i="19"/>
  <c r="P256" i="19" s="1"/>
  <c r="P530" i="19"/>
  <c r="P415" i="19"/>
  <c r="G417" i="19"/>
  <c r="P417" i="19" s="1"/>
  <c r="Z162" i="19"/>
  <c r="Q164" i="19"/>
  <c r="Z164" i="19" s="1"/>
  <c r="AA188" i="19"/>
  <c r="AH13" i="19" s="1"/>
  <c r="P461" i="19"/>
  <c r="AA461" i="19" s="1"/>
  <c r="G463" i="19"/>
  <c r="P463" i="19" s="1"/>
  <c r="P93" i="19"/>
  <c r="G95" i="19"/>
  <c r="P95" i="19" s="1"/>
  <c r="P346" i="19"/>
  <c r="G348" i="19"/>
  <c r="P348" i="19" s="1"/>
  <c r="P760" i="19"/>
  <c r="Z760" i="19"/>
  <c r="AA533" i="19"/>
  <c r="AH28" i="19" s="1"/>
  <c r="Z231" i="19"/>
  <c r="Q233" i="19"/>
  <c r="Z233" i="19" s="1"/>
  <c r="Z507" i="19"/>
  <c r="AA509" i="19"/>
  <c r="AC27" i="19" s="1"/>
  <c r="AA601" i="19"/>
  <c r="AC31" i="19" s="1"/>
  <c r="AA579" i="19"/>
  <c r="AH30" i="19" s="1"/>
  <c r="Z668" i="19"/>
  <c r="Z737" i="19"/>
  <c r="W208" i="19"/>
  <c r="W210" i="19" s="1"/>
  <c r="S208" i="19"/>
  <c r="S210" i="19" s="1"/>
  <c r="O208" i="19"/>
  <c r="O210" i="19" s="1"/>
  <c r="K208" i="19"/>
  <c r="K210" i="19" s="1"/>
  <c r="G208" i="19"/>
  <c r="V208" i="19"/>
  <c r="V210" i="19" s="1"/>
  <c r="Q208" i="19"/>
  <c r="L208" i="19"/>
  <c r="L210" i="19" s="1"/>
  <c r="X208" i="19"/>
  <c r="X210" i="19" s="1"/>
  <c r="I208" i="19"/>
  <c r="I210" i="19" s="1"/>
  <c r="Y208" i="19"/>
  <c r="Y210" i="19" s="1"/>
  <c r="R208" i="19"/>
  <c r="R210" i="19" s="1"/>
  <c r="J208" i="19"/>
  <c r="J210" i="19" s="1"/>
  <c r="U208" i="19"/>
  <c r="U210" i="19" s="1"/>
  <c r="N208" i="19"/>
  <c r="N210" i="19" s="1"/>
  <c r="H208" i="19"/>
  <c r="H210" i="19" s="1"/>
  <c r="T208" i="19"/>
  <c r="T210" i="19" s="1"/>
  <c r="M208" i="19"/>
  <c r="M210" i="19" s="1"/>
  <c r="Z277" i="19"/>
  <c r="Q279" i="19"/>
  <c r="Z279" i="19" s="1"/>
  <c r="P323" i="19"/>
  <c r="G325" i="19"/>
  <c r="P325" i="19" s="1"/>
  <c r="Z93" i="19"/>
  <c r="Q95" i="19"/>
  <c r="Z95" i="19" s="1"/>
  <c r="Z185" i="19"/>
  <c r="Q187" i="19"/>
  <c r="Z187" i="19" s="1"/>
  <c r="P300" i="19"/>
  <c r="G302" i="19"/>
  <c r="P302" i="19" s="1"/>
  <c r="P553" i="19"/>
  <c r="AA670" i="19"/>
  <c r="AC34" i="19" s="1"/>
  <c r="AA487" i="19"/>
  <c r="AH26" i="19" s="1"/>
  <c r="P691" i="19"/>
  <c r="AA691" i="19" s="1"/>
  <c r="Z645" i="19"/>
  <c r="P668" i="19"/>
  <c r="P139" i="19"/>
  <c r="G141" i="19"/>
  <c r="P141" i="19" s="1"/>
  <c r="Z392" i="19"/>
  <c r="Q394" i="19"/>
  <c r="Z394" i="19" s="1"/>
  <c r="Z116" i="19"/>
  <c r="Q118" i="19"/>
  <c r="Z118" i="19" s="1"/>
  <c r="Z254" i="19"/>
  <c r="Q256" i="19"/>
  <c r="Z256" i="19" s="1"/>
  <c r="Z530" i="19"/>
  <c r="Z415" i="19"/>
  <c r="Q417" i="19"/>
  <c r="Z417" i="19" s="1"/>
  <c r="Z323" i="19"/>
  <c r="Q325" i="19"/>
  <c r="Z325" i="19" s="1"/>
  <c r="Z346" i="19"/>
  <c r="Q348" i="19"/>
  <c r="Z348" i="19" s="1"/>
  <c r="P599" i="19"/>
  <c r="P507" i="19"/>
  <c r="G118" i="19"/>
  <c r="P118" i="19" s="1"/>
  <c r="P116" i="19"/>
  <c r="P392" i="19"/>
  <c r="AA392" i="19" s="1"/>
  <c r="G394" i="19"/>
  <c r="P394" i="19" s="1"/>
  <c r="P185" i="19"/>
  <c r="G187" i="19"/>
  <c r="P187" i="19" s="1"/>
  <c r="AA187" i="19" s="1"/>
  <c r="AC13" i="19" s="1"/>
  <c r="AA142" i="19"/>
  <c r="AH11" i="19" s="1"/>
  <c r="V484" i="19"/>
  <c r="V486" i="19" s="1"/>
  <c r="R484" i="19"/>
  <c r="R486" i="19" s="1"/>
  <c r="N484" i="19"/>
  <c r="N486" i="19" s="1"/>
  <c r="X484" i="19"/>
  <c r="X486" i="19" s="1"/>
  <c r="S484" i="19"/>
  <c r="S486" i="19" s="1"/>
  <c r="M484" i="19"/>
  <c r="M486" i="19" s="1"/>
  <c r="I484" i="19"/>
  <c r="I486" i="19" s="1"/>
  <c r="W484" i="19"/>
  <c r="W486" i="19" s="1"/>
  <c r="Q484" i="19"/>
  <c r="L484" i="19"/>
  <c r="L486" i="19" s="1"/>
  <c r="H484" i="19"/>
  <c r="H486" i="19" s="1"/>
  <c r="U484" i="19"/>
  <c r="U486" i="19" s="1"/>
  <c r="K484" i="19"/>
  <c r="K486" i="19" s="1"/>
  <c r="G484" i="19"/>
  <c r="O484" i="19"/>
  <c r="O486" i="19" s="1"/>
  <c r="J484" i="19"/>
  <c r="J486" i="19" s="1"/>
  <c r="Y484" i="19"/>
  <c r="Y486" i="19" s="1"/>
  <c r="T484" i="19"/>
  <c r="T486" i="19" s="1"/>
  <c r="Z300" i="19"/>
  <c r="Q302" i="19"/>
  <c r="Z302" i="19" s="1"/>
  <c r="Z599" i="19"/>
  <c r="Z553" i="19"/>
  <c r="Z438" i="19"/>
  <c r="Q440" i="19"/>
  <c r="Z440" i="19" s="1"/>
  <c r="P438" i="19"/>
  <c r="G440" i="19"/>
  <c r="P440" i="19" s="1"/>
  <c r="AA440" i="19" s="1"/>
  <c r="AC24" i="19" s="1"/>
  <c r="Z622" i="19"/>
  <c r="P622" i="19"/>
  <c r="AA622" i="19" s="1"/>
  <c r="P231" i="19"/>
  <c r="AA231" i="19" s="1"/>
  <c r="G233" i="19"/>
  <c r="P233" i="19" s="1"/>
  <c r="AA694" i="19"/>
  <c r="AH35" i="19" s="1"/>
  <c r="Z714" i="19"/>
  <c r="AA714" i="19" s="1"/>
  <c r="AA645" i="19"/>
  <c r="P737" i="19"/>
  <c r="AA737" i="19" s="1"/>
  <c r="Z300" i="18"/>
  <c r="Q302" i="18"/>
  <c r="Z302" i="18" s="1"/>
  <c r="P116" i="18"/>
  <c r="G118" i="18"/>
  <c r="P118" i="18" s="1"/>
  <c r="Q141" i="18"/>
  <c r="Z93" i="18"/>
  <c r="Q95" i="18"/>
  <c r="Z95" i="18" s="1"/>
  <c r="P208" i="18"/>
  <c r="G210" i="18"/>
  <c r="P210" i="18" s="1"/>
  <c r="AA533" i="18"/>
  <c r="AH28" i="18" s="1"/>
  <c r="P760" i="18"/>
  <c r="Z346" i="18"/>
  <c r="Q348" i="18"/>
  <c r="Z348" i="18" s="1"/>
  <c r="AA670" i="18"/>
  <c r="AC34" i="18" s="1"/>
  <c r="P323" i="18"/>
  <c r="G325" i="18"/>
  <c r="P325" i="18" s="1"/>
  <c r="Z323" i="18"/>
  <c r="Q325" i="18"/>
  <c r="Z325" i="18" s="1"/>
  <c r="Z392" i="18"/>
  <c r="Q394" i="18"/>
  <c r="Z394" i="18" s="1"/>
  <c r="Z277" i="18"/>
  <c r="Q279" i="18"/>
  <c r="Z279" i="18" s="1"/>
  <c r="P277" i="18"/>
  <c r="G279" i="18"/>
  <c r="P279" i="18" s="1"/>
  <c r="AA279" i="18" s="1"/>
  <c r="AC17" i="18" s="1"/>
  <c r="P300" i="18"/>
  <c r="AA300" i="18" s="1"/>
  <c r="G302" i="18"/>
  <c r="P302" i="18" s="1"/>
  <c r="G95" i="18"/>
  <c r="P95" i="18" s="1"/>
  <c r="P93" i="18"/>
  <c r="AA93" i="18" s="1"/>
  <c r="P162" i="18"/>
  <c r="G164" i="18"/>
  <c r="P164" i="18" s="1"/>
  <c r="Z369" i="18"/>
  <c r="Q371" i="18"/>
  <c r="Z371" i="18" s="1"/>
  <c r="AA349" i="18"/>
  <c r="AH20" i="18" s="1"/>
  <c r="Z415" i="18"/>
  <c r="Q417" i="18"/>
  <c r="Z417" i="18" s="1"/>
  <c r="Z760" i="18"/>
  <c r="Z254" i="18"/>
  <c r="Q256" i="18"/>
  <c r="Z256" i="18" s="1"/>
  <c r="P346" i="18"/>
  <c r="AA346" i="18" s="1"/>
  <c r="G348" i="18"/>
  <c r="P348" i="18" s="1"/>
  <c r="AA348" i="18" s="1"/>
  <c r="AC20" i="18" s="1"/>
  <c r="Z553" i="18"/>
  <c r="Z668" i="18"/>
  <c r="Z185" i="18"/>
  <c r="Q187" i="18"/>
  <c r="Z187" i="18" s="1"/>
  <c r="P530" i="18"/>
  <c r="Z645" i="18"/>
  <c r="P438" i="18"/>
  <c r="G440" i="18"/>
  <c r="P440" i="18" s="1"/>
  <c r="Z714" i="18"/>
  <c r="P576" i="18"/>
  <c r="X231" i="18"/>
  <c r="X233" i="18" s="1"/>
  <c r="T231" i="18"/>
  <c r="T233" i="18" s="1"/>
  <c r="L231" i="18"/>
  <c r="L233" i="18" s="1"/>
  <c r="H231" i="18"/>
  <c r="H233" i="18" s="1"/>
  <c r="W231" i="18"/>
  <c r="W233" i="18" s="1"/>
  <c r="R231" i="18"/>
  <c r="R233" i="18" s="1"/>
  <c r="M231" i="18"/>
  <c r="M233" i="18" s="1"/>
  <c r="G231" i="18"/>
  <c r="V231" i="18"/>
  <c r="V233" i="18" s="1"/>
  <c r="Q231" i="18"/>
  <c r="K231" i="18"/>
  <c r="K233" i="18" s="1"/>
  <c r="U231" i="18"/>
  <c r="U233" i="18" s="1"/>
  <c r="O231" i="18"/>
  <c r="O233" i="18" s="1"/>
  <c r="J231" i="18"/>
  <c r="J233" i="18" s="1"/>
  <c r="N231" i="18"/>
  <c r="N233" i="18" s="1"/>
  <c r="I231" i="18"/>
  <c r="I233" i="18" s="1"/>
  <c r="Y231" i="18"/>
  <c r="Y233" i="18" s="1"/>
  <c r="S231" i="18"/>
  <c r="S233" i="18" s="1"/>
  <c r="Z116" i="18"/>
  <c r="Q118" i="18"/>
  <c r="Z118" i="18" s="1"/>
  <c r="AA142" i="18"/>
  <c r="AH11" i="18" s="1"/>
  <c r="P139" i="18"/>
  <c r="G141" i="18"/>
  <c r="Z208" i="18"/>
  <c r="Q210" i="18"/>
  <c r="Z210" i="18" s="1"/>
  <c r="P369" i="18"/>
  <c r="G371" i="18"/>
  <c r="P371" i="18" s="1"/>
  <c r="P461" i="18"/>
  <c r="G463" i="18"/>
  <c r="P463" i="18" s="1"/>
  <c r="AA510" i="18"/>
  <c r="AH27" i="18" s="1"/>
  <c r="P507" i="18"/>
  <c r="P484" i="18"/>
  <c r="G486" i="18"/>
  <c r="P486" i="18" s="1"/>
  <c r="P737" i="18"/>
  <c r="P645" i="18"/>
  <c r="Z599" i="18"/>
  <c r="P622" i="18"/>
  <c r="P392" i="18"/>
  <c r="AA392" i="18" s="1"/>
  <c r="G394" i="18"/>
  <c r="P394" i="18" s="1"/>
  <c r="AA394" i="18" s="1"/>
  <c r="AC22" i="18" s="1"/>
  <c r="Z162" i="18"/>
  <c r="Q164" i="18"/>
  <c r="Z164" i="18" s="1"/>
  <c r="P415" i="18"/>
  <c r="AA415" i="18" s="1"/>
  <c r="G417" i="18"/>
  <c r="P417" i="18" s="1"/>
  <c r="AA417" i="18" s="1"/>
  <c r="AC23" i="18" s="1"/>
  <c r="Z461" i="18"/>
  <c r="Q463" i="18"/>
  <c r="Z463" i="18" s="1"/>
  <c r="P254" i="18"/>
  <c r="AA254" i="18" s="1"/>
  <c r="G256" i="18"/>
  <c r="P256" i="18" s="1"/>
  <c r="AA256" i="18" s="1"/>
  <c r="AC16" i="18" s="1"/>
  <c r="AA487" i="18"/>
  <c r="AH26" i="18" s="1"/>
  <c r="Z507" i="18"/>
  <c r="Z484" i="18"/>
  <c r="Q486" i="18"/>
  <c r="Z486" i="18" s="1"/>
  <c r="P553" i="18"/>
  <c r="P668" i="18"/>
  <c r="AA668" i="18" s="1"/>
  <c r="Z737" i="18"/>
  <c r="P185" i="18"/>
  <c r="AA185" i="18" s="1"/>
  <c r="G187" i="18"/>
  <c r="P187" i="18" s="1"/>
  <c r="Z530" i="18"/>
  <c r="Z438" i="18"/>
  <c r="Q440" i="18"/>
  <c r="Z440" i="18" s="1"/>
  <c r="AA599" i="18"/>
  <c r="Z622" i="18"/>
  <c r="P714" i="18"/>
  <c r="AA714" i="18" s="1"/>
  <c r="Z576" i="18"/>
  <c r="P346" i="17"/>
  <c r="G348" i="17"/>
  <c r="P348" i="17" s="1"/>
  <c r="Z93" i="17"/>
  <c r="Q95" i="17"/>
  <c r="Z95" i="17" s="1"/>
  <c r="AA647" i="17"/>
  <c r="AC33" i="17" s="1"/>
  <c r="P668" i="17"/>
  <c r="AA555" i="17"/>
  <c r="AC29" i="17" s="1"/>
  <c r="Z116" i="17"/>
  <c r="Q118" i="17"/>
  <c r="Z118" i="17" s="1"/>
  <c r="Z392" i="17"/>
  <c r="Q394" i="17"/>
  <c r="Z394" i="17" s="1"/>
  <c r="P392" i="17"/>
  <c r="G394" i="17"/>
  <c r="P394" i="17" s="1"/>
  <c r="P622" i="17"/>
  <c r="P415" i="17"/>
  <c r="G417" i="17"/>
  <c r="P417" i="17" s="1"/>
  <c r="Z162" i="17"/>
  <c r="Q164" i="17"/>
  <c r="Z164" i="17" s="1"/>
  <c r="P507" i="17"/>
  <c r="Z553" i="17"/>
  <c r="P300" i="17"/>
  <c r="G302" i="17"/>
  <c r="P302" i="17" s="1"/>
  <c r="Z599" i="17"/>
  <c r="Z346" i="17"/>
  <c r="Q348" i="17"/>
  <c r="Z348" i="17" s="1"/>
  <c r="V438" i="17"/>
  <c r="V440" i="17" s="1"/>
  <c r="R438" i="17"/>
  <c r="R440" i="17" s="1"/>
  <c r="N438" i="17"/>
  <c r="N440" i="17" s="1"/>
  <c r="J438" i="17"/>
  <c r="J440" i="17" s="1"/>
  <c r="Y438" i="17"/>
  <c r="Y440" i="17" s="1"/>
  <c r="U438" i="17"/>
  <c r="U440" i="17" s="1"/>
  <c r="Q438" i="17"/>
  <c r="M438" i="17"/>
  <c r="M440" i="17" s="1"/>
  <c r="I438" i="17"/>
  <c r="I440" i="17" s="1"/>
  <c r="W438" i="17"/>
  <c r="W440" i="17" s="1"/>
  <c r="O438" i="17"/>
  <c r="O440" i="17" s="1"/>
  <c r="G438" i="17"/>
  <c r="T438" i="17"/>
  <c r="T440" i="17" s="1"/>
  <c r="L438" i="17"/>
  <c r="L440" i="17" s="1"/>
  <c r="S438" i="17"/>
  <c r="S440" i="17" s="1"/>
  <c r="K438" i="17"/>
  <c r="K440" i="17" s="1"/>
  <c r="H438" i="17"/>
  <c r="H440" i="17" s="1"/>
  <c r="X438" i="17"/>
  <c r="X440" i="17" s="1"/>
  <c r="P208" i="17"/>
  <c r="G210" i="17"/>
  <c r="P210" i="17" s="1"/>
  <c r="P277" i="17"/>
  <c r="G279" i="17"/>
  <c r="P279" i="17" s="1"/>
  <c r="Q463" i="17"/>
  <c r="Z463" i="17" s="1"/>
  <c r="Z461" i="17"/>
  <c r="P162" i="17"/>
  <c r="AA162" i="17" s="1"/>
  <c r="G164" i="17"/>
  <c r="P164" i="17" s="1"/>
  <c r="Z507" i="17"/>
  <c r="P254" i="17"/>
  <c r="G256" i="17"/>
  <c r="P256" i="17" s="1"/>
  <c r="AA599" i="17"/>
  <c r="P185" i="17"/>
  <c r="G187" i="17"/>
  <c r="P187" i="17" s="1"/>
  <c r="Z185" i="17"/>
  <c r="Q187" i="17"/>
  <c r="Z187" i="17" s="1"/>
  <c r="Z254" i="17"/>
  <c r="Q256" i="17"/>
  <c r="Z256" i="17" s="1"/>
  <c r="Z300" i="17"/>
  <c r="Q302" i="17"/>
  <c r="Z302" i="17" s="1"/>
  <c r="AA369" i="17"/>
  <c r="Z645" i="17"/>
  <c r="P760" i="17"/>
  <c r="P93" i="17"/>
  <c r="AA93" i="17" s="1"/>
  <c r="G95" i="17"/>
  <c r="P95" i="17" s="1"/>
  <c r="AA95" i="17" s="1"/>
  <c r="AC9" i="17" s="1"/>
  <c r="Z576" i="17"/>
  <c r="P116" i="17"/>
  <c r="AA116" i="17" s="1"/>
  <c r="G118" i="17"/>
  <c r="P118" i="17" s="1"/>
  <c r="AA118" i="17" s="1"/>
  <c r="AC10" i="17" s="1"/>
  <c r="Z737" i="17"/>
  <c r="P691" i="17"/>
  <c r="Z277" i="17"/>
  <c r="Q279" i="17"/>
  <c r="Z279" i="17" s="1"/>
  <c r="Z231" i="17"/>
  <c r="Q233" i="17"/>
  <c r="Z233" i="17" s="1"/>
  <c r="P714" i="17"/>
  <c r="Y323" i="17"/>
  <c r="Y325" i="17" s="1"/>
  <c r="U323" i="17"/>
  <c r="U325" i="17" s="1"/>
  <c r="Q323" i="17"/>
  <c r="M323" i="17"/>
  <c r="M325" i="17" s="1"/>
  <c r="I323" i="17"/>
  <c r="V323" i="17"/>
  <c r="V325" i="17" s="1"/>
  <c r="K323" i="17"/>
  <c r="K325" i="17" s="1"/>
  <c r="T323" i="17"/>
  <c r="T325" i="17" s="1"/>
  <c r="O323" i="17"/>
  <c r="O325" i="17" s="1"/>
  <c r="J323" i="17"/>
  <c r="J325" i="17" s="1"/>
  <c r="X323" i="17"/>
  <c r="X325" i="17" s="1"/>
  <c r="S323" i="17"/>
  <c r="S325" i="17" s="1"/>
  <c r="N323" i="17"/>
  <c r="N325" i="17" s="1"/>
  <c r="H323" i="17"/>
  <c r="H325" i="17" s="1"/>
  <c r="G323" i="17"/>
  <c r="L323" i="17"/>
  <c r="L325" i="17" s="1"/>
  <c r="W323" i="17"/>
  <c r="W325" i="17" s="1"/>
  <c r="R323" i="17"/>
  <c r="R325" i="17" s="1"/>
  <c r="Z714" i="17"/>
  <c r="AA553" i="17"/>
  <c r="Z760" i="17"/>
  <c r="Z139" i="17"/>
  <c r="Q141" i="17"/>
  <c r="Z141" i="17" s="1"/>
  <c r="P139" i="17"/>
  <c r="G141" i="17"/>
  <c r="P141" i="17" s="1"/>
  <c r="AA141" i="17" s="1"/>
  <c r="AC11" i="17" s="1"/>
  <c r="AA510" i="17"/>
  <c r="AH27" i="17" s="1"/>
  <c r="P645" i="17"/>
  <c r="AA645" i="17" s="1"/>
  <c r="AA648" i="17"/>
  <c r="AH33" i="17" s="1"/>
  <c r="AA509" i="17"/>
  <c r="AC27" i="17" s="1"/>
  <c r="Z668" i="17"/>
  <c r="P576" i="17"/>
  <c r="AA576" i="17" s="1"/>
  <c r="AA671" i="17"/>
  <c r="AH34" i="17" s="1"/>
  <c r="P737" i="17"/>
  <c r="Z208" i="17"/>
  <c r="Q210" i="17"/>
  <c r="Z210" i="17" s="1"/>
  <c r="G463" i="17"/>
  <c r="P463" i="17" s="1"/>
  <c r="P461" i="17"/>
  <c r="AA461" i="17" s="1"/>
  <c r="Z622" i="17"/>
  <c r="P231" i="17"/>
  <c r="G233" i="17"/>
  <c r="P233" i="17" s="1"/>
  <c r="AA233" i="17" s="1"/>
  <c r="AC15" i="17" s="1"/>
  <c r="Q417" i="17"/>
  <c r="Z417" i="17" s="1"/>
  <c r="Z415" i="17"/>
  <c r="Z484" i="17"/>
  <c r="Q486" i="17"/>
  <c r="Z486" i="17" s="1"/>
  <c r="P484" i="17"/>
  <c r="AA484" i="17" s="1"/>
  <c r="G486" i="17"/>
  <c r="P486" i="17" s="1"/>
  <c r="Z369" i="16"/>
  <c r="Q371" i="16"/>
  <c r="Z371" i="16" s="1"/>
  <c r="P300" i="16"/>
  <c r="G302" i="16"/>
  <c r="P302" i="16" s="1"/>
  <c r="Z254" i="16"/>
  <c r="Q256" i="16"/>
  <c r="Z256" i="16" s="1"/>
  <c r="P254" i="16"/>
  <c r="G256" i="16"/>
  <c r="P256" i="16" s="1"/>
  <c r="P645" i="16"/>
  <c r="P392" i="16"/>
  <c r="G394" i="16"/>
  <c r="P394" i="16" s="1"/>
  <c r="P530" i="16"/>
  <c r="AA530" i="16" s="1"/>
  <c r="P139" i="16"/>
  <c r="G141" i="16"/>
  <c r="P141" i="16" s="1"/>
  <c r="P323" i="16"/>
  <c r="G325" i="16"/>
  <c r="P325" i="16" s="1"/>
  <c r="P208" i="16"/>
  <c r="G210" i="16"/>
  <c r="P210" i="16" s="1"/>
  <c r="Z484" i="16"/>
  <c r="Q486" i="16"/>
  <c r="Z486" i="16" s="1"/>
  <c r="AA93" i="16"/>
  <c r="P231" i="16"/>
  <c r="G233" i="16"/>
  <c r="P233" i="16" s="1"/>
  <c r="Z714" i="16"/>
  <c r="P622" i="16"/>
  <c r="Z760" i="16"/>
  <c r="AA694" i="16"/>
  <c r="AH35" i="16" s="1"/>
  <c r="AA395" i="16"/>
  <c r="AH22" i="16" s="1"/>
  <c r="P484" i="16"/>
  <c r="G486" i="16"/>
  <c r="P486" i="16" s="1"/>
  <c r="P507" i="16"/>
  <c r="AA670" i="16"/>
  <c r="AC34" i="16" s="1"/>
  <c r="P415" i="16"/>
  <c r="G417" i="16"/>
  <c r="P417" i="16" s="1"/>
  <c r="AA717" i="16"/>
  <c r="AH36" i="16" s="1"/>
  <c r="Z162" i="16"/>
  <c r="Q164" i="16"/>
  <c r="Z164" i="16" s="1"/>
  <c r="P162" i="16"/>
  <c r="G164" i="16"/>
  <c r="P164" i="16" s="1"/>
  <c r="Z277" i="16"/>
  <c r="Q279" i="16"/>
  <c r="Z279" i="16" s="1"/>
  <c r="G348" i="16"/>
  <c r="P348" i="16" s="1"/>
  <c r="P737" i="16"/>
  <c r="P599" i="16"/>
  <c r="Z392" i="16"/>
  <c r="Q394" i="16"/>
  <c r="Z394" i="16" s="1"/>
  <c r="P760" i="16"/>
  <c r="Z438" i="16"/>
  <c r="Q440" i="16"/>
  <c r="Z440" i="16" s="1"/>
  <c r="P714" i="16"/>
  <c r="Z139" i="16"/>
  <c r="Q141" i="16"/>
  <c r="Z141" i="16" s="1"/>
  <c r="Z323" i="16"/>
  <c r="Q325" i="16"/>
  <c r="Z325" i="16" s="1"/>
  <c r="P438" i="16"/>
  <c r="G440" i="16"/>
  <c r="P440" i="16" s="1"/>
  <c r="AA693" i="16"/>
  <c r="AC35" i="16" s="1"/>
  <c r="AA625" i="16"/>
  <c r="AH32" i="16" s="1"/>
  <c r="P277" i="16"/>
  <c r="G279" i="16"/>
  <c r="P279" i="16" s="1"/>
  <c r="Z645" i="16"/>
  <c r="P691" i="16"/>
  <c r="P461" i="16"/>
  <c r="G463" i="16"/>
  <c r="P463" i="16" s="1"/>
  <c r="Z185" i="16"/>
  <c r="Q187" i="16"/>
  <c r="Z187" i="16" s="1"/>
  <c r="Z231" i="16"/>
  <c r="Q233" i="16"/>
  <c r="Z233" i="16" s="1"/>
  <c r="AA648" i="16"/>
  <c r="AH33" i="16" s="1"/>
  <c r="Z622" i="16"/>
  <c r="AA116" i="16"/>
  <c r="Z208" i="16"/>
  <c r="Q210" i="16"/>
  <c r="Z210" i="16" s="1"/>
  <c r="P369" i="16"/>
  <c r="G371" i="16"/>
  <c r="P371" i="16" s="1"/>
  <c r="AA576" i="16"/>
  <c r="Z553" i="16"/>
  <c r="Z507" i="16"/>
  <c r="Z415" i="16"/>
  <c r="Q417" i="16"/>
  <c r="Z417" i="16" s="1"/>
  <c r="Z300" i="16"/>
  <c r="Q302" i="16"/>
  <c r="Z302" i="16" s="1"/>
  <c r="Q348" i="16"/>
  <c r="Z691" i="16"/>
  <c r="Z737" i="16"/>
  <c r="Z461" i="16"/>
  <c r="Q463" i="16"/>
  <c r="Z463" i="16" s="1"/>
  <c r="Z599" i="16"/>
  <c r="P185" i="16"/>
  <c r="G187" i="16"/>
  <c r="P187" i="16" s="1"/>
  <c r="AI24" i="20" l="1"/>
  <c r="AP23" i="20"/>
  <c r="AD168" i="14" s="1"/>
  <c r="AP27" i="18"/>
  <c r="AD112" i="14" s="1"/>
  <c r="P139" i="21"/>
  <c r="P530" i="17"/>
  <c r="AA553" i="24"/>
  <c r="AP21" i="23"/>
  <c r="AD256" i="14" s="1"/>
  <c r="AP25" i="24"/>
  <c r="AD290" i="14" s="1"/>
  <c r="AJ22" i="24"/>
  <c r="H371" i="19"/>
  <c r="P371" i="19" s="1"/>
  <c r="AA371" i="19" s="1"/>
  <c r="AC21" i="19" s="1"/>
  <c r="P369" i="19"/>
  <c r="AA369" i="19" s="1"/>
  <c r="AA256" i="23"/>
  <c r="AC16" i="23" s="1"/>
  <c r="P576" i="24"/>
  <c r="AI15" i="18"/>
  <c r="AA553" i="18"/>
  <c r="AA645" i="18"/>
  <c r="AA371" i="18"/>
  <c r="AC21" i="18" s="1"/>
  <c r="AA438" i="19"/>
  <c r="AA507" i="19"/>
  <c r="AA141" i="19"/>
  <c r="AC11" i="19" s="1"/>
  <c r="AA463" i="20"/>
  <c r="AC25" i="20" s="1"/>
  <c r="AA348" i="20"/>
  <c r="AC20" i="20" s="1"/>
  <c r="AA438" i="20"/>
  <c r="AA95" i="20"/>
  <c r="AC9" i="20" s="1"/>
  <c r="AI17" i="23"/>
  <c r="AA484" i="24"/>
  <c r="AA254" i="24"/>
  <c r="Z254" i="23"/>
  <c r="Z139" i="21"/>
  <c r="P645" i="22"/>
  <c r="AA645" i="22" s="1"/>
  <c r="AA139" i="18"/>
  <c r="AA668" i="24"/>
  <c r="AA530" i="17"/>
  <c r="AA737" i="18"/>
  <c r="AA369" i="18"/>
  <c r="Z141" i="18"/>
  <c r="AA139" i="19"/>
  <c r="AA461" i="20"/>
  <c r="AA300" i="20"/>
  <c r="AA93" i="20"/>
  <c r="AA208" i="22"/>
  <c r="AP10" i="19"/>
  <c r="AD125" i="14" s="1"/>
  <c r="AP22" i="22"/>
  <c r="AD227" i="14" s="1"/>
  <c r="Z371" i="19"/>
  <c r="Z691" i="18"/>
  <c r="P691" i="18"/>
  <c r="AA691" i="18" s="1"/>
  <c r="P254" i="23"/>
  <c r="AA116" i="19"/>
  <c r="Z139" i="18"/>
  <c r="AA394" i="20"/>
  <c r="AC22" i="20" s="1"/>
  <c r="AA714" i="20"/>
  <c r="AA118" i="20"/>
  <c r="AC10" i="20" s="1"/>
  <c r="AA208" i="21"/>
  <c r="AA346" i="21"/>
  <c r="AA394" i="21"/>
  <c r="AC22" i="21" s="1"/>
  <c r="AA760" i="22"/>
  <c r="AA737" i="23"/>
  <c r="AA300" i="24"/>
  <c r="AA141" i="24"/>
  <c r="AC11" i="24" s="1"/>
  <c r="AI13" i="22"/>
  <c r="AP37" i="23"/>
  <c r="AD272" i="14" s="1"/>
  <c r="AA532" i="16"/>
  <c r="AC28" i="16" s="1"/>
  <c r="Z348" i="16"/>
  <c r="AA691" i="17"/>
  <c r="AA95" i="18"/>
  <c r="AC9" i="18" s="1"/>
  <c r="AA392" i="20"/>
  <c r="AA530" i="20"/>
  <c r="AA93" i="23"/>
  <c r="AA139" i="24"/>
  <c r="AA210" i="24"/>
  <c r="AC14" i="24" s="1"/>
  <c r="AP10" i="17"/>
  <c r="AD65" i="14" s="1"/>
  <c r="Z576" i="24"/>
  <c r="P346" i="16"/>
  <c r="Z346" i="16"/>
  <c r="P141" i="18"/>
  <c r="AA141" i="18" s="1"/>
  <c r="AC11" i="18" s="1"/>
  <c r="AA302" i="18"/>
  <c r="AC18" i="18" s="1"/>
  <c r="AA553" i="21"/>
  <c r="AA369" i="21"/>
  <c r="AA187" i="23"/>
  <c r="AC13" i="23" s="1"/>
  <c r="Z141" i="21"/>
  <c r="AA141" i="21" s="1"/>
  <c r="AC11" i="21" s="1"/>
  <c r="AA555" i="16"/>
  <c r="AC29" i="16" s="1"/>
  <c r="AA509" i="16"/>
  <c r="AC27" i="16" s="1"/>
  <c r="AA624" i="16"/>
  <c r="AC32" i="16" s="1"/>
  <c r="P668" i="16"/>
  <c r="AA601" i="16"/>
  <c r="AC31" i="16" s="1"/>
  <c r="AA371" i="16"/>
  <c r="AC21" i="16" s="1"/>
  <c r="AP38" i="16"/>
  <c r="AD63" i="14" s="1"/>
  <c r="AA279" i="16"/>
  <c r="AC17" i="16" s="1"/>
  <c r="AA484" i="16"/>
  <c r="AA185" i="16"/>
  <c r="AI33" i="16"/>
  <c r="AA714" i="16"/>
  <c r="AA162" i="16"/>
  <c r="AA553" i="16"/>
  <c r="AA277" i="16"/>
  <c r="Z668" i="16"/>
  <c r="AI26" i="16"/>
  <c r="AI38" i="16"/>
  <c r="AA369" i="16"/>
  <c r="AI32" i="16"/>
  <c r="AA760" i="16"/>
  <c r="AI22" i="16"/>
  <c r="AI36" i="16"/>
  <c r="AI35" i="16"/>
  <c r="AJ27" i="17"/>
  <c r="AI27" i="17"/>
  <c r="AI27" i="18"/>
  <c r="AJ27" i="18"/>
  <c r="AI20" i="18"/>
  <c r="AJ20" i="18"/>
  <c r="AI11" i="19"/>
  <c r="AJ11" i="19"/>
  <c r="AJ21" i="19"/>
  <c r="AJ27" i="19"/>
  <c r="AI19" i="19"/>
  <c r="AI25" i="19"/>
  <c r="AJ32" i="19"/>
  <c r="AJ9" i="19"/>
  <c r="AI34" i="19"/>
  <c r="AI21" i="19"/>
  <c r="AI27" i="19"/>
  <c r="AJ19" i="19"/>
  <c r="AJ25" i="19"/>
  <c r="AI32" i="19"/>
  <c r="AJ34" i="19"/>
  <c r="AJ23" i="19"/>
  <c r="AI12" i="19"/>
  <c r="AI14" i="19"/>
  <c r="AI37" i="19"/>
  <c r="AJ10" i="19"/>
  <c r="AI38" i="19"/>
  <c r="AJ29" i="19"/>
  <c r="AJ17" i="19"/>
  <c r="AI23" i="19"/>
  <c r="AJ12" i="19"/>
  <c r="AJ14" i="19"/>
  <c r="AJ37" i="19"/>
  <c r="AI10" i="19"/>
  <c r="AI9" i="19"/>
  <c r="AJ38" i="19"/>
  <c r="AI29" i="19"/>
  <c r="AI17" i="19"/>
  <c r="AJ26" i="19"/>
  <c r="AI26" i="19"/>
  <c r="AJ25" i="21"/>
  <c r="AI25" i="21"/>
  <c r="AA233" i="23"/>
  <c r="AC15" i="23" s="1"/>
  <c r="AI15" i="23"/>
  <c r="AJ15" i="23"/>
  <c r="AI34" i="18"/>
  <c r="AJ34" i="18"/>
  <c r="AJ10" i="21"/>
  <c r="AI10" i="21"/>
  <c r="AI23" i="21"/>
  <c r="AJ9" i="21"/>
  <c r="AI18" i="21"/>
  <c r="AJ23" i="21"/>
  <c r="AI38" i="21"/>
  <c r="AI24" i="21"/>
  <c r="AJ38" i="21"/>
  <c r="AI21" i="21"/>
  <c r="AI15" i="21"/>
  <c r="AJ24" i="21"/>
  <c r="AI9" i="21"/>
  <c r="AJ18" i="21"/>
  <c r="AJ21" i="21"/>
  <c r="AJ15" i="21"/>
  <c r="AP13" i="17"/>
  <c r="AD68" i="14" s="1"/>
  <c r="AP35" i="21"/>
  <c r="AD210" i="14" s="1"/>
  <c r="AP32" i="17"/>
  <c r="AD87" i="14" s="1"/>
  <c r="AP9" i="18"/>
  <c r="AD94" i="14" s="1"/>
  <c r="AP18" i="20"/>
  <c r="AD163" i="14" s="1"/>
  <c r="AP37" i="22"/>
  <c r="AD242" i="14" s="1"/>
  <c r="AP24" i="17"/>
  <c r="AD79" i="14" s="1"/>
  <c r="AP11" i="19"/>
  <c r="AD126" i="14" s="1"/>
  <c r="AP12" i="20"/>
  <c r="AD157" i="14" s="1"/>
  <c r="AP9" i="20"/>
  <c r="AD154" i="14" s="1"/>
  <c r="AP13" i="19"/>
  <c r="AD128" i="14" s="1"/>
  <c r="AJ21" i="18"/>
  <c r="AP12" i="17"/>
  <c r="AD67" i="14" s="1"/>
  <c r="AP27" i="17"/>
  <c r="AD82" i="14" s="1"/>
  <c r="AI36" i="24"/>
  <c r="AI16" i="24"/>
  <c r="AI35" i="24"/>
  <c r="AI21" i="24"/>
  <c r="AJ9" i="23"/>
  <c r="AJ14" i="23"/>
  <c r="AJ11" i="23"/>
  <c r="AI18" i="23"/>
  <c r="AP26" i="22"/>
  <c r="AD231" i="14" s="1"/>
  <c r="AI23" i="22"/>
  <c r="AJ21" i="22"/>
  <c r="AI26" i="22"/>
  <c r="AI31" i="21"/>
  <c r="AJ32" i="21"/>
  <c r="AJ20" i="21"/>
  <c r="AI16" i="21"/>
  <c r="AP12" i="21"/>
  <c r="AD187" i="14" s="1"/>
  <c r="AJ11" i="21"/>
  <c r="AJ30" i="21"/>
  <c r="AP36" i="20"/>
  <c r="AD181" i="14" s="1"/>
  <c r="AP33" i="20"/>
  <c r="AD178" i="14" s="1"/>
  <c r="AI14" i="20"/>
  <c r="AJ31" i="19"/>
  <c r="AP15" i="19"/>
  <c r="AD130" i="14" s="1"/>
  <c r="AI15" i="19"/>
  <c r="AI18" i="18"/>
  <c r="AJ19" i="18"/>
  <c r="AP32" i="18"/>
  <c r="AD117" i="14" s="1"/>
  <c r="AI9" i="18"/>
  <c r="AJ19" i="17"/>
  <c r="AI19" i="17"/>
  <c r="AJ22" i="17"/>
  <c r="AJ11" i="17"/>
  <c r="AJ35" i="17"/>
  <c r="AJ13" i="17"/>
  <c r="AJ15" i="17"/>
  <c r="AI17" i="17"/>
  <c r="AI21" i="17"/>
  <c r="AI22" i="17"/>
  <c r="AI11" i="17"/>
  <c r="AI35" i="17"/>
  <c r="AI13" i="17"/>
  <c r="AJ14" i="17"/>
  <c r="AI10" i="17"/>
  <c r="AJ36" i="17"/>
  <c r="AJ12" i="17"/>
  <c r="AJ25" i="17"/>
  <c r="AI23" i="17"/>
  <c r="AI14" i="17"/>
  <c r="AJ10" i="17"/>
  <c r="AI36" i="17"/>
  <c r="AI12" i="17"/>
  <c r="AI25" i="17"/>
  <c r="AJ20" i="17"/>
  <c r="AJ23" i="17"/>
  <c r="AI15" i="17"/>
  <c r="AJ17" i="17"/>
  <c r="AJ21" i="17"/>
  <c r="AI20" i="17"/>
  <c r="AJ37" i="17"/>
  <c r="AJ9" i="17"/>
  <c r="AI36" i="19"/>
  <c r="AP16" i="18"/>
  <c r="AD101" i="14" s="1"/>
  <c r="AP19" i="17"/>
  <c r="AD74" i="14" s="1"/>
  <c r="AP33" i="24"/>
  <c r="AD298" i="14" s="1"/>
  <c r="AP32" i="24"/>
  <c r="AD297" i="14" s="1"/>
  <c r="AJ28" i="24"/>
  <c r="AJ27" i="23"/>
  <c r="AJ32" i="20"/>
  <c r="AP24" i="20"/>
  <c r="AD169" i="14" s="1"/>
  <c r="AJ18" i="19"/>
  <c r="AI16" i="19"/>
  <c r="AJ24" i="19"/>
  <c r="AJ26" i="17"/>
  <c r="AJ18" i="17"/>
  <c r="AP31" i="21"/>
  <c r="AD206" i="14" s="1"/>
  <c r="AP34" i="17"/>
  <c r="AD89" i="14" s="1"/>
  <c r="AP20" i="23"/>
  <c r="AD255" i="14" s="1"/>
  <c r="AJ19" i="22"/>
  <c r="AP18" i="21"/>
  <c r="AD193" i="14" s="1"/>
  <c r="AI30" i="17"/>
  <c r="AP35" i="24"/>
  <c r="AD300" i="14" s="1"/>
  <c r="AJ11" i="24"/>
  <c r="AJ37" i="24"/>
  <c r="AI29" i="24"/>
  <c r="AP32" i="23"/>
  <c r="AD267" i="14" s="1"/>
  <c r="AI23" i="23"/>
  <c r="AP23" i="23"/>
  <c r="AD258" i="14" s="1"/>
  <c r="AI28" i="23"/>
  <c r="AP31" i="22"/>
  <c r="AD236" i="14" s="1"/>
  <c r="AI28" i="22"/>
  <c r="AP21" i="22"/>
  <c r="AD226" i="14" s="1"/>
  <c r="AJ14" i="22"/>
  <c r="AI17" i="22"/>
  <c r="AI37" i="21"/>
  <c r="AJ17" i="21"/>
  <c r="AJ33" i="17"/>
  <c r="AI33" i="17"/>
  <c r="AA486" i="18"/>
  <c r="AC26" i="18" s="1"/>
  <c r="AI35" i="19"/>
  <c r="AJ35" i="19"/>
  <c r="AJ30" i="19"/>
  <c r="AI30" i="19"/>
  <c r="AI13" i="19"/>
  <c r="AJ13" i="19"/>
  <c r="AJ23" i="20"/>
  <c r="AI23" i="20"/>
  <c r="AI15" i="20"/>
  <c r="AI20" i="20"/>
  <c r="AI9" i="20"/>
  <c r="AI19" i="20"/>
  <c r="AI22" i="20"/>
  <c r="AJ36" i="20"/>
  <c r="AJ31" i="20"/>
  <c r="AJ15" i="20"/>
  <c r="AJ20" i="20"/>
  <c r="AJ9" i="20"/>
  <c r="AJ19" i="20"/>
  <c r="AJ22" i="20"/>
  <c r="AI36" i="20"/>
  <c r="AI31" i="20"/>
  <c r="AJ30" i="20"/>
  <c r="AI35" i="20"/>
  <c r="AJ16" i="20"/>
  <c r="AJ17" i="20"/>
  <c r="AI37" i="20"/>
  <c r="AJ25" i="20"/>
  <c r="AI10" i="20"/>
  <c r="AI18" i="20"/>
  <c r="AI28" i="20"/>
  <c r="AI30" i="20"/>
  <c r="AJ35" i="20"/>
  <c r="AI16" i="20"/>
  <c r="AI17" i="20"/>
  <c r="AJ37" i="20"/>
  <c r="AI25" i="20"/>
  <c r="AJ10" i="20"/>
  <c r="AJ18" i="20"/>
  <c r="AJ28" i="20"/>
  <c r="AI34" i="20"/>
  <c r="AJ34" i="20"/>
  <c r="AJ28" i="21"/>
  <c r="AI28" i="21"/>
  <c r="AJ32" i="23"/>
  <c r="AI32" i="23"/>
  <c r="AA394" i="23"/>
  <c r="AC22" i="23" s="1"/>
  <c r="AJ26" i="24"/>
  <c r="AI26" i="24"/>
  <c r="AJ33" i="24"/>
  <c r="AI33" i="24"/>
  <c r="AJ37" i="22"/>
  <c r="AI37" i="22"/>
  <c r="AP19" i="18"/>
  <c r="AD104" i="14" s="1"/>
  <c r="AP17" i="23"/>
  <c r="AD252" i="14" s="1"/>
  <c r="AP13" i="22"/>
  <c r="AD218" i="14" s="1"/>
  <c r="AP28" i="21"/>
  <c r="AD203" i="14" s="1"/>
  <c r="AP38" i="20"/>
  <c r="AD183" i="14" s="1"/>
  <c r="AP38" i="19"/>
  <c r="AD153" i="14" s="1"/>
  <c r="AP36" i="18"/>
  <c r="AD121" i="14" s="1"/>
  <c r="AJ9" i="24"/>
  <c r="AI9" i="24"/>
  <c r="AI24" i="24"/>
  <c r="AJ14" i="24"/>
  <c r="AJ38" i="24"/>
  <c r="AJ17" i="24"/>
  <c r="AI14" i="24"/>
  <c r="AI38" i="24"/>
  <c r="AI17" i="24"/>
  <c r="AJ15" i="24"/>
  <c r="AJ31" i="24"/>
  <c r="AJ20" i="24"/>
  <c r="AJ23" i="24"/>
  <c r="AJ25" i="24"/>
  <c r="AJ24" i="24"/>
  <c r="AI15" i="24"/>
  <c r="AI31" i="24"/>
  <c r="AI20" i="24"/>
  <c r="AI23" i="24"/>
  <c r="AI25" i="24"/>
  <c r="AJ36" i="24"/>
  <c r="AJ16" i="24"/>
  <c r="AP12" i="24"/>
  <c r="AD277" i="14" s="1"/>
  <c r="AJ35" i="24"/>
  <c r="AJ21" i="24"/>
  <c r="AI9" i="23"/>
  <c r="AI14" i="23"/>
  <c r="AP29" i="23"/>
  <c r="AD264" i="14" s="1"/>
  <c r="AP34" i="23"/>
  <c r="AD269" i="14" s="1"/>
  <c r="AP12" i="23"/>
  <c r="AD247" i="14" s="1"/>
  <c r="Z77" i="22"/>
  <c r="AB76" i="22"/>
  <c r="V74" i="22"/>
  <c r="Z73" i="22"/>
  <c r="AB72" i="22"/>
  <c r="V70" i="22"/>
  <c r="Z69" i="22"/>
  <c r="AB68" i="22"/>
  <c r="V77" i="22"/>
  <c r="Z76" i="22"/>
  <c r="AB75" i="22"/>
  <c r="V73" i="22"/>
  <c r="Z72" i="22"/>
  <c r="AB71" i="22"/>
  <c r="V69" i="22"/>
  <c r="Z68" i="22"/>
  <c r="V76" i="22"/>
  <c r="Z75" i="22"/>
  <c r="AB74" i="22"/>
  <c r="V72" i="22"/>
  <c r="Z71" i="22"/>
  <c r="AB70" i="22"/>
  <c r="V68" i="22"/>
  <c r="Z67" i="22"/>
  <c r="V71" i="22"/>
  <c r="AB69" i="22"/>
  <c r="V66" i="22"/>
  <c r="Z65" i="22"/>
  <c r="AB64" i="22"/>
  <c r="V62" i="22"/>
  <c r="Z61" i="22"/>
  <c r="AB60" i="22"/>
  <c r="V58" i="22"/>
  <c r="Z57" i="22"/>
  <c r="AB56" i="22"/>
  <c r="V54" i="22"/>
  <c r="Z53" i="22"/>
  <c r="AB52" i="22"/>
  <c r="V50" i="22"/>
  <c r="Z49" i="22"/>
  <c r="AB48" i="22"/>
  <c r="Z74" i="22"/>
  <c r="V65" i="22"/>
  <c r="Z64" i="22"/>
  <c r="AB63" i="22"/>
  <c r="V61" i="22"/>
  <c r="Z60" i="22"/>
  <c r="AB59" i="22"/>
  <c r="V57" i="22"/>
  <c r="Z56" i="22"/>
  <c r="AB55" i="22"/>
  <c r="V53" i="22"/>
  <c r="Z52" i="22"/>
  <c r="AB51" i="22"/>
  <c r="V49" i="22"/>
  <c r="Z48" i="22"/>
  <c r="AB77" i="22"/>
  <c r="Z70" i="22"/>
  <c r="AB67" i="22"/>
  <c r="AB66" i="22"/>
  <c r="V64" i="22"/>
  <c r="Z63" i="22"/>
  <c r="AB62" i="22"/>
  <c r="V60" i="22"/>
  <c r="Z59" i="22"/>
  <c r="AB58" i="22"/>
  <c r="V56" i="22"/>
  <c r="Z55" i="22"/>
  <c r="AB54" i="22"/>
  <c r="V52" i="22"/>
  <c r="Z51" i="22"/>
  <c r="AB50" i="22"/>
  <c r="V48" i="22"/>
  <c r="Z66" i="22"/>
  <c r="V59" i="22"/>
  <c r="AB57" i="22"/>
  <c r="Z50" i="22"/>
  <c r="V75" i="22"/>
  <c r="Z62" i="22"/>
  <c r="V55" i="22"/>
  <c r="AB53" i="22"/>
  <c r="AB73" i="22"/>
  <c r="V67" i="22"/>
  <c r="AB65" i="22"/>
  <c r="Z58" i="22"/>
  <c r="V51" i="22"/>
  <c r="AB49" i="22"/>
  <c r="V63" i="22"/>
  <c r="AB61" i="22"/>
  <c r="Z54" i="22"/>
  <c r="AP24" i="22"/>
  <c r="AD229" i="14" s="1"/>
  <c r="AP17" i="22"/>
  <c r="AD222" i="14" s="1"/>
  <c r="AP32" i="21"/>
  <c r="AD207" i="14" s="1"/>
  <c r="AI32" i="21"/>
  <c r="AP24" i="21"/>
  <c r="AD199" i="14" s="1"/>
  <c r="AI12" i="21"/>
  <c r="AJ19" i="21"/>
  <c r="AP31" i="20"/>
  <c r="AD176" i="14" s="1"/>
  <c r="AJ29" i="20"/>
  <c r="AJ33" i="20"/>
  <c r="AI26" i="20"/>
  <c r="AJ13" i="20"/>
  <c r="AJ11" i="20"/>
  <c r="AP36" i="19"/>
  <c r="AD151" i="14" s="1"/>
  <c r="AJ33" i="19"/>
  <c r="AI20" i="19"/>
  <c r="AI22" i="19"/>
  <c r="AP17" i="19"/>
  <c r="AD132" i="14" s="1"/>
  <c r="AP31" i="18"/>
  <c r="AD116" i="14" s="1"/>
  <c r="AP18" i="18"/>
  <c r="AD103" i="14" s="1"/>
  <c r="AI23" i="18"/>
  <c r="AJ17" i="18"/>
  <c r="AJ9" i="18"/>
  <c r="AI16" i="17"/>
  <c r="AJ24" i="17"/>
  <c r="AP34" i="19"/>
  <c r="AD149" i="14" s="1"/>
  <c r="AJ31" i="17"/>
  <c r="AP11" i="17"/>
  <c r="AD66" i="14" s="1"/>
  <c r="AI24" i="23"/>
  <c r="AI16" i="22"/>
  <c r="AJ12" i="20"/>
  <c r="AP29" i="19"/>
  <c r="AD144" i="14" s="1"/>
  <c r="AP9" i="19"/>
  <c r="AD124" i="14" s="1"/>
  <c r="AP26" i="19"/>
  <c r="AD141" i="14" s="1"/>
  <c r="AI24" i="19"/>
  <c r="AI26" i="17"/>
  <c r="AI18" i="17"/>
  <c r="AP35" i="23"/>
  <c r="AD270" i="14" s="1"/>
  <c r="AP22" i="20"/>
  <c r="AD167" i="14" s="1"/>
  <c r="AP14" i="22"/>
  <c r="AD219" i="14" s="1"/>
  <c r="AP18" i="24"/>
  <c r="AD283" i="14" s="1"/>
  <c r="AP30" i="24"/>
  <c r="AD295" i="14" s="1"/>
  <c r="AP10" i="24"/>
  <c r="AD275" i="14" s="1"/>
  <c r="AI19" i="22"/>
  <c r="AP25" i="21"/>
  <c r="AD200" i="14" s="1"/>
  <c r="AP28" i="18"/>
  <c r="AD113" i="14" s="1"/>
  <c r="AJ30" i="17"/>
  <c r="AP38" i="24"/>
  <c r="AD303" i="14" s="1"/>
  <c r="AJ34" i="24"/>
  <c r="AI34" i="24"/>
  <c r="AJ29" i="24"/>
  <c r="AP19" i="24"/>
  <c r="AD284" i="14" s="1"/>
  <c r="AI29" i="23"/>
  <c r="AJ19" i="23"/>
  <c r="AJ30" i="23"/>
  <c r="AP10" i="23"/>
  <c r="AD245" i="14" s="1"/>
  <c r="AJ17" i="23"/>
  <c r="AJ38" i="22"/>
  <c r="AI38" i="22"/>
  <c r="AP20" i="22"/>
  <c r="AD225" i="14" s="1"/>
  <c r="AJ15" i="22"/>
  <c r="AP12" i="22"/>
  <c r="AD217" i="14" s="1"/>
  <c r="AI14" i="21"/>
  <c r="AJ34" i="21"/>
  <c r="AI34" i="21"/>
  <c r="AP30" i="21"/>
  <c r="AD205" i="14" s="1"/>
  <c r="AI38" i="20"/>
  <c r="AI34" i="17"/>
  <c r="AJ34" i="17"/>
  <c r="AI11" i="18"/>
  <c r="AJ11" i="18"/>
  <c r="AJ29" i="18"/>
  <c r="AJ38" i="18"/>
  <c r="AJ12" i="18"/>
  <c r="AI30" i="18"/>
  <c r="AJ35" i="18"/>
  <c r="AJ22" i="18"/>
  <c r="AI29" i="18"/>
  <c r="AI38" i="18"/>
  <c r="AI12" i="18"/>
  <c r="AJ31" i="18"/>
  <c r="AI14" i="18"/>
  <c r="AI25" i="18"/>
  <c r="AI16" i="18"/>
  <c r="AI13" i="18"/>
  <c r="AI22" i="18"/>
  <c r="AI24" i="18"/>
  <c r="AI37" i="18"/>
  <c r="AI31" i="18"/>
  <c r="AJ14" i="18"/>
  <c r="AJ25" i="18"/>
  <c r="AJ10" i="18"/>
  <c r="AJ16" i="18"/>
  <c r="AJ13" i="18"/>
  <c r="AJ24" i="18"/>
  <c r="AJ37" i="18"/>
  <c r="AJ30" i="18"/>
  <c r="AI10" i="18"/>
  <c r="AI35" i="18"/>
  <c r="AA187" i="18"/>
  <c r="AC13" i="18" s="1"/>
  <c r="AI26" i="18"/>
  <c r="AJ26" i="18"/>
  <c r="AA233" i="19"/>
  <c r="AC15" i="19" s="1"/>
  <c r="AJ36" i="21"/>
  <c r="AI36" i="21"/>
  <c r="AJ13" i="21"/>
  <c r="AI13" i="21"/>
  <c r="AA371" i="21"/>
  <c r="AC21" i="21" s="1"/>
  <c r="AI35" i="21"/>
  <c r="AJ35" i="21"/>
  <c r="AI35" i="22"/>
  <c r="AJ35" i="22"/>
  <c r="AJ29" i="22"/>
  <c r="AI29" i="22"/>
  <c r="AI32" i="17"/>
  <c r="AJ32" i="17"/>
  <c r="AJ33" i="18"/>
  <c r="AI33" i="18"/>
  <c r="AI27" i="20"/>
  <c r="AJ27" i="20"/>
  <c r="AJ33" i="21"/>
  <c r="AI33" i="21"/>
  <c r="AJ10" i="22"/>
  <c r="AI10" i="22"/>
  <c r="AI11" i="22"/>
  <c r="AJ9" i="22"/>
  <c r="AJ31" i="22"/>
  <c r="AJ12" i="22"/>
  <c r="AJ20" i="22"/>
  <c r="AI33" i="22"/>
  <c r="AJ11" i="22"/>
  <c r="AJ24" i="22"/>
  <c r="AJ34" i="22"/>
  <c r="AI12" i="22"/>
  <c r="AI20" i="22"/>
  <c r="AJ33" i="22"/>
  <c r="AI22" i="22"/>
  <c r="AI25" i="22"/>
  <c r="AI24" i="22"/>
  <c r="AI34" i="22"/>
  <c r="AJ32" i="22"/>
  <c r="AJ22" i="22"/>
  <c r="AJ25" i="22"/>
  <c r="AI9" i="22"/>
  <c r="AI31" i="22"/>
  <c r="AI32" i="22"/>
  <c r="AP30" i="20"/>
  <c r="AD175" i="14" s="1"/>
  <c r="V76" i="23"/>
  <c r="Z75" i="23"/>
  <c r="AB74" i="23"/>
  <c r="V72" i="23"/>
  <c r="Z71" i="23"/>
  <c r="AB70" i="23"/>
  <c r="V68" i="23"/>
  <c r="Z67" i="23"/>
  <c r="AB66" i="23"/>
  <c r="V64" i="23"/>
  <c r="Z63" i="23"/>
  <c r="AB62" i="23"/>
  <c r="V60" i="23"/>
  <c r="Z59" i="23"/>
  <c r="AB58" i="23"/>
  <c r="V56" i="23"/>
  <c r="Z55" i="23"/>
  <c r="AB54" i="23"/>
  <c r="V52" i="23"/>
  <c r="Z51" i="23"/>
  <c r="AB50" i="23"/>
  <c r="V48" i="23"/>
  <c r="AB77" i="23"/>
  <c r="V75" i="23"/>
  <c r="Z74" i="23"/>
  <c r="AB73" i="23"/>
  <c r="V71" i="23"/>
  <c r="Z70" i="23"/>
  <c r="AB69" i="23"/>
  <c r="V67" i="23"/>
  <c r="Z66" i="23"/>
  <c r="AB65" i="23"/>
  <c r="V63" i="23"/>
  <c r="Z62" i="23"/>
  <c r="AB61" i="23"/>
  <c r="V59" i="23"/>
  <c r="Z58" i="23"/>
  <c r="AB57" i="23"/>
  <c r="V55" i="23"/>
  <c r="Z54" i="23"/>
  <c r="AB53" i="23"/>
  <c r="V51" i="23"/>
  <c r="Z50" i="23"/>
  <c r="AB49" i="23"/>
  <c r="Z77" i="23"/>
  <c r="AB76" i="23"/>
  <c r="V74" i="23"/>
  <c r="Z73" i="23"/>
  <c r="AB72" i="23"/>
  <c r="V70" i="23"/>
  <c r="Z69" i="23"/>
  <c r="AB68" i="23"/>
  <c r="V66" i="23"/>
  <c r="Z65" i="23"/>
  <c r="AB64" i="23"/>
  <c r="V62" i="23"/>
  <c r="Z61" i="23"/>
  <c r="AB60" i="23"/>
  <c r="V58" i="23"/>
  <c r="Z57" i="23"/>
  <c r="AB56" i="23"/>
  <c r="V54" i="23"/>
  <c r="Z53" i="23"/>
  <c r="AB52" i="23"/>
  <c r="V50" i="23"/>
  <c r="Z49" i="23"/>
  <c r="AB48" i="23"/>
  <c r="V73" i="23"/>
  <c r="AB71" i="23"/>
  <c r="Z64" i="23"/>
  <c r="V57" i="23"/>
  <c r="AB55" i="23"/>
  <c r="Z48" i="23"/>
  <c r="Z76" i="23"/>
  <c r="V69" i="23"/>
  <c r="AB67" i="23"/>
  <c r="Z60" i="23"/>
  <c r="V53" i="23"/>
  <c r="AB51" i="23"/>
  <c r="Z72" i="23"/>
  <c r="V65" i="23"/>
  <c r="AB63" i="23"/>
  <c r="Z56" i="23"/>
  <c r="V49" i="23"/>
  <c r="V77" i="23"/>
  <c r="AB75" i="23"/>
  <c r="Z68" i="23"/>
  <c r="V61" i="23"/>
  <c r="Z52" i="23"/>
  <c r="AB59" i="23"/>
  <c r="AP38" i="23"/>
  <c r="AD273" i="14" s="1"/>
  <c r="AJ18" i="22"/>
  <c r="AI18" i="22"/>
  <c r="AP26" i="17"/>
  <c r="AD81" i="14" s="1"/>
  <c r="AI13" i="24"/>
  <c r="AI32" i="24"/>
  <c r="AI19" i="24"/>
  <c r="AI18" i="24"/>
  <c r="AI30" i="24"/>
  <c r="AI10" i="24"/>
  <c r="AI35" i="23"/>
  <c r="AI26" i="23"/>
  <c r="AP9" i="22"/>
  <c r="AD214" i="14" s="1"/>
  <c r="AI27" i="21"/>
  <c r="AJ27" i="21"/>
  <c r="AJ12" i="21"/>
  <c r="AI19" i="21"/>
  <c r="AI29" i="20"/>
  <c r="AI33" i="20"/>
  <c r="AJ26" i="20"/>
  <c r="AI13" i="20"/>
  <c r="AI11" i="20"/>
  <c r="AI33" i="19"/>
  <c r="AJ20" i="19"/>
  <c r="AJ22" i="19"/>
  <c r="AP37" i="18"/>
  <c r="AD122" i="14" s="1"/>
  <c r="AJ23" i="18"/>
  <c r="AI17" i="18"/>
  <c r="AI38" i="17"/>
  <c r="AJ16" i="17"/>
  <c r="AI24" i="17"/>
  <c r="AP16" i="17"/>
  <c r="AD71" i="14" s="1"/>
  <c r="AP35" i="17"/>
  <c r="AD90" i="14" s="1"/>
  <c r="AJ15" i="18"/>
  <c r="AI31" i="17"/>
  <c r="AP31" i="24"/>
  <c r="AD296" i="14" s="1"/>
  <c r="AP14" i="23"/>
  <c r="AD249" i="14" s="1"/>
  <c r="AJ24" i="23"/>
  <c r="AJ16" i="22"/>
  <c r="AP20" i="20"/>
  <c r="AD165" i="14" s="1"/>
  <c r="AI12" i="20"/>
  <c r="V76" i="19"/>
  <c r="Z75" i="19"/>
  <c r="AB74" i="19"/>
  <c r="V72" i="19"/>
  <c r="Z71" i="19"/>
  <c r="AB77" i="19"/>
  <c r="V75" i="19"/>
  <c r="Z74" i="19"/>
  <c r="AB73" i="19"/>
  <c r="Z77" i="19"/>
  <c r="AB76" i="19"/>
  <c r="V74" i="19"/>
  <c r="Z73" i="19"/>
  <c r="AB72" i="19"/>
  <c r="V73" i="19"/>
  <c r="V69" i="19"/>
  <c r="Z68" i="19"/>
  <c r="AB67" i="19"/>
  <c r="V65" i="19"/>
  <c r="Z64" i="19"/>
  <c r="AB63" i="19"/>
  <c r="V61" i="19"/>
  <c r="Z60" i="19"/>
  <c r="AB59" i="19"/>
  <c r="V57" i="19"/>
  <c r="Z56" i="19"/>
  <c r="AB55" i="19"/>
  <c r="V53" i="19"/>
  <c r="Z52" i="19"/>
  <c r="AB51" i="19"/>
  <c r="V49" i="19"/>
  <c r="Z48" i="19"/>
  <c r="Z76" i="19"/>
  <c r="AB71" i="19"/>
  <c r="AB70" i="19"/>
  <c r="V68" i="19"/>
  <c r="Z67" i="19"/>
  <c r="AB66" i="19"/>
  <c r="V64" i="19"/>
  <c r="Z63" i="19"/>
  <c r="AB62" i="19"/>
  <c r="V60" i="19"/>
  <c r="Z59" i="19"/>
  <c r="AB58" i="19"/>
  <c r="V56" i="19"/>
  <c r="Z55" i="19"/>
  <c r="AB54" i="19"/>
  <c r="V52" i="19"/>
  <c r="Z51" i="19"/>
  <c r="AB50" i="19"/>
  <c r="V48" i="19"/>
  <c r="Z72" i="19"/>
  <c r="V71" i="19"/>
  <c r="Z70" i="19"/>
  <c r="AB69" i="19"/>
  <c r="V67" i="19"/>
  <c r="Z66" i="19"/>
  <c r="AB65" i="19"/>
  <c r="V63" i="19"/>
  <c r="Z62" i="19"/>
  <c r="AB61" i="19"/>
  <c r="V59" i="19"/>
  <c r="Z58" i="19"/>
  <c r="AB57" i="19"/>
  <c r="V55" i="19"/>
  <c r="Z54" i="19"/>
  <c r="AB53" i="19"/>
  <c r="V51" i="19"/>
  <c r="Z50" i="19"/>
  <c r="AB49" i="19"/>
  <c r="V66" i="19"/>
  <c r="AB64" i="19"/>
  <c r="Z57" i="19"/>
  <c r="V50" i="19"/>
  <c r="AB48" i="19"/>
  <c r="V77" i="19"/>
  <c r="Z69" i="19"/>
  <c r="V62" i="19"/>
  <c r="AB60" i="19"/>
  <c r="Z53" i="19"/>
  <c r="AB75" i="19"/>
  <c r="Z65" i="19"/>
  <c r="V58" i="19"/>
  <c r="AB56" i="19"/>
  <c r="Z49" i="19"/>
  <c r="V70" i="19"/>
  <c r="AB68" i="19"/>
  <c r="Z61" i="19"/>
  <c r="V54" i="19"/>
  <c r="AB52" i="19"/>
  <c r="AI29" i="17"/>
  <c r="AJ36" i="18"/>
  <c r="AP13" i="24"/>
  <c r="AD278" i="14" s="1"/>
  <c r="AP13" i="18"/>
  <c r="AD98" i="14" s="1"/>
  <c r="AP32" i="20"/>
  <c r="AD177" i="14" s="1"/>
  <c r="Z77" i="24"/>
  <c r="AB76" i="24"/>
  <c r="V74" i="24"/>
  <c r="Z73" i="24"/>
  <c r="AB72" i="24"/>
  <c r="V77" i="24"/>
  <c r="Z76" i="24"/>
  <c r="AB75" i="24"/>
  <c r="V73" i="24"/>
  <c r="Z72" i="24"/>
  <c r="AB71" i="24"/>
  <c r="V76" i="24"/>
  <c r="Z75" i="24"/>
  <c r="AB74" i="24"/>
  <c r="V72" i="24"/>
  <c r="Z71" i="24"/>
  <c r="V71" i="24"/>
  <c r="Z70" i="24"/>
  <c r="AB69" i="24"/>
  <c r="V67" i="24"/>
  <c r="Z66" i="24"/>
  <c r="AB65" i="24"/>
  <c r="V63" i="24"/>
  <c r="Z62" i="24"/>
  <c r="AB61" i="24"/>
  <c r="V59" i="24"/>
  <c r="Z58" i="24"/>
  <c r="AB57" i="24"/>
  <c r="V55" i="24"/>
  <c r="Z54" i="24"/>
  <c r="AB53" i="24"/>
  <c r="V51" i="24"/>
  <c r="Z50" i="24"/>
  <c r="AB49" i="24"/>
  <c r="Z74" i="24"/>
  <c r="V70" i="24"/>
  <c r="Z69" i="24"/>
  <c r="AB68" i="24"/>
  <c r="V66" i="24"/>
  <c r="Z65" i="24"/>
  <c r="AB64" i="24"/>
  <c r="V62" i="24"/>
  <c r="Z61" i="24"/>
  <c r="AB60" i="24"/>
  <c r="V58" i="24"/>
  <c r="Z57" i="24"/>
  <c r="AB56" i="24"/>
  <c r="V54" i="24"/>
  <c r="Z53" i="24"/>
  <c r="AB52" i="24"/>
  <c r="V50" i="24"/>
  <c r="Z49" i="24"/>
  <c r="AB48" i="24"/>
  <c r="AB77" i="24"/>
  <c r="V69" i="24"/>
  <c r="Z68" i="24"/>
  <c r="AB67" i="24"/>
  <c r="V65" i="24"/>
  <c r="Z64" i="24"/>
  <c r="AB63" i="24"/>
  <c r="V61" i="24"/>
  <c r="Z60" i="24"/>
  <c r="AB59" i="24"/>
  <c r="V57" i="24"/>
  <c r="Z56" i="24"/>
  <c r="AB55" i="24"/>
  <c r="V53" i="24"/>
  <c r="Z52" i="24"/>
  <c r="AB51" i="24"/>
  <c r="V49" i="24"/>
  <c r="Z48" i="24"/>
  <c r="AB73" i="24"/>
  <c r="V64" i="24"/>
  <c r="AB62" i="24"/>
  <c r="Z55" i="24"/>
  <c r="V48" i="24"/>
  <c r="Z67" i="24"/>
  <c r="V60" i="24"/>
  <c r="AB58" i="24"/>
  <c r="Z51" i="24"/>
  <c r="AB70" i="24"/>
  <c r="Z63" i="24"/>
  <c r="V56" i="24"/>
  <c r="AB54" i="24"/>
  <c r="AB66" i="24"/>
  <c r="Z59" i="24"/>
  <c r="V52" i="24"/>
  <c r="V68" i="24"/>
  <c r="V75" i="24"/>
  <c r="AB50" i="24"/>
  <c r="AP28" i="22"/>
  <c r="AD233" i="14" s="1"/>
  <c r="AP33" i="22"/>
  <c r="AD238" i="14" s="1"/>
  <c r="AP26" i="21"/>
  <c r="AD201" i="14" s="1"/>
  <c r="AI21" i="20"/>
  <c r="AP36" i="24"/>
  <c r="AD301" i="14" s="1"/>
  <c r="AP16" i="24"/>
  <c r="AD281" i="14" s="1"/>
  <c r="AI12" i="24"/>
  <c r="AJ29" i="23"/>
  <c r="AI19" i="23"/>
  <c r="AI30" i="23"/>
  <c r="AP30" i="23"/>
  <c r="AD265" i="14" s="1"/>
  <c r="AP35" i="22"/>
  <c r="AD240" i="14" s="1"/>
  <c r="AP23" i="22"/>
  <c r="AD228" i="14" s="1"/>
  <c r="AI15" i="22"/>
  <c r="AJ13" i="22"/>
  <c r="AJ14" i="21"/>
  <c r="AI22" i="21"/>
  <c r="AJ38" i="20"/>
  <c r="AI28" i="18"/>
  <c r="AJ28" i="18"/>
  <c r="AA394" i="19"/>
  <c r="AC22" i="19" s="1"/>
  <c r="AJ28" i="19"/>
  <c r="AI28" i="19"/>
  <c r="AA463" i="19"/>
  <c r="AC25" i="19" s="1"/>
  <c r="AJ26" i="21"/>
  <c r="AI26" i="21"/>
  <c r="AJ30" i="22"/>
  <c r="AI30" i="22"/>
  <c r="AA417" i="22"/>
  <c r="AC23" i="22" s="1"/>
  <c r="AA118" i="22"/>
  <c r="AC10" i="22" s="1"/>
  <c r="AJ13" i="23"/>
  <c r="AI13" i="23"/>
  <c r="AI36" i="23"/>
  <c r="AI12" i="23"/>
  <c r="AJ22" i="23"/>
  <c r="AI25" i="23"/>
  <c r="AJ21" i="23"/>
  <c r="AJ38" i="23"/>
  <c r="AJ37" i="23"/>
  <c r="AI11" i="23"/>
  <c r="AJ12" i="23"/>
  <c r="AI22" i="23"/>
  <c r="AJ25" i="23"/>
  <c r="AI21" i="23"/>
  <c r="AI38" i="23"/>
  <c r="AI37" i="23"/>
  <c r="AI16" i="23"/>
  <c r="AJ10" i="23"/>
  <c r="AJ20" i="23"/>
  <c r="AJ33" i="23"/>
  <c r="AJ34" i="23"/>
  <c r="AJ36" i="23"/>
  <c r="AJ16" i="23"/>
  <c r="AI10" i="23"/>
  <c r="AI20" i="23"/>
  <c r="AI33" i="23"/>
  <c r="AI34" i="23"/>
  <c r="AI31" i="23"/>
  <c r="AJ31" i="23"/>
  <c r="AJ27" i="24"/>
  <c r="AI27" i="24"/>
  <c r="AJ28" i="17"/>
  <c r="AI28" i="17"/>
  <c r="AJ36" i="22"/>
  <c r="AI36" i="22"/>
  <c r="AI27" i="22"/>
  <c r="AJ27" i="22"/>
  <c r="AP38" i="17"/>
  <c r="AD93" i="14" s="1"/>
  <c r="AP13" i="20"/>
  <c r="AD158" i="14" s="1"/>
  <c r="AP28" i="23"/>
  <c r="AD263" i="14" s="1"/>
  <c r="AP31" i="19"/>
  <c r="AD146" i="14" s="1"/>
  <c r="AP37" i="20"/>
  <c r="AD182" i="14" s="1"/>
  <c r="AP24" i="23"/>
  <c r="AD259" i="14" s="1"/>
  <c r="AP17" i="24"/>
  <c r="AD282" i="14" s="1"/>
  <c r="AP36" i="21"/>
  <c r="AD211" i="14" s="1"/>
  <c r="AP21" i="20"/>
  <c r="AD166" i="14" s="1"/>
  <c r="AB77" i="20"/>
  <c r="V75" i="20"/>
  <c r="Z74" i="20"/>
  <c r="AB73" i="20"/>
  <c r="Z77" i="20"/>
  <c r="AB76" i="20"/>
  <c r="V74" i="20"/>
  <c r="Z73" i="20"/>
  <c r="V77" i="20"/>
  <c r="Z76" i="20"/>
  <c r="AB75" i="20"/>
  <c r="AB72" i="20"/>
  <c r="V70" i="20"/>
  <c r="Z69" i="20"/>
  <c r="AB68" i="20"/>
  <c r="V66" i="20"/>
  <c r="Z65" i="20"/>
  <c r="AB64" i="20"/>
  <c r="V62" i="20"/>
  <c r="Z61" i="20"/>
  <c r="AB60" i="20"/>
  <c r="V58" i="20"/>
  <c r="Z57" i="20"/>
  <c r="AB56" i="20"/>
  <c r="V54" i="20"/>
  <c r="Z53" i="20"/>
  <c r="AB52" i="20"/>
  <c r="V50" i="20"/>
  <c r="Z49" i="20"/>
  <c r="AB48" i="20"/>
  <c r="V76" i="20"/>
  <c r="AB74" i="20"/>
  <c r="Z72" i="20"/>
  <c r="AB71" i="20"/>
  <c r="V69" i="20"/>
  <c r="Z68" i="20"/>
  <c r="AB67" i="20"/>
  <c r="V65" i="20"/>
  <c r="Z64" i="20"/>
  <c r="AB63" i="20"/>
  <c r="V61" i="20"/>
  <c r="Z60" i="20"/>
  <c r="AB59" i="20"/>
  <c r="V57" i="20"/>
  <c r="Z56" i="20"/>
  <c r="AB55" i="20"/>
  <c r="V53" i="20"/>
  <c r="Z52" i="20"/>
  <c r="AB51" i="20"/>
  <c r="V49" i="20"/>
  <c r="Z48" i="20"/>
  <c r="V73" i="20"/>
  <c r="V72" i="20"/>
  <c r="Z71" i="20"/>
  <c r="AB70" i="20"/>
  <c r="V68" i="20"/>
  <c r="Z67" i="20"/>
  <c r="AB66" i="20"/>
  <c r="V64" i="20"/>
  <c r="Z63" i="20"/>
  <c r="AB62" i="20"/>
  <c r="V60" i="20"/>
  <c r="Z59" i="20"/>
  <c r="AB58" i="20"/>
  <c r="V56" i="20"/>
  <c r="Z55" i="20"/>
  <c r="AB54" i="20"/>
  <c r="V52" i="20"/>
  <c r="Z51" i="20"/>
  <c r="AB50" i="20"/>
  <c r="V48" i="20"/>
  <c r="Z66" i="20"/>
  <c r="V59" i="20"/>
  <c r="AB57" i="20"/>
  <c r="Z50" i="20"/>
  <c r="V71" i="20"/>
  <c r="AB69" i="20"/>
  <c r="Z62" i="20"/>
  <c r="V55" i="20"/>
  <c r="AB53" i="20"/>
  <c r="V67" i="20"/>
  <c r="AB65" i="20"/>
  <c r="Z58" i="20"/>
  <c r="V51" i="20"/>
  <c r="AB49" i="20"/>
  <c r="Z75" i="20"/>
  <c r="Z70" i="20"/>
  <c r="V63" i="20"/>
  <c r="AB61" i="20"/>
  <c r="Z54" i="20"/>
  <c r="AI21" i="18"/>
  <c r="AJ13" i="24"/>
  <c r="AJ32" i="24"/>
  <c r="AJ19" i="24"/>
  <c r="AP15" i="24"/>
  <c r="AD280" i="14" s="1"/>
  <c r="AJ18" i="24"/>
  <c r="AK18" i="24" s="1"/>
  <c r="AC283" i="14" s="1"/>
  <c r="AJ30" i="24"/>
  <c r="AJ10" i="24"/>
  <c r="AJ35" i="23"/>
  <c r="AJ26" i="23"/>
  <c r="AJ18" i="23"/>
  <c r="AJ23" i="22"/>
  <c r="AI21" i="22"/>
  <c r="AJ26" i="22"/>
  <c r="AJ31" i="21"/>
  <c r="AI20" i="21"/>
  <c r="AJ16" i="21"/>
  <c r="AI11" i="21"/>
  <c r="AI30" i="21"/>
  <c r="AP14" i="20"/>
  <c r="AD159" i="14" s="1"/>
  <c r="AJ14" i="20"/>
  <c r="AI31" i="19"/>
  <c r="AP22" i="19"/>
  <c r="AD137" i="14" s="1"/>
  <c r="AJ15" i="19"/>
  <c r="AJ18" i="18"/>
  <c r="AI19" i="18"/>
  <c r="AP10" i="18"/>
  <c r="AD95" i="14" s="1"/>
  <c r="AJ38" i="17"/>
  <c r="AK38" i="17" s="1"/>
  <c r="AC93" i="14" s="1"/>
  <c r="AI37" i="17"/>
  <c r="AP31" i="17"/>
  <c r="AD86" i="14" s="1"/>
  <c r="AI9" i="17"/>
  <c r="AP29" i="17"/>
  <c r="AD84" i="14" s="1"/>
  <c r="AJ36" i="19"/>
  <c r="AI28" i="24"/>
  <c r="AI27" i="23"/>
  <c r="AP34" i="21"/>
  <c r="AD209" i="14" s="1"/>
  <c r="AI32" i="20"/>
  <c r="AI18" i="19"/>
  <c r="AJ16" i="19"/>
  <c r="AP28" i="19"/>
  <c r="AD143" i="14" s="1"/>
  <c r="AJ29" i="17"/>
  <c r="AI36" i="18"/>
  <c r="AP25" i="18"/>
  <c r="AD110" i="14" s="1"/>
  <c r="AP27" i="21"/>
  <c r="AD202" i="14" s="1"/>
  <c r="AP9" i="24"/>
  <c r="AD274" i="14" s="1"/>
  <c r="AP15" i="22"/>
  <c r="AD220" i="14" s="1"/>
  <c r="AP22" i="24"/>
  <c r="AD287" i="14" s="1"/>
  <c r="AP26" i="24"/>
  <c r="AD291" i="14" s="1"/>
  <c r="AP33" i="23"/>
  <c r="AD268" i="14" s="1"/>
  <c r="AP25" i="22"/>
  <c r="AD230" i="14" s="1"/>
  <c r="AJ21" i="20"/>
  <c r="AP17" i="17"/>
  <c r="AD72" i="14" s="1"/>
  <c r="AP18" i="17"/>
  <c r="AD73" i="14" s="1"/>
  <c r="AI11" i="24"/>
  <c r="AI37" i="24"/>
  <c r="AJ12" i="24"/>
  <c r="AI22" i="24"/>
  <c r="AJ23" i="23"/>
  <c r="AJ28" i="23"/>
  <c r="AJ28" i="22"/>
  <c r="AI14" i="22"/>
  <c r="AJ17" i="22"/>
  <c r="AP19" i="22"/>
  <c r="AD224" i="14" s="1"/>
  <c r="AJ37" i="21"/>
  <c r="AI17" i="21"/>
  <c r="AP33" i="21"/>
  <c r="AD208" i="14" s="1"/>
  <c r="AJ22" i="21"/>
  <c r="AJ24" i="20"/>
  <c r="AP13" i="23"/>
  <c r="AD248" i="14" s="1"/>
  <c r="AP15" i="20"/>
  <c r="AD160" i="14" s="1"/>
  <c r="AP30" i="22"/>
  <c r="AD235" i="14" s="1"/>
  <c r="AP11" i="22"/>
  <c r="AD216" i="14" s="1"/>
  <c r="AP34" i="20"/>
  <c r="AD179" i="14" s="1"/>
  <c r="AP18" i="19"/>
  <c r="AD133" i="14" s="1"/>
  <c r="AP20" i="18"/>
  <c r="AD105" i="14" s="1"/>
  <c r="AP14" i="17"/>
  <c r="AD69" i="14" s="1"/>
  <c r="AP30" i="19"/>
  <c r="AD145" i="14" s="1"/>
  <c r="AP36" i="22"/>
  <c r="AD241" i="14" s="1"/>
  <c r="AP22" i="21"/>
  <c r="AD197" i="14" s="1"/>
  <c r="AP25" i="23"/>
  <c r="AD260" i="14" s="1"/>
  <c r="AP14" i="18"/>
  <c r="AD99" i="14" s="1"/>
  <c r="AP38" i="22"/>
  <c r="AD243" i="14" s="1"/>
  <c r="AP22" i="18"/>
  <c r="AD107" i="14" s="1"/>
  <c r="AP34" i="22"/>
  <c r="AD239" i="14" s="1"/>
  <c r="V77" i="18"/>
  <c r="Z76" i="18"/>
  <c r="AB75" i="18"/>
  <c r="V73" i="18"/>
  <c r="Z72" i="18"/>
  <c r="AB71" i="18"/>
  <c r="V76" i="18"/>
  <c r="Z75" i="18"/>
  <c r="AB74" i="18"/>
  <c r="V72" i="18"/>
  <c r="Z71" i="18"/>
  <c r="AB70" i="18"/>
  <c r="AB77" i="18"/>
  <c r="V75" i="18"/>
  <c r="Z74" i="18"/>
  <c r="AB73" i="18"/>
  <c r="V71" i="18"/>
  <c r="Z70" i="18"/>
  <c r="Z73" i="18"/>
  <c r="Z69" i="18"/>
  <c r="AB68" i="18"/>
  <c r="V66" i="18"/>
  <c r="Z65" i="18"/>
  <c r="AB64" i="18"/>
  <c r="V62" i="18"/>
  <c r="Z61" i="18"/>
  <c r="AB60" i="18"/>
  <c r="V58" i="18"/>
  <c r="Z57" i="18"/>
  <c r="AB56" i="18"/>
  <c r="V54" i="18"/>
  <c r="Z53" i="18"/>
  <c r="AB52" i="18"/>
  <c r="V50" i="18"/>
  <c r="Z49" i="18"/>
  <c r="AB48" i="18"/>
  <c r="AB76" i="18"/>
  <c r="V69" i="18"/>
  <c r="Z68" i="18"/>
  <c r="AB67" i="18"/>
  <c r="V65" i="18"/>
  <c r="Z64" i="18"/>
  <c r="AB63" i="18"/>
  <c r="V61" i="18"/>
  <c r="Z60" i="18"/>
  <c r="AB59" i="18"/>
  <c r="V57" i="18"/>
  <c r="Z56" i="18"/>
  <c r="AB55" i="18"/>
  <c r="V53" i="18"/>
  <c r="Z52" i="18"/>
  <c r="AB51" i="18"/>
  <c r="V49" i="18"/>
  <c r="Z48" i="18"/>
  <c r="V74" i="18"/>
  <c r="AB72" i="18"/>
  <c r="V68" i="18"/>
  <c r="Z67" i="18"/>
  <c r="AB66" i="18"/>
  <c r="V64" i="18"/>
  <c r="Z63" i="18"/>
  <c r="AB62" i="18"/>
  <c r="V60" i="18"/>
  <c r="Z59" i="18"/>
  <c r="AB58" i="18"/>
  <c r="V56" i="18"/>
  <c r="Z55" i="18"/>
  <c r="AB54" i="18"/>
  <c r="V52" i="18"/>
  <c r="Z51" i="18"/>
  <c r="AB50" i="18"/>
  <c r="V48" i="18"/>
  <c r="Z77" i="18"/>
  <c r="V70" i="18"/>
  <c r="Z66" i="18"/>
  <c r="V59" i="18"/>
  <c r="AB57" i="18"/>
  <c r="Z50" i="18"/>
  <c r="AB69" i="18"/>
  <c r="Z62" i="18"/>
  <c r="V55" i="18"/>
  <c r="AB53" i="18"/>
  <c r="V67" i="18"/>
  <c r="AB65" i="18"/>
  <c r="Z58" i="18"/>
  <c r="V51" i="18"/>
  <c r="AB49" i="18"/>
  <c r="V63" i="18"/>
  <c r="AB61" i="18"/>
  <c r="Z54" i="18"/>
  <c r="AP16" i="22"/>
  <c r="AD221" i="14" s="1"/>
  <c r="AP18" i="23"/>
  <c r="AD253" i="14" s="1"/>
  <c r="AP20" i="21"/>
  <c r="AD195" i="14" s="1"/>
  <c r="AP37" i="21"/>
  <c r="AD212" i="14" s="1"/>
  <c r="AP27" i="20"/>
  <c r="AD172" i="14" s="1"/>
  <c r="AP25" i="20"/>
  <c r="AD170" i="14" s="1"/>
  <c r="AP35" i="19"/>
  <c r="AD150" i="14" s="1"/>
  <c r="AP24" i="19"/>
  <c r="AD139" i="14" s="1"/>
  <c r="AP21" i="17"/>
  <c r="AD76" i="14" s="1"/>
  <c r="AP10" i="20"/>
  <c r="AD155" i="14" s="1"/>
  <c r="AP30" i="18"/>
  <c r="AD115" i="14" s="1"/>
  <c r="AP12" i="18"/>
  <c r="AD97" i="14" s="1"/>
  <c r="AP33" i="17"/>
  <c r="AD88" i="14" s="1"/>
  <c r="AP27" i="24"/>
  <c r="AD292" i="14" s="1"/>
  <c r="AP33" i="18"/>
  <c r="AD118" i="14" s="1"/>
  <c r="AP36" i="17"/>
  <c r="AD91" i="14" s="1"/>
  <c r="AP14" i="19"/>
  <c r="AD129" i="14" s="1"/>
  <c r="AP16" i="20"/>
  <c r="AD161" i="14" s="1"/>
  <c r="AP19" i="19"/>
  <c r="AD134" i="14" s="1"/>
  <c r="AP21" i="19"/>
  <c r="AD136" i="14" s="1"/>
  <c r="AP16" i="23"/>
  <c r="AD251" i="14" s="1"/>
  <c r="AP31" i="23"/>
  <c r="AD266" i="14" s="1"/>
  <c r="AP15" i="21"/>
  <c r="AD190" i="14" s="1"/>
  <c r="AP14" i="24"/>
  <c r="AD279" i="14" s="1"/>
  <c r="AP38" i="18"/>
  <c r="AD123" i="14" s="1"/>
  <c r="AP21" i="18"/>
  <c r="AD106" i="14" s="1"/>
  <c r="AP17" i="21"/>
  <c r="AD192" i="14" s="1"/>
  <c r="AP30" i="17"/>
  <c r="AD85" i="14" s="1"/>
  <c r="AP29" i="22"/>
  <c r="AD234" i="14" s="1"/>
  <c r="AP38" i="21"/>
  <c r="AD213" i="14" s="1"/>
  <c r="AP35" i="20"/>
  <c r="AD180" i="14" s="1"/>
  <c r="AP34" i="18"/>
  <c r="AD119" i="14" s="1"/>
  <c r="AP24" i="24"/>
  <c r="AD289" i="14" s="1"/>
  <c r="AP37" i="24"/>
  <c r="AD302" i="14" s="1"/>
  <c r="AP22" i="23"/>
  <c r="AD257" i="14" s="1"/>
  <c r="AP37" i="17"/>
  <c r="AD92" i="14" s="1"/>
  <c r="AP29" i="21"/>
  <c r="AD204" i="14" s="1"/>
  <c r="AP11" i="20"/>
  <c r="AD156" i="14" s="1"/>
  <c r="AP23" i="19"/>
  <c r="AD138" i="14" s="1"/>
  <c r="AP35" i="18"/>
  <c r="AD120" i="14" s="1"/>
  <c r="AP17" i="18"/>
  <c r="AD102" i="14" s="1"/>
  <c r="AB77" i="17"/>
  <c r="V75" i="17"/>
  <c r="Z74" i="17"/>
  <c r="AB73" i="17"/>
  <c r="V71" i="17"/>
  <c r="Z70" i="17"/>
  <c r="AB69" i="17"/>
  <c r="V67" i="17"/>
  <c r="Z66" i="17"/>
  <c r="AB65" i="17"/>
  <c r="V63" i="17"/>
  <c r="Z62" i="17"/>
  <c r="AB61" i="17"/>
  <c r="V59" i="17"/>
  <c r="Z58" i="17"/>
  <c r="AB57" i="17"/>
  <c r="V55" i="17"/>
  <c r="Z54" i="17"/>
  <c r="AB53" i="17"/>
  <c r="V51" i="17"/>
  <c r="Z50" i="17"/>
  <c r="AB49" i="17"/>
  <c r="Z77" i="17"/>
  <c r="AB76" i="17"/>
  <c r="V74" i="17"/>
  <c r="Z73" i="17"/>
  <c r="AB72" i="17"/>
  <c r="V70" i="17"/>
  <c r="Z69" i="17"/>
  <c r="AB68" i="17"/>
  <c r="V66" i="17"/>
  <c r="Z65" i="17"/>
  <c r="AB64" i="17"/>
  <c r="V62" i="17"/>
  <c r="Z61" i="17"/>
  <c r="AB60" i="17"/>
  <c r="V58" i="17"/>
  <c r="Z57" i="17"/>
  <c r="AB56" i="17"/>
  <c r="V54" i="17"/>
  <c r="Z53" i="17"/>
  <c r="AB52" i="17"/>
  <c r="V50" i="17"/>
  <c r="Z49" i="17"/>
  <c r="AB48" i="17"/>
  <c r="V77" i="17"/>
  <c r="Z76" i="17"/>
  <c r="AB75" i="17"/>
  <c r="V73" i="17"/>
  <c r="Z72" i="17"/>
  <c r="AB71" i="17"/>
  <c r="V69" i="17"/>
  <c r="Z68" i="17"/>
  <c r="AB67" i="17"/>
  <c r="V65" i="17"/>
  <c r="Z64" i="17"/>
  <c r="AB63" i="17"/>
  <c r="V61" i="17"/>
  <c r="Z60" i="17"/>
  <c r="AB59" i="17"/>
  <c r="V57" i="17"/>
  <c r="Z56" i="17"/>
  <c r="AB55" i="17"/>
  <c r="V53" i="17"/>
  <c r="Z52" i="17"/>
  <c r="AB51" i="17"/>
  <c r="V49" i="17"/>
  <c r="Z48" i="17"/>
  <c r="Z75" i="17"/>
  <c r="V68" i="17"/>
  <c r="AB66" i="17"/>
  <c r="Z59" i="17"/>
  <c r="V52" i="17"/>
  <c r="AB50" i="17"/>
  <c r="Z71" i="17"/>
  <c r="V64" i="17"/>
  <c r="AB62" i="17"/>
  <c r="Z55" i="17"/>
  <c r="V48" i="17"/>
  <c r="V76" i="17"/>
  <c r="AB74" i="17"/>
  <c r="Z67" i="17"/>
  <c r="V60" i="17"/>
  <c r="AB58" i="17"/>
  <c r="Z51" i="17"/>
  <c r="AB54" i="17"/>
  <c r="V72" i="17"/>
  <c r="AB70" i="17"/>
  <c r="Z63" i="17"/>
  <c r="V56" i="17"/>
  <c r="AP13" i="21"/>
  <c r="AD188" i="14" s="1"/>
  <c r="AP26" i="18"/>
  <c r="AD111" i="14" s="1"/>
  <c r="AP19" i="21"/>
  <c r="AD194" i="14" s="1"/>
  <c r="AP27" i="23"/>
  <c r="AD262" i="14" s="1"/>
  <c r="AP14" i="21"/>
  <c r="AD189" i="14" s="1"/>
  <c r="AP20" i="17"/>
  <c r="AD75" i="14" s="1"/>
  <c r="AP27" i="19"/>
  <c r="AD142" i="14" s="1"/>
  <c r="AP9" i="17"/>
  <c r="AD64" i="14" s="1"/>
  <c r="AP10" i="21"/>
  <c r="AD185" i="14" s="1"/>
  <c r="AP29" i="20"/>
  <c r="AD174" i="14" s="1"/>
  <c r="AP25" i="19"/>
  <c r="AD140" i="14" s="1"/>
  <c r="AP36" i="23"/>
  <c r="AD271" i="14" s="1"/>
  <c r="AP32" i="22"/>
  <c r="AD237" i="14" s="1"/>
  <c r="AP23" i="21"/>
  <c r="AD198" i="14" s="1"/>
  <c r="AP11" i="21"/>
  <c r="AD186" i="14" s="1"/>
  <c r="AP9" i="21"/>
  <c r="AD184" i="14" s="1"/>
  <c r="AP37" i="19"/>
  <c r="AD152" i="14" s="1"/>
  <c r="AP12" i="19"/>
  <c r="AD127" i="14" s="1"/>
  <c r="AP24" i="18"/>
  <c r="AD109" i="14" s="1"/>
  <c r="AI32" i="18"/>
  <c r="AJ32" i="18"/>
  <c r="AP20" i="24"/>
  <c r="AD285" i="14" s="1"/>
  <c r="AP19" i="23"/>
  <c r="AD254" i="14" s="1"/>
  <c r="AP28" i="20"/>
  <c r="AD173" i="14" s="1"/>
  <c r="AP19" i="20"/>
  <c r="AD164" i="14" s="1"/>
  <c r="AP16" i="19"/>
  <c r="AD131" i="14" s="1"/>
  <c r="AP15" i="17"/>
  <c r="AD70" i="14" s="1"/>
  <c r="AP23" i="17"/>
  <c r="AD78" i="14" s="1"/>
  <c r="AP28" i="17"/>
  <c r="AD83" i="14" s="1"/>
  <c r="AP26" i="20"/>
  <c r="AD171" i="14" s="1"/>
  <c r="AP11" i="18"/>
  <c r="AD96" i="14" s="1"/>
  <c r="AP17" i="20"/>
  <c r="AD162" i="14" s="1"/>
  <c r="AP16" i="21"/>
  <c r="AD191" i="14" s="1"/>
  <c r="AP28" i="24"/>
  <c r="AD293" i="14" s="1"/>
  <c r="AP32" i="19"/>
  <c r="AD147" i="14" s="1"/>
  <c r="AP18" i="22"/>
  <c r="AD223" i="14" s="1"/>
  <c r="AP21" i="24"/>
  <c r="AD286" i="14" s="1"/>
  <c r="AP29" i="18"/>
  <c r="AD114" i="14" s="1"/>
  <c r="AP22" i="17"/>
  <c r="AD77" i="14" s="1"/>
  <c r="AP23" i="18"/>
  <c r="AD108" i="14" s="1"/>
  <c r="AP20" i="19"/>
  <c r="AD135" i="14" s="1"/>
  <c r="AP25" i="17"/>
  <c r="AD80" i="14" s="1"/>
  <c r="AP11" i="24"/>
  <c r="AD276" i="14" s="1"/>
  <c r="AP33" i="19"/>
  <c r="AD148" i="14" s="1"/>
  <c r="AP9" i="23"/>
  <c r="AD244" i="14" s="1"/>
  <c r="AP29" i="24"/>
  <c r="AD294" i="14" s="1"/>
  <c r="AP15" i="23"/>
  <c r="AD250" i="14" s="1"/>
  <c r="AP10" i="22"/>
  <c r="AD215" i="14" s="1"/>
  <c r="AP34" i="24"/>
  <c r="AD299" i="14" s="1"/>
  <c r="AP23" i="24"/>
  <c r="AD288" i="14" s="1"/>
  <c r="AP26" i="23"/>
  <c r="AD261" i="14" s="1"/>
  <c r="AP11" i="23"/>
  <c r="AD246" i="14" s="1"/>
  <c r="AP27" i="22"/>
  <c r="AD232" i="14" s="1"/>
  <c r="V76" i="21"/>
  <c r="Z75" i="21"/>
  <c r="AB74" i="21"/>
  <c r="V72" i="21"/>
  <c r="Z71" i="21"/>
  <c r="AB70" i="21"/>
  <c r="V68" i="21"/>
  <c r="Z67" i="21"/>
  <c r="AB66" i="21"/>
  <c r="V64" i="21"/>
  <c r="Z63" i="21"/>
  <c r="AB62" i="21"/>
  <c r="V60" i="21"/>
  <c r="Z59" i="21"/>
  <c r="AB58" i="21"/>
  <c r="V56" i="21"/>
  <c r="Z55" i="21"/>
  <c r="AB54" i="21"/>
  <c r="V52" i="21"/>
  <c r="Z51" i="21"/>
  <c r="AB50" i="21"/>
  <c r="V48" i="21"/>
  <c r="AB77" i="21"/>
  <c r="V75" i="21"/>
  <c r="Z74" i="21"/>
  <c r="AB73" i="21"/>
  <c r="V71" i="21"/>
  <c r="Z70" i="21"/>
  <c r="AB69" i="21"/>
  <c r="V67" i="21"/>
  <c r="Z66" i="21"/>
  <c r="AB65" i="21"/>
  <c r="V63" i="21"/>
  <c r="Z62" i="21"/>
  <c r="AB61" i="21"/>
  <c r="V59" i="21"/>
  <c r="Z58" i="21"/>
  <c r="AB57" i="21"/>
  <c r="V55" i="21"/>
  <c r="Z54" i="21"/>
  <c r="AB53" i="21"/>
  <c r="V51" i="21"/>
  <c r="Z50" i="21"/>
  <c r="AB49" i="21"/>
  <c r="Z77" i="21"/>
  <c r="AB76" i="21"/>
  <c r="V74" i="21"/>
  <c r="Z73" i="21"/>
  <c r="AB72" i="21"/>
  <c r="V70" i="21"/>
  <c r="Z69" i="21"/>
  <c r="AB68" i="21"/>
  <c r="V66" i="21"/>
  <c r="Z65" i="21"/>
  <c r="AB64" i="21"/>
  <c r="V62" i="21"/>
  <c r="Z61" i="21"/>
  <c r="AB60" i="21"/>
  <c r="V58" i="21"/>
  <c r="Z57" i="21"/>
  <c r="AB56" i="21"/>
  <c r="V54" i="21"/>
  <c r="Z53" i="21"/>
  <c r="AB52" i="21"/>
  <c r="V50" i="21"/>
  <c r="Z49" i="21"/>
  <c r="AB48" i="21"/>
  <c r="V73" i="21"/>
  <c r="AB71" i="21"/>
  <c r="Z64" i="21"/>
  <c r="V57" i="21"/>
  <c r="AB55" i="21"/>
  <c r="Z48" i="21"/>
  <c r="Z76" i="21"/>
  <c r="V69" i="21"/>
  <c r="AB67" i="21"/>
  <c r="Z60" i="21"/>
  <c r="V53" i="21"/>
  <c r="AB51" i="21"/>
  <c r="Z72" i="21"/>
  <c r="V65" i="21"/>
  <c r="AB63" i="21"/>
  <c r="Z56" i="21"/>
  <c r="V49" i="21"/>
  <c r="AB75" i="21"/>
  <c r="Z68" i="21"/>
  <c r="V61" i="21"/>
  <c r="AB59" i="21"/>
  <c r="Z52" i="21"/>
  <c r="V77" i="21"/>
  <c r="AI29" i="21"/>
  <c r="AJ29" i="21"/>
  <c r="AP15" i="18"/>
  <c r="AD100" i="14" s="1"/>
  <c r="AJ12" i="16"/>
  <c r="AJ38" i="16"/>
  <c r="AJ35" i="16"/>
  <c r="AJ32" i="16"/>
  <c r="AJ29" i="16"/>
  <c r="AJ26" i="16"/>
  <c r="AJ23" i="16"/>
  <c r="AI13" i="16"/>
  <c r="AI21" i="16"/>
  <c r="AI29" i="16"/>
  <c r="AI37" i="16"/>
  <c r="AI16" i="16"/>
  <c r="AI24" i="16"/>
  <c r="AJ9" i="16"/>
  <c r="AJ36" i="16"/>
  <c r="AJ33" i="16"/>
  <c r="AJ30" i="16"/>
  <c r="AJ27" i="16"/>
  <c r="AJ24" i="16"/>
  <c r="AJ21" i="16"/>
  <c r="AJ18" i="16"/>
  <c r="AJ15" i="16"/>
  <c r="AI15" i="16"/>
  <c r="AI23" i="16"/>
  <c r="AI31" i="16"/>
  <c r="AI10" i="16"/>
  <c r="AI18" i="16"/>
  <c r="AI34" i="16"/>
  <c r="AA486" i="16"/>
  <c r="AC26" i="16" s="1"/>
  <c r="AJ28" i="16"/>
  <c r="AJ25" i="16"/>
  <c r="AJ22" i="16"/>
  <c r="AJ19" i="16"/>
  <c r="AJ16" i="16"/>
  <c r="AJ13" i="16"/>
  <c r="AJ10" i="16"/>
  <c r="AI9" i="16"/>
  <c r="AI17" i="16"/>
  <c r="AI25" i="16"/>
  <c r="AI12" i="16"/>
  <c r="AI20" i="16"/>
  <c r="AI28" i="16"/>
  <c r="AA187" i="16"/>
  <c r="AC13" i="16" s="1"/>
  <c r="AP17" i="16"/>
  <c r="AD42" i="14" s="1"/>
  <c r="AJ20" i="16"/>
  <c r="AJ17" i="16"/>
  <c r="AJ14" i="16"/>
  <c r="AJ11" i="16"/>
  <c r="AJ37" i="16"/>
  <c r="AJ34" i="16"/>
  <c r="AJ31" i="16"/>
  <c r="AI11" i="16"/>
  <c r="AI19" i="16"/>
  <c r="AI27" i="16"/>
  <c r="AI14" i="16"/>
  <c r="AI30" i="16"/>
  <c r="AP33" i="16"/>
  <c r="AD58" i="14" s="1"/>
  <c r="AP30" i="16"/>
  <c r="AD55" i="14" s="1"/>
  <c r="AP27" i="16"/>
  <c r="AD52" i="14" s="1"/>
  <c r="AP24" i="16"/>
  <c r="AD49" i="14" s="1"/>
  <c r="AP21" i="16"/>
  <c r="AD46" i="14" s="1"/>
  <c r="AP18" i="16"/>
  <c r="AD43" i="14" s="1"/>
  <c r="AP15" i="16"/>
  <c r="AD40" i="14" s="1"/>
  <c r="AP12" i="16"/>
  <c r="AD37" i="14" s="1"/>
  <c r="AB77" i="16"/>
  <c r="V75" i="16"/>
  <c r="Z74" i="16"/>
  <c r="AB73" i="16"/>
  <c r="V71" i="16"/>
  <c r="Z70" i="16"/>
  <c r="AB69" i="16"/>
  <c r="V67" i="16"/>
  <c r="Z66" i="16"/>
  <c r="AB65" i="16"/>
  <c r="V63" i="16"/>
  <c r="Z62" i="16"/>
  <c r="AB61" i="16"/>
  <c r="V59" i="16"/>
  <c r="Z58" i="16"/>
  <c r="AB57" i="16"/>
  <c r="V55" i="16"/>
  <c r="Z54" i="16"/>
  <c r="AB53" i="16"/>
  <c r="V51" i="16"/>
  <c r="Z50" i="16"/>
  <c r="AB49" i="16"/>
  <c r="Z77" i="16"/>
  <c r="AB76" i="16"/>
  <c r="V74" i="16"/>
  <c r="Z73" i="16"/>
  <c r="AB72" i="16"/>
  <c r="V70" i="16"/>
  <c r="Z69" i="16"/>
  <c r="AB68" i="16"/>
  <c r="V66" i="16"/>
  <c r="Z65" i="16"/>
  <c r="AB64" i="16"/>
  <c r="V62" i="16"/>
  <c r="Z61" i="16"/>
  <c r="AB60" i="16"/>
  <c r="V58" i="16"/>
  <c r="Z57" i="16"/>
  <c r="AB56" i="16"/>
  <c r="V54" i="16"/>
  <c r="Z53" i="16"/>
  <c r="AB52" i="16"/>
  <c r="V50" i="16"/>
  <c r="Z49" i="16"/>
  <c r="AB48" i="16"/>
  <c r="V77" i="16"/>
  <c r="Z76" i="16"/>
  <c r="AB75" i="16"/>
  <c r="V73" i="16"/>
  <c r="Z72" i="16"/>
  <c r="AB71" i="16"/>
  <c r="V69" i="16"/>
  <c r="Z68" i="16"/>
  <c r="AB67" i="16"/>
  <c r="V65" i="16"/>
  <c r="Z64" i="16"/>
  <c r="AB63" i="16"/>
  <c r="V61" i="16"/>
  <c r="Z60" i="16"/>
  <c r="AB59" i="16"/>
  <c r="V57" i="16"/>
  <c r="Z56" i="16"/>
  <c r="AB55" i="16"/>
  <c r="V53" i="16"/>
  <c r="Z52" i="16"/>
  <c r="AB51" i="16"/>
  <c r="V49" i="16"/>
  <c r="Z48" i="16"/>
  <c r="V76" i="16"/>
  <c r="Z75" i="16"/>
  <c r="AB74" i="16"/>
  <c r="V72" i="16"/>
  <c r="Z71" i="16"/>
  <c r="AB70" i="16"/>
  <c r="V68" i="16"/>
  <c r="Z67" i="16"/>
  <c r="AB66" i="16"/>
  <c r="V64" i="16"/>
  <c r="Z63" i="16"/>
  <c r="AB62" i="16"/>
  <c r="V60" i="16"/>
  <c r="Z59" i="16"/>
  <c r="AB58" i="16"/>
  <c r="V56" i="16"/>
  <c r="Z55" i="16"/>
  <c r="AB54" i="16"/>
  <c r="V52" i="16"/>
  <c r="Z51" i="16"/>
  <c r="AB50" i="16"/>
  <c r="V48" i="16"/>
  <c r="AP25" i="16"/>
  <c r="AD50" i="14" s="1"/>
  <c r="AP22" i="16"/>
  <c r="AD47" i="14" s="1"/>
  <c r="AP19" i="16"/>
  <c r="AD44" i="14" s="1"/>
  <c r="AP16" i="16"/>
  <c r="AD41" i="14" s="1"/>
  <c r="AP13" i="16"/>
  <c r="AD38" i="14" s="1"/>
  <c r="AP10" i="16"/>
  <c r="AD35" i="14" s="1"/>
  <c r="AP36" i="16"/>
  <c r="AD61" i="14" s="1"/>
  <c r="AP14" i="16"/>
  <c r="AD39" i="14" s="1"/>
  <c r="AP11" i="16"/>
  <c r="AD36" i="14" s="1"/>
  <c r="AP37" i="16"/>
  <c r="AD62" i="14" s="1"/>
  <c r="AP34" i="16"/>
  <c r="AD59" i="14" s="1"/>
  <c r="AP31" i="16"/>
  <c r="AD56" i="14" s="1"/>
  <c r="AP28" i="16"/>
  <c r="AD53" i="14" s="1"/>
  <c r="AP35" i="16"/>
  <c r="AD60" i="14" s="1"/>
  <c r="AP32" i="16"/>
  <c r="AD57" i="14" s="1"/>
  <c r="AP29" i="16"/>
  <c r="AD54" i="14" s="1"/>
  <c r="AP26" i="16"/>
  <c r="AD51" i="14" s="1"/>
  <c r="AP23" i="16"/>
  <c r="AD48" i="14" s="1"/>
  <c r="AP20" i="16"/>
  <c r="AD45" i="14" s="1"/>
  <c r="AP9" i="16"/>
  <c r="AD34" i="14" s="1"/>
  <c r="AA93" i="24"/>
  <c r="AA392" i="24"/>
  <c r="AA279" i="24"/>
  <c r="AC17" i="24" s="1"/>
  <c r="AA277" i="24"/>
  <c r="AA371" i="24"/>
  <c r="AC21" i="24" s="1"/>
  <c r="AA162" i="24"/>
  <c r="AA714" i="24"/>
  <c r="AA415" i="23"/>
  <c r="AA599" i="23"/>
  <c r="AA116" i="23"/>
  <c r="AA231" i="23"/>
  <c r="AA486" i="23"/>
  <c r="AC26" i="23" s="1"/>
  <c r="P530" i="23"/>
  <c r="AA530" i="23" s="1"/>
  <c r="AA95" i="23"/>
  <c r="AC9" i="23" s="1"/>
  <c r="AA323" i="23"/>
  <c r="AA668" i="23"/>
  <c r="AA760" i="23"/>
  <c r="AA622" i="23"/>
  <c r="AA210" i="23"/>
  <c r="AC14" i="23" s="1"/>
  <c r="AA691" i="22"/>
  <c r="AA394" i="22"/>
  <c r="AC22" i="22" s="1"/>
  <c r="AA139" i="22"/>
  <c r="AA369" i="22"/>
  <c r="AA346" i="22"/>
  <c r="AA302" i="22"/>
  <c r="AC18" i="22" s="1"/>
  <c r="AA95" i="22"/>
  <c r="AC9" i="22" s="1"/>
  <c r="Z576" i="21"/>
  <c r="AA760" i="20"/>
  <c r="AA484" i="20"/>
  <c r="AA553" i="19"/>
  <c r="AA599" i="19"/>
  <c r="AA668" i="19"/>
  <c r="AA277" i="18"/>
  <c r="AA323" i="18"/>
  <c r="AA187" i="17"/>
  <c r="AC13" i="17" s="1"/>
  <c r="AA302" i="17"/>
  <c r="AC18" i="17" s="1"/>
  <c r="AA622" i="17"/>
  <c r="AA208" i="17"/>
  <c r="AA394" i="17"/>
  <c r="AC22" i="17" s="1"/>
  <c r="AA760" i="17"/>
  <c r="AA256" i="16"/>
  <c r="AC16" i="16" s="1"/>
  <c r="AA440" i="16"/>
  <c r="AC24" i="16" s="1"/>
  <c r="AA438" i="16"/>
  <c r="AA164" i="16"/>
  <c r="AC12" i="16" s="1"/>
  <c r="AA118" i="24"/>
  <c r="AC10" i="24" s="1"/>
  <c r="AA323" i="24"/>
  <c r="AA417" i="24"/>
  <c r="AC23" i="24" s="1"/>
  <c r="AA348" i="24"/>
  <c r="AC20" i="24" s="1"/>
  <c r="AA116" i="24"/>
  <c r="AA737" i="24"/>
  <c r="AA415" i="24"/>
  <c r="AA346" i="24"/>
  <c r="AA369" i="24"/>
  <c r="AA187" i="24"/>
  <c r="AC13" i="24" s="1"/>
  <c r="AA440" i="24"/>
  <c r="AC24" i="24" s="1"/>
  <c r="AA760" i="24"/>
  <c r="AA95" i="24"/>
  <c r="AC9" i="24" s="1"/>
  <c r="AA394" i="24"/>
  <c r="AC22" i="24" s="1"/>
  <c r="AA486" i="24"/>
  <c r="AC26" i="24" s="1"/>
  <c r="AA256" i="24"/>
  <c r="AC16" i="24" s="1"/>
  <c r="AA164" i="24"/>
  <c r="AC12" i="24" s="1"/>
  <c r="AA325" i="24"/>
  <c r="AC19" i="24" s="1"/>
  <c r="AA185" i="24"/>
  <c r="AA438" i="24"/>
  <c r="AA463" i="23"/>
  <c r="AC25" i="23" s="1"/>
  <c r="AA484" i="23"/>
  <c r="Z530" i="23"/>
  <c r="AA346" i="23"/>
  <c r="AA392" i="23"/>
  <c r="AA576" i="23"/>
  <c r="AA440" i="23"/>
  <c r="AC24" i="23" s="1"/>
  <c r="AA691" i="23"/>
  <c r="AA461" i="23"/>
  <c r="AA118" i="23"/>
  <c r="AC10" i="23" s="1"/>
  <c r="AA371" i="23"/>
  <c r="AC21" i="23" s="1"/>
  <c r="AA438" i="23"/>
  <c r="AA208" i="23"/>
  <c r="AA279" i="23"/>
  <c r="AC17" i="23" s="1"/>
  <c r="AA348" i="23"/>
  <c r="AC20" i="23" s="1"/>
  <c r="AA162" i="23"/>
  <c r="AA302" i="23"/>
  <c r="AC18" i="23" s="1"/>
  <c r="AA325" i="23"/>
  <c r="AC19" i="23" s="1"/>
  <c r="Z139" i="23"/>
  <c r="Q141" i="23"/>
  <c r="Z141" i="23" s="1"/>
  <c r="P139" i="23"/>
  <c r="G141" i="23"/>
  <c r="P141" i="23" s="1"/>
  <c r="AA369" i="23"/>
  <c r="AA164" i="23"/>
  <c r="AC12" i="23" s="1"/>
  <c r="AA277" i="23"/>
  <c r="AA668" i="22"/>
  <c r="AA438" i="22"/>
  <c r="AA348" i="22"/>
  <c r="AC20" i="22" s="1"/>
  <c r="AA576" i="22"/>
  <c r="AA622" i="22"/>
  <c r="AA279" i="22"/>
  <c r="AC17" i="22" s="1"/>
  <c r="AA325" i="22"/>
  <c r="AC19" i="22" s="1"/>
  <c r="AA463" i="22"/>
  <c r="AC25" i="22" s="1"/>
  <c r="AA162" i="22"/>
  <c r="AA277" i="22"/>
  <c r="AA323" i="22"/>
  <c r="AA461" i="22"/>
  <c r="AA486" i="22"/>
  <c r="AC26" i="22" s="1"/>
  <c r="AA233" i="22"/>
  <c r="AC15" i="22" s="1"/>
  <c r="AA187" i="22"/>
  <c r="AC13" i="22" s="1"/>
  <c r="AA440" i="22"/>
  <c r="AC24" i="22" s="1"/>
  <c r="AA599" i="22"/>
  <c r="AA231" i="22"/>
  <c r="AA553" i="22"/>
  <c r="AA185" i="22"/>
  <c r="AA164" i="22"/>
  <c r="AC12" i="22" s="1"/>
  <c r="P576" i="21"/>
  <c r="AA576" i="21" s="1"/>
  <c r="AA93" i="21"/>
  <c r="AA622" i="21"/>
  <c r="AA440" i="21"/>
  <c r="AC24" i="21" s="1"/>
  <c r="AA714" i="21"/>
  <c r="AA415" i="21"/>
  <c r="AA463" i="21"/>
  <c r="AC25" i="21" s="1"/>
  <c r="AA302" i="21"/>
  <c r="AC18" i="21" s="1"/>
  <c r="Z484" i="21"/>
  <c r="Q486" i="21"/>
  <c r="Z486" i="21" s="1"/>
  <c r="AA438" i="21"/>
  <c r="AA691" i="21"/>
  <c r="AA461" i="21"/>
  <c r="AA300" i="21"/>
  <c r="AA118" i="21"/>
  <c r="AC10" i="21" s="1"/>
  <c r="AA233" i="21"/>
  <c r="AC15" i="21" s="1"/>
  <c r="AA256" i="21"/>
  <c r="AC16" i="21" s="1"/>
  <c r="AA95" i="21"/>
  <c r="AC9" i="21" s="1"/>
  <c r="P484" i="21"/>
  <c r="G486" i="21"/>
  <c r="P486" i="21" s="1"/>
  <c r="AA530" i="21"/>
  <c r="AA116" i="21"/>
  <c r="AA231" i="21"/>
  <c r="AA645" i="21"/>
  <c r="AA254" i="21"/>
  <c r="AA417" i="21"/>
  <c r="AC23" i="21" s="1"/>
  <c r="P415" i="20"/>
  <c r="G417" i="20"/>
  <c r="P417" i="20" s="1"/>
  <c r="AA691" i="20"/>
  <c r="AA486" i="20"/>
  <c r="AC26" i="20" s="1"/>
  <c r="AA116" i="20"/>
  <c r="AA210" i="20"/>
  <c r="AC14" i="20" s="1"/>
  <c r="Z415" i="20"/>
  <c r="Q417" i="20"/>
  <c r="Z417" i="20" s="1"/>
  <c r="AA279" i="20"/>
  <c r="AC17" i="20" s="1"/>
  <c r="AA141" i="20"/>
  <c r="AC11" i="20" s="1"/>
  <c r="AA233" i="20"/>
  <c r="AC15" i="20" s="1"/>
  <c r="AA622" i="20"/>
  <c r="AA256" i="20"/>
  <c r="AC16" i="20" s="1"/>
  <c r="AA277" i="20"/>
  <c r="AA139" i="20"/>
  <c r="AA231" i="20"/>
  <c r="AA254" i="20"/>
  <c r="Z484" i="19"/>
  <c r="Q486" i="19"/>
  <c r="Z486" i="19" s="1"/>
  <c r="AA302" i="19"/>
  <c r="AC18" i="19" s="1"/>
  <c r="AA415" i="19"/>
  <c r="AA256" i="19"/>
  <c r="AC16" i="19" s="1"/>
  <c r="AA164" i="19"/>
  <c r="AC12" i="19" s="1"/>
  <c r="AA300" i="19"/>
  <c r="Z208" i="19"/>
  <c r="Q210" i="19"/>
  <c r="Z210" i="19" s="1"/>
  <c r="AA760" i="19"/>
  <c r="AA348" i="19"/>
  <c r="AC20" i="19" s="1"/>
  <c r="AA95" i="19"/>
  <c r="AC9" i="19" s="1"/>
  <c r="AA254" i="19"/>
  <c r="AA162" i="19"/>
  <c r="P484" i="19"/>
  <c r="AA484" i="19" s="1"/>
  <c r="G486" i="19"/>
  <c r="P486" i="19" s="1"/>
  <c r="AA185" i="19"/>
  <c r="AA118" i="19"/>
  <c r="AC10" i="19" s="1"/>
  <c r="AA325" i="19"/>
  <c r="AC19" i="19" s="1"/>
  <c r="AA346" i="19"/>
  <c r="AA93" i="19"/>
  <c r="AA279" i="19"/>
  <c r="AC17" i="19" s="1"/>
  <c r="AA323" i="19"/>
  <c r="P208" i="19"/>
  <c r="AA208" i="19" s="1"/>
  <c r="G210" i="19"/>
  <c r="P210" i="19" s="1"/>
  <c r="AA417" i="19"/>
  <c r="AC23" i="19" s="1"/>
  <c r="AA530" i="19"/>
  <c r="AA277" i="19"/>
  <c r="AA164" i="18"/>
  <c r="AC12" i="18" s="1"/>
  <c r="AA208" i="18"/>
  <c r="AA116" i="18"/>
  <c r="AA622" i="18"/>
  <c r="AA484" i="18"/>
  <c r="Z231" i="18"/>
  <c r="Q233" i="18"/>
  <c r="Z233" i="18" s="1"/>
  <c r="AA576" i="18"/>
  <c r="AA162" i="18"/>
  <c r="AA760" i="18"/>
  <c r="AA507" i="18"/>
  <c r="AA463" i="18"/>
  <c r="AC25" i="18" s="1"/>
  <c r="AA440" i="18"/>
  <c r="AC24" i="18" s="1"/>
  <c r="AA461" i="18"/>
  <c r="P231" i="18"/>
  <c r="G233" i="18"/>
  <c r="P233" i="18" s="1"/>
  <c r="AA438" i="18"/>
  <c r="AA530" i="18"/>
  <c r="AA325" i="18"/>
  <c r="AC19" i="18" s="1"/>
  <c r="AA210" i="18"/>
  <c r="AC14" i="18" s="1"/>
  <c r="AA118" i="18"/>
  <c r="AC10" i="18" s="1"/>
  <c r="Z438" i="17"/>
  <c r="Q440" i="17"/>
  <c r="Z440" i="17" s="1"/>
  <c r="AA737" i="17"/>
  <c r="AA164" i="17"/>
  <c r="AC12" i="17" s="1"/>
  <c r="AA279" i="17"/>
  <c r="AC17" i="17" s="1"/>
  <c r="AA300" i="17"/>
  <c r="Z323" i="17"/>
  <c r="Q325" i="17"/>
  <c r="Z325" i="17" s="1"/>
  <c r="AA231" i="17"/>
  <c r="AA139" i="17"/>
  <c r="AA714" i="17"/>
  <c r="AA185" i="17"/>
  <c r="AA256" i="17"/>
  <c r="AC16" i="17" s="1"/>
  <c r="AA277" i="17"/>
  <c r="AA417" i="17"/>
  <c r="AC23" i="17" s="1"/>
  <c r="AA392" i="17"/>
  <c r="AA668" i="17"/>
  <c r="P323" i="17"/>
  <c r="AA323" i="17" s="1"/>
  <c r="G325" i="17"/>
  <c r="P325" i="17" s="1"/>
  <c r="AA346" i="17"/>
  <c r="AA463" i="17"/>
  <c r="AC25" i="17" s="1"/>
  <c r="AA486" i="17"/>
  <c r="AC26" i="17" s="1"/>
  <c r="AA254" i="17"/>
  <c r="AA210" i="17"/>
  <c r="AC14" i="17" s="1"/>
  <c r="P438" i="17"/>
  <c r="AA438" i="17" s="1"/>
  <c r="G440" i="17"/>
  <c r="P440" i="17" s="1"/>
  <c r="AA507" i="17"/>
  <c r="AA415" i="17"/>
  <c r="AA348" i="17"/>
  <c r="AC20" i="17" s="1"/>
  <c r="AA463" i="16"/>
  <c r="AC25" i="16" s="1"/>
  <c r="AA599" i="16"/>
  <c r="AA622" i="16"/>
  <c r="AA210" i="16"/>
  <c r="AC14" i="16" s="1"/>
  <c r="AA323" i="16"/>
  <c r="AA394" i="16"/>
  <c r="AC22" i="16" s="1"/>
  <c r="AA254" i="16"/>
  <c r="AA302" i="16"/>
  <c r="AC18" i="16" s="1"/>
  <c r="AA461" i="16"/>
  <c r="AA737" i="16"/>
  <c r="AA417" i="16"/>
  <c r="AC23" i="16" s="1"/>
  <c r="AA507" i="16"/>
  <c r="AA233" i="16"/>
  <c r="AC15" i="16" s="1"/>
  <c r="AA208" i="16"/>
  <c r="AA141" i="16"/>
  <c r="AC11" i="16" s="1"/>
  <c r="AA392" i="16"/>
  <c r="AA300" i="16"/>
  <c r="AA691" i="16"/>
  <c r="AA348" i="16"/>
  <c r="AC20" i="16" s="1"/>
  <c r="AA415" i="16"/>
  <c r="AA231" i="16"/>
  <c r="AA139" i="16"/>
  <c r="AA645" i="16"/>
  <c r="AA346" i="16"/>
  <c r="AA325" i="16"/>
  <c r="AC19" i="16" s="1"/>
  <c r="AA231" i="18" l="1"/>
  <c r="M10" i="14"/>
  <c r="AK26" i="22"/>
  <c r="AC231" i="14" s="1"/>
  <c r="N11" i="14"/>
  <c r="N10" i="14"/>
  <c r="AK38" i="20"/>
  <c r="AC183" i="14" s="1"/>
  <c r="I10" i="14"/>
  <c r="AK22" i="24"/>
  <c r="AC287" i="14" s="1"/>
  <c r="AA576" i="24"/>
  <c r="L11" i="14"/>
  <c r="L10" i="14"/>
  <c r="AA254" i="23"/>
  <c r="AA139" i="21"/>
  <c r="AE15" i="24"/>
  <c r="AK29" i="21"/>
  <c r="AC204" i="14" s="1"/>
  <c r="AK26" i="23"/>
  <c r="AC261" i="14" s="1"/>
  <c r="AK13" i="24"/>
  <c r="AC278" i="14" s="1"/>
  <c r="AK15" i="18"/>
  <c r="AC100" i="14" s="1"/>
  <c r="H10" i="14"/>
  <c r="K10" i="14"/>
  <c r="G10" i="14"/>
  <c r="AK28" i="19"/>
  <c r="AC143" i="14" s="1"/>
  <c r="J10" i="14"/>
  <c r="AA668" i="16"/>
  <c r="N69" i="16"/>
  <c r="Q48" i="16"/>
  <c r="AK34" i="16"/>
  <c r="AC59" i="14" s="1"/>
  <c r="J57" i="16"/>
  <c r="Q50" i="16"/>
  <c r="N71" i="16"/>
  <c r="Q64" i="16"/>
  <c r="AK13" i="16"/>
  <c r="AC38" i="14" s="1"/>
  <c r="AK11" i="16"/>
  <c r="AC36" i="14" s="1"/>
  <c r="J74" i="16"/>
  <c r="J63" i="16"/>
  <c r="Q69" i="16"/>
  <c r="N55" i="16"/>
  <c r="J76" i="16"/>
  <c r="Q63" i="16"/>
  <c r="N53" i="16"/>
  <c r="AK23" i="16"/>
  <c r="AC48" i="14" s="1"/>
  <c r="AK17" i="16"/>
  <c r="AC42" i="14" s="1"/>
  <c r="AK16" i="16"/>
  <c r="AC41" i="14" s="1"/>
  <c r="AK28" i="16"/>
  <c r="AC53" i="14" s="1"/>
  <c r="Q76" i="16"/>
  <c r="AK15" i="16"/>
  <c r="AC40" i="14" s="1"/>
  <c r="AK27" i="16"/>
  <c r="AC52" i="14" s="1"/>
  <c r="AK14" i="16"/>
  <c r="AC39" i="14" s="1"/>
  <c r="AK26" i="16"/>
  <c r="AC51" i="14" s="1"/>
  <c r="AK38" i="16"/>
  <c r="AC63" i="14" s="1"/>
  <c r="Q53" i="16"/>
  <c r="N74" i="16"/>
  <c r="J60" i="16"/>
  <c r="N48" i="16"/>
  <c r="N68" i="16"/>
  <c r="J58" i="16"/>
  <c r="AD20" i="16"/>
  <c r="AE9" i="16"/>
  <c r="AD23" i="16"/>
  <c r="AK35" i="16"/>
  <c r="AC60" i="14" s="1"/>
  <c r="N58" i="16"/>
  <c r="J48" i="16"/>
  <c r="Q66" i="16"/>
  <c r="N52" i="16"/>
  <c r="J73" i="16"/>
  <c r="AK25" i="16"/>
  <c r="AC50" i="14" s="1"/>
  <c r="AK24" i="16"/>
  <c r="AC49" i="14" s="1"/>
  <c r="N50" i="16"/>
  <c r="J55" i="16"/>
  <c r="Q61" i="16"/>
  <c r="N66" i="16"/>
  <c r="J71" i="16"/>
  <c r="Q77" i="16"/>
  <c r="J52" i="16"/>
  <c r="Q58" i="16"/>
  <c r="N63" i="16"/>
  <c r="J68" i="16"/>
  <c r="Q74" i="16"/>
  <c r="J49" i="16"/>
  <c r="Q55" i="16"/>
  <c r="N60" i="16"/>
  <c r="J65" i="16"/>
  <c r="Q71" i="16"/>
  <c r="N76" i="16"/>
  <c r="J50" i="16"/>
  <c r="Q56" i="16"/>
  <c r="N61" i="16"/>
  <c r="J66" i="16"/>
  <c r="Q72" i="16"/>
  <c r="N77" i="16"/>
  <c r="AK19" i="16"/>
  <c r="AC44" i="14" s="1"/>
  <c r="AK18" i="16"/>
  <c r="AC43" i="14" s="1"/>
  <c r="AK30" i="16"/>
  <c r="AC55" i="14" s="1"/>
  <c r="AD19" i="16"/>
  <c r="AD15" i="16"/>
  <c r="AD25" i="16"/>
  <c r="AD16" i="16"/>
  <c r="AK29" i="16"/>
  <c r="AC54" i="14" s="1"/>
  <c r="F16" i="14" s="1"/>
  <c r="D16" i="14" s="1"/>
  <c r="AE18" i="16"/>
  <c r="AD14" i="16"/>
  <c r="AD12" i="16"/>
  <c r="AK9" i="16"/>
  <c r="AC34" i="14" s="1"/>
  <c r="AK32" i="16"/>
  <c r="AC57" i="14" s="1"/>
  <c r="AK37" i="16"/>
  <c r="AC62" i="14" s="1"/>
  <c r="J51" i="16"/>
  <c r="Q57" i="16"/>
  <c r="N62" i="16"/>
  <c r="J67" i="16"/>
  <c r="Q73" i="16"/>
  <c r="Q54" i="16"/>
  <c r="N59" i="16"/>
  <c r="J64" i="16"/>
  <c r="Q70" i="16"/>
  <c r="N75" i="16"/>
  <c r="Q51" i="16"/>
  <c r="N56" i="16"/>
  <c r="J61" i="16"/>
  <c r="Q67" i="16"/>
  <c r="N72" i="16"/>
  <c r="J77" i="16"/>
  <c r="Q52" i="16"/>
  <c r="N57" i="16"/>
  <c r="J62" i="16"/>
  <c r="Q68" i="16"/>
  <c r="N73" i="16"/>
  <c r="AK10" i="16"/>
  <c r="AC35" i="14" s="1"/>
  <c r="AK22" i="16"/>
  <c r="AC47" i="14" s="1"/>
  <c r="AK21" i="16"/>
  <c r="AC46" i="14" s="1"/>
  <c r="AK33" i="16"/>
  <c r="AC58" i="14" s="1"/>
  <c r="AD22" i="16"/>
  <c r="AE24" i="16"/>
  <c r="AK31" i="16"/>
  <c r="AC56" i="14" s="1"/>
  <c r="Q49" i="16"/>
  <c r="N54" i="16"/>
  <c r="J59" i="16"/>
  <c r="Q65" i="16"/>
  <c r="N70" i="16"/>
  <c r="J75" i="16"/>
  <c r="N51" i="16"/>
  <c r="J56" i="16"/>
  <c r="Q62" i="16"/>
  <c r="N67" i="16"/>
  <c r="J72" i="16"/>
  <c r="J53" i="16"/>
  <c r="Q59" i="16"/>
  <c r="N64" i="16"/>
  <c r="J69" i="16"/>
  <c r="Q75" i="16"/>
  <c r="N49" i="16"/>
  <c r="J54" i="16"/>
  <c r="Q60" i="16"/>
  <c r="N65" i="16"/>
  <c r="J70" i="16"/>
  <c r="AK29" i="17"/>
  <c r="AC84" i="14" s="1"/>
  <c r="AK28" i="17"/>
  <c r="AC83" i="14" s="1"/>
  <c r="AK38" i="23"/>
  <c r="AC273" i="14" s="1"/>
  <c r="AA210" i="19"/>
  <c r="AC14" i="19" s="1"/>
  <c r="AE32" i="19" s="1"/>
  <c r="AA486" i="21"/>
  <c r="AC26" i="21" s="1"/>
  <c r="AE15" i="21" s="1"/>
  <c r="AD15" i="21"/>
  <c r="AD18" i="21"/>
  <c r="AE18" i="21"/>
  <c r="AE24" i="21"/>
  <c r="AD12" i="22"/>
  <c r="AE12" i="22"/>
  <c r="AD26" i="22"/>
  <c r="AE26" i="22"/>
  <c r="AE26" i="24"/>
  <c r="AD26" i="24"/>
  <c r="AE23" i="24"/>
  <c r="AD23" i="24"/>
  <c r="AE17" i="24"/>
  <c r="AD17" i="24"/>
  <c r="G11" i="14"/>
  <c r="AA325" i="17"/>
  <c r="AC19" i="17" s="1"/>
  <c r="AD14" i="18"/>
  <c r="AA233" i="18"/>
  <c r="AC15" i="18" s="1"/>
  <c r="AE12" i="18" s="1"/>
  <c r="AA486" i="19"/>
  <c r="AC26" i="19" s="1"/>
  <c r="AE16" i="19" s="1"/>
  <c r="AE37" i="19"/>
  <c r="AE10" i="21"/>
  <c r="AD10" i="21"/>
  <c r="AE25" i="21"/>
  <c r="AD25" i="21"/>
  <c r="AE24" i="22"/>
  <c r="AD24" i="22"/>
  <c r="AD25" i="22"/>
  <c r="AE25" i="22"/>
  <c r="AE19" i="24"/>
  <c r="AD19" i="24"/>
  <c r="AE22" i="24"/>
  <c r="AD22" i="24"/>
  <c r="AE13" i="24"/>
  <c r="AD13" i="24"/>
  <c r="AE9" i="22"/>
  <c r="AD9" i="22"/>
  <c r="AD32" i="22"/>
  <c r="AD28" i="22"/>
  <c r="AE28" i="22"/>
  <c r="AD36" i="22"/>
  <c r="AE32" i="22"/>
  <c r="AE36" i="22"/>
  <c r="AE37" i="22"/>
  <c r="AD34" i="22"/>
  <c r="AD38" i="22"/>
  <c r="AD31" i="22"/>
  <c r="AE34" i="22"/>
  <c r="AE38" i="22"/>
  <c r="AE31" i="22"/>
  <c r="AD37" i="22"/>
  <c r="AK17" i="22"/>
  <c r="AC222" i="14" s="1"/>
  <c r="AK23" i="23"/>
  <c r="AC258" i="14" s="1"/>
  <c r="AK15" i="19"/>
  <c r="AC130" i="14" s="1"/>
  <c r="AK31" i="21"/>
  <c r="AC206" i="14" s="1"/>
  <c r="AK18" i="23"/>
  <c r="AC253" i="14" s="1"/>
  <c r="AK30" i="24"/>
  <c r="AC295" i="14" s="1"/>
  <c r="AK32" i="24"/>
  <c r="AC297" i="14" s="1"/>
  <c r="AK31" i="23"/>
  <c r="AC266" i="14" s="1"/>
  <c r="AK34" i="23"/>
  <c r="AC269" i="14" s="1"/>
  <c r="AK25" i="23"/>
  <c r="AC260" i="14" s="1"/>
  <c r="AK37" i="23"/>
  <c r="AC272" i="14" s="1"/>
  <c r="AK22" i="23"/>
  <c r="AC257" i="14" s="1"/>
  <c r="AK13" i="23"/>
  <c r="AC248" i="14" s="1"/>
  <c r="AD29" i="22"/>
  <c r="AK30" i="22"/>
  <c r="AC235" i="14" s="1"/>
  <c r="AE16" i="22"/>
  <c r="AD18" i="18"/>
  <c r="AE21" i="18"/>
  <c r="AK13" i="22"/>
  <c r="AC218" i="14" s="1"/>
  <c r="AD28" i="24"/>
  <c r="AK16" i="22"/>
  <c r="AC221" i="14" s="1"/>
  <c r="AK22" i="19"/>
  <c r="AC137" i="14" s="1"/>
  <c r="J77" i="22"/>
  <c r="N76" i="22"/>
  <c r="Q75" i="22"/>
  <c r="J73" i="22"/>
  <c r="N72" i="22"/>
  <c r="Q71" i="22"/>
  <c r="J69" i="22"/>
  <c r="N68" i="22"/>
  <c r="J76" i="22"/>
  <c r="N75" i="22"/>
  <c r="Q74" i="22"/>
  <c r="J72" i="22"/>
  <c r="N71" i="22"/>
  <c r="Q70" i="22"/>
  <c r="Q77" i="22"/>
  <c r="J75" i="22"/>
  <c r="N74" i="22"/>
  <c r="Q73" i="22"/>
  <c r="J71" i="22"/>
  <c r="N70" i="22"/>
  <c r="Q69" i="22"/>
  <c r="N73" i="22"/>
  <c r="J68" i="22"/>
  <c r="Q67" i="22"/>
  <c r="J65" i="22"/>
  <c r="N64" i="22"/>
  <c r="Q63" i="22"/>
  <c r="J61" i="22"/>
  <c r="N60" i="22"/>
  <c r="Q59" i="22"/>
  <c r="J57" i="22"/>
  <c r="N56" i="22"/>
  <c r="Q55" i="22"/>
  <c r="J53" i="22"/>
  <c r="N52" i="22"/>
  <c r="Q51" i="22"/>
  <c r="J49" i="22"/>
  <c r="N48" i="22"/>
  <c r="Q76" i="22"/>
  <c r="N69" i="22"/>
  <c r="N67" i="22"/>
  <c r="Q66" i="22"/>
  <c r="J64" i="22"/>
  <c r="N63" i="22"/>
  <c r="Q62" i="22"/>
  <c r="J60" i="22"/>
  <c r="N59" i="22"/>
  <c r="Q58" i="22"/>
  <c r="J56" i="22"/>
  <c r="N55" i="22"/>
  <c r="Q54" i="22"/>
  <c r="J52" i="22"/>
  <c r="N51" i="22"/>
  <c r="Q50" i="22"/>
  <c r="J48" i="22"/>
  <c r="J74" i="22"/>
  <c r="Q72" i="22"/>
  <c r="J67" i="22"/>
  <c r="N66" i="22"/>
  <c r="Q65" i="22"/>
  <c r="J63" i="22"/>
  <c r="N62" i="22"/>
  <c r="Q61" i="22"/>
  <c r="J59" i="22"/>
  <c r="N58" i="22"/>
  <c r="Q57" i="22"/>
  <c r="J55" i="22"/>
  <c r="N54" i="22"/>
  <c r="Q53" i="22"/>
  <c r="J51" i="22"/>
  <c r="N50" i="22"/>
  <c r="Q49" i="22"/>
  <c r="N77" i="22"/>
  <c r="J70" i="22"/>
  <c r="N61" i="22"/>
  <c r="J54" i="22"/>
  <c r="Q52" i="22"/>
  <c r="Q68" i="22"/>
  <c r="J66" i="22"/>
  <c r="Q64" i="22"/>
  <c r="N57" i="22"/>
  <c r="J50" i="22"/>
  <c r="Q48" i="22"/>
  <c r="J62" i="22"/>
  <c r="Q60" i="22"/>
  <c r="N53" i="22"/>
  <c r="Q56" i="22"/>
  <c r="N49" i="22"/>
  <c r="N65" i="22"/>
  <c r="J58" i="22"/>
  <c r="AK33" i="22"/>
  <c r="AC238" i="14" s="1"/>
  <c r="AK24" i="22"/>
  <c r="AC229" i="14" s="1"/>
  <c r="AK14" i="22"/>
  <c r="AC219" i="14" s="1"/>
  <c r="AK12" i="22"/>
  <c r="AC217" i="14" s="1"/>
  <c r="AK32" i="17"/>
  <c r="AC87" i="14" s="1"/>
  <c r="AD25" i="24"/>
  <c r="AE30" i="22"/>
  <c r="AK35" i="22"/>
  <c r="AC240" i="14" s="1"/>
  <c r="AE32" i="21"/>
  <c r="AK13" i="21"/>
  <c r="AC188" i="14" s="1"/>
  <c r="AE12" i="21"/>
  <c r="AE31" i="18"/>
  <c r="AD31" i="18"/>
  <c r="AK26" i="18"/>
  <c r="AC111" i="14" s="1"/>
  <c r="AK37" i="18"/>
  <c r="AC122" i="14" s="1"/>
  <c r="AK10" i="18"/>
  <c r="AC95" i="14" s="1"/>
  <c r="AK35" i="18"/>
  <c r="AC120" i="14" s="1"/>
  <c r="AK29" i="18"/>
  <c r="AC114" i="14" s="1"/>
  <c r="AK38" i="22"/>
  <c r="AC243" i="14" s="1"/>
  <c r="AK19" i="23"/>
  <c r="AC254" i="14" s="1"/>
  <c r="AK31" i="17"/>
  <c r="AC86" i="14" s="1"/>
  <c r="AK11" i="20"/>
  <c r="AC156" i="14" s="1"/>
  <c r="AK29" i="20"/>
  <c r="AC174" i="14" s="1"/>
  <c r="Q77" i="23"/>
  <c r="J75" i="23"/>
  <c r="N74" i="23"/>
  <c r="Q73" i="23"/>
  <c r="J71" i="23"/>
  <c r="N70" i="23"/>
  <c r="Q69" i="23"/>
  <c r="J67" i="23"/>
  <c r="N66" i="23"/>
  <c r="Q65" i="23"/>
  <c r="J63" i="23"/>
  <c r="N62" i="23"/>
  <c r="Q61" i="23"/>
  <c r="J59" i="23"/>
  <c r="N58" i="23"/>
  <c r="Q57" i="23"/>
  <c r="J55" i="23"/>
  <c r="N54" i="23"/>
  <c r="Q53" i="23"/>
  <c r="J51" i="23"/>
  <c r="N50" i="23"/>
  <c r="Q49" i="23"/>
  <c r="N77" i="23"/>
  <c r="Q76" i="23"/>
  <c r="J74" i="23"/>
  <c r="N73" i="23"/>
  <c r="Q72" i="23"/>
  <c r="J70" i="23"/>
  <c r="N69" i="23"/>
  <c r="Q68" i="23"/>
  <c r="J66" i="23"/>
  <c r="N65" i="23"/>
  <c r="Q64" i="23"/>
  <c r="J62" i="23"/>
  <c r="N61" i="23"/>
  <c r="Q60" i="23"/>
  <c r="J58" i="23"/>
  <c r="N57" i="23"/>
  <c r="Q56" i="23"/>
  <c r="J54" i="23"/>
  <c r="N53" i="23"/>
  <c r="Q52" i="23"/>
  <c r="J50" i="23"/>
  <c r="N49" i="23"/>
  <c r="Q48" i="23"/>
  <c r="J77" i="23"/>
  <c r="N76" i="23"/>
  <c r="Q75" i="23"/>
  <c r="J73" i="23"/>
  <c r="N72" i="23"/>
  <c r="Q71" i="23"/>
  <c r="J69" i="23"/>
  <c r="N68" i="23"/>
  <c r="Q67" i="23"/>
  <c r="J65" i="23"/>
  <c r="N64" i="23"/>
  <c r="Q63" i="23"/>
  <c r="J61" i="23"/>
  <c r="N60" i="23"/>
  <c r="Q59" i="23"/>
  <c r="J57" i="23"/>
  <c r="N56" i="23"/>
  <c r="Q55" i="23"/>
  <c r="J53" i="23"/>
  <c r="N52" i="23"/>
  <c r="Q51" i="23"/>
  <c r="J49" i="23"/>
  <c r="N48" i="23"/>
  <c r="N75" i="23"/>
  <c r="J68" i="23"/>
  <c r="Q66" i="23"/>
  <c r="N59" i="23"/>
  <c r="J52" i="23"/>
  <c r="Q50" i="23"/>
  <c r="N71" i="23"/>
  <c r="J64" i="23"/>
  <c r="Q62" i="23"/>
  <c r="N55" i="23"/>
  <c r="J48" i="23"/>
  <c r="J76" i="23"/>
  <c r="Q74" i="23"/>
  <c r="N67" i="23"/>
  <c r="J60" i="23"/>
  <c r="Q58" i="23"/>
  <c r="N51" i="23"/>
  <c r="J72" i="23"/>
  <c r="Q70" i="23"/>
  <c r="N63" i="23"/>
  <c r="J56" i="23"/>
  <c r="Q54" i="23"/>
  <c r="AK16" i="24"/>
  <c r="AC281" i="14" s="1"/>
  <c r="AK25" i="24"/>
  <c r="AC290" i="14" s="1"/>
  <c r="AK15" i="24"/>
  <c r="AC280" i="14" s="1"/>
  <c r="AK17" i="24"/>
  <c r="AC282" i="14" s="1"/>
  <c r="J77" i="24"/>
  <c r="N76" i="24"/>
  <c r="Q75" i="24"/>
  <c r="J73" i="24"/>
  <c r="N72" i="24"/>
  <c r="Q71" i="24"/>
  <c r="J76" i="24"/>
  <c r="N75" i="24"/>
  <c r="Q74" i="24"/>
  <c r="J72" i="24"/>
  <c r="N71" i="24"/>
  <c r="Q77" i="24"/>
  <c r="J75" i="24"/>
  <c r="N74" i="24"/>
  <c r="Q73" i="24"/>
  <c r="J71" i="24"/>
  <c r="N73" i="24"/>
  <c r="J70" i="24"/>
  <c r="N69" i="24"/>
  <c r="Q68" i="24"/>
  <c r="J66" i="24"/>
  <c r="N65" i="24"/>
  <c r="Q64" i="24"/>
  <c r="J62" i="24"/>
  <c r="N61" i="24"/>
  <c r="Q60" i="24"/>
  <c r="J58" i="24"/>
  <c r="N57" i="24"/>
  <c r="Q56" i="24"/>
  <c r="J54" i="24"/>
  <c r="N53" i="24"/>
  <c r="Q52" i="24"/>
  <c r="J50" i="24"/>
  <c r="N49" i="24"/>
  <c r="Q48" i="24"/>
  <c r="Q76" i="24"/>
  <c r="J69" i="24"/>
  <c r="N68" i="24"/>
  <c r="Q67" i="24"/>
  <c r="J65" i="24"/>
  <c r="N64" i="24"/>
  <c r="Q63" i="24"/>
  <c r="J61" i="24"/>
  <c r="N60" i="24"/>
  <c r="Q59" i="24"/>
  <c r="J57" i="24"/>
  <c r="N56" i="24"/>
  <c r="Q55" i="24"/>
  <c r="J53" i="24"/>
  <c r="N52" i="24"/>
  <c r="Q51" i="24"/>
  <c r="J49" i="24"/>
  <c r="N48" i="24"/>
  <c r="J74" i="24"/>
  <c r="Q72" i="24"/>
  <c r="Q70" i="24"/>
  <c r="J68" i="24"/>
  <c r="N67" i="24"/>
  <c r="Q66" i="24"/>
  <c r="J64" i="24"/>
  <c r="N63" i="24"/>
  <c r="Q62" i="24"/>
  <c r="J60" i="24"/>
  <c r="N59" i="24"/>
  <c r="Q58" i="24"/>
  <c r="J56" i="24"/>
  <c r="N55" i="24"/>
  <c r="Q54" i="24"/>
  <c r="J52" i="24"/>
  <c r="N51" i="24"/>
  <c r="Q50" i="24"/>
  <c r="J48" i="24"/>
  <c r="N66" i="24"/>
  <c r="J59" i="24"/>
  <c r="Q57" i="24"/>
  <c r="N50" i="24"/>
  <c r="Q69" i="24"/>
  <c r="N62" i="24"/>
  <c r="J55" i="24"/>
  <c r="Q53" i="24"/>
  <c r="N77" i="24"/>
  <c r="J67" i="24"/>
  <c r="Q65" i="24"/>
  <c r="N58" i="24"/>
  <c r="J51" i="24"/>
  <c r="Q49" i="24"/>
  <c r="N54" i="24"/>
  <c r="N70" i="24"/>
  <c r="J63" i="24"/>
  <c r="Q61" i="24"/>
  <c r="AD31" i="21"/>
  <c r="AE27" i="22"/>
  <c r="AE11" i="22"/>
  <c r="AE11" i="21"/>
  <c r="AK28" i="21"/>
  <c r="AC203" i="14" s="1"/>
  <c r="AK35" i="20"/>
  <c r="AC180" i="14" s="1"/>
  <c r="AK16" i="20"/>
  <c r="AC161" i="14" s="1"/>
  <c r="AK20" i="20"/>
  <c r="AC165" i="14" s="1"/>
  <c r="AK30" i="19"/>
  <c r="AC145" i="14" s="1"/>
  <c r="AD20" i="18"/>
  <c r="AE19" i="21"/>
  <c r="AD35" i="22"/>
  <c r="AK37" i="24"/>
  <c r="AC302" i="14" s="1"/>
  <c r="AK26" i="17"/>
  <c r="AC81" i="14" s="1"/>
  <c r="AK9" i="17"/>
  <c r="AC64" i="14" s="1"/>
  <c r="AK17" i="17"/>
  <c r="AC72" i="14" s="1"/>
  <c r="AK36" i="17"/>
  <c r="AC91" i="14" s="1"/>
  <c r="AK11" i="17"/>
  <c r="AC66" i="14" s="1"/>
  <c r="J76" i="18"/>
  <c r="N75" i="18"/>
  <c r="Q74" i="18"/>
  <c r="J72" i="18"/>
  <c r="N71" i="18"/>
  <c r="Q70" i="18"/>
  <c r="Q77" i="18"/>
  <c r="J75" i="18"/>
  <c r="N74" i="18"/>
  <c r="Q73" i="18"/>
  <c r="J71" i="18"/>
  <c r="N70" i="18"/>
  <c r="N77" i="18"/>
  <c r="Q76" i="18"/>
  <c r="J74" i="18"/>
  <c r="N73" i="18"/>
  <c r="Q72" i="18"/>
  <c r="J70" i="18"/>
  <c r="J77" i="18"/>
  <c r="Q75" i="18"/>
  <c r="J69" i="18"/>
  <c r="N68" i="18"/>
  <c r="Q67" i="18"/>
  <c r="J65" i="18"/>
  <c r="N64" i="18"/>
  <c r="Q63" i="18"/>
  <c r="J61" i="18"/>
  <c r="N60" i="18"/>
  <c r="Q59" i="18"/>
  <c r="J57" i="18"/>
  <c r="N56" i="18"/>
  <c r="Q55" i="18"/>
  <c r="J53" i="18"/>
  <c r="N52" i="18"/>
  <c r="Q51" i="18"/>
  <c r="J49" i="18"/>
  <c r="N48" i="18"/>
  <c r="J73" i="18"/>
  <c r="Q71" i="18"/>
  <c r="J68" i="18"/>
  <c r="N67" i="18"/>
  <c r="Q66" i="18"/>
  <c r="J64" i="18"/>
  <c r="N63" i="18"/>
  <c r="Q62" i="18"/>
  <c r="J60" i="18"/>
  <c r="N59" i="18"/>
  <c r="Q58" i="18"/>
  <c r="J56" i="18"/>
  <c r="N55" i="18"/>
  <c r="Q54" i="18"/>
  <c r="J52" i="18"/>
  <c r="N51" i="18"/>
  <c r="Q50" i="18"/>
  <c r="J48" i="18"/>
  <c r="N76" i="18"/>
  <c r="Q69" i="18"/>
  <c r="J67" i="18"/>
  <c r="N66" i="18"/>
  <c r="Q65" i="18"/>
  <c r="J63" i="18"/>
  <c r="N62" i="18"/>
  <c r="Q61" i="18"/>
  <c r="J59" i="18"/>
  <c r="N58" i="18"/>
  <c r="Q57" i="18"/>
  <c r="J55" i="18"/>
  <c r="N54" i="18"/>
  <c r="Q53" i="18"/>
  <c r="J51" i="18"/>
  <c r="N50" i="18"/>
  <c r="Q49" i="18"/>
  <c r="Q68" i="18"/>
  <c r="N61" i="18"/>
  <c r="J54" i="18"/>
  <c r="Q52" i="18"/>
  <c r="J66" i="18"/>
  <c r="Q64" i="18"/>
  <c r="N57" i="18"/>
  <c r="J50" i="18"/>
  <c r="Q48" i="18"/>
  <c r="N69" i="18"/>
  <c r="J62" i="18"/>
  <c r="Q60" i="18"/>
  <c r="N53" i="18"/>
  <c r="N72" i="18"/>
  <c r="Q56" i="18"/>
  <c r="N49" i="18"/>
  <c r="N65" i="18"/>
  <c r="J58" i="18"/>
  <c r="AK9" i="23"/>
  <c r="AC244" i="14" s="1"/>
  <c r="AE34" i="24"/>
  <c r="Q77" i="21"/>
  <c r="J75" i="21"/>
  <c r="N74" i="21"/>
  <c r="Q73" i="21"/>
  <c r="J71" i="21"/>
  <c r="N70" i="21"/>
  <c r="Q69" i="21"/>
  <c r="J67" i="21"/>
  <c r="N66" i="21"/>
  <c r="Q65" i="21"/>
  <c r="J63" i="21"/>
  <c r="N62" i="21"/>
  <c r="Q61" i="21"/>
  <c r="J59" i="21"/>
  <c r="N58" i="21"/>
  <c r="Q57" i="21"/>
  <c r="J55" i="21"/>
  <c r="N54" i="21"/>
  <c r="Q53" i="21"/>
  <c r="J51" i="21"/>
  <c r="N50" i="21"/>
  <c r="Q49" i="21"/>
  <c r="N77" i="21"/>
  <c r="Q76" i="21"/>
  <c r="J74" i="21"/>
  <c r="N73" i="21"/>
  <c r="Q72" i="21"/>
  <c r="J70" i="21"/>
  <c r="N69" i="21"/>
  <c r="Q68" i="21"/>
  <c r="J66" i="21"/>
  <c r="N65" i="21"/>
  <c r="Q64" i="21"/>
  <c r="J62" i="21"/>
  <c r="N61" i="21"/>
  <c r="Q60" i="21"/>
  <c r="J58" i="21"/>
  <c r="N57" i="21"/>
  <c r="Q56" i="21"/>
  <c r="J54" i="21"/>
  <c r="N53" i="21"/>
  <c r="Q52" i="21"/>
  <c r="J50" i="21"/>
  <c r="N49" i="21"/>
  <c r="Q48" i="21"/>
  <c r="J77" i="21"/>
  <c r="N76" i="21"/>
  <c r="Q75" i="21"/>
  <c r="J73" i="21"/>
  <c r="N72" i="21"/>
  <c r="Q71" i="21"/>
  <c r="J69" i="21"/>
  <c r="N68" i="21"/>
  <c r="Q67" i="21"/>
  <c r="J65" i="21"/>
  <c r="N64" i="21"/>
  <c r="Q63" i="21"/>
  <c r="J61" i="21"/>
  <c r="N60" i="21"/>
  <c r="Q59" i="21"/>
  <c r="J57" i="21"/>
  <c r="N56" i="21"/>
  <c r="Q55" i="21"/>
  <c r="J53" i="21"/>
  <c r="N52" i="21"/>
  <c r="Q51" i="21"/>
  <c r="J49" i="21"/>
  <c r="N48" i="21"/>
  <c r="N75" i="21"/>
  <c r="J68" i="21"/>
  <c r="Q66" i="21"/>
  <c r="N59" i="21"/>
  <c r="J52" i="21"/>
  <c r="Q50" i="21"/>
  <c r="N71" i="21"/>
  <c r="J64" i="21"/>
  <c r="Q62" i="21"/>
  <c r="N55" i="21"/>
  <c r="J48" i="21"/>
  <c r="J76" i="21"/>
  <c r="Q74" i="21"/>
  <c r="N67" i="21"/>
  <c r="J60" i="21"/>
  <c r="Q58" i="21"/>
  <c r="N51" i="21"/>
  <c r="Q54" i="21"/>
  <c r="J72" i="21"/>
  <c r="Q70" i="21"/>
  <c r="N63" i="21"/>
  <c r="J56" i="21"/>
  <c r="AK38" i="21"/>
  <c r="AC213" i="14" s="1"/>
  <c r="AD20" i="21"/>
  <c r="AK38" i="19"/>
  <c r="AC153" i="14" s="1"/>
  <c r="AK14" i="19"/>
  <c r="AC129" i="14" s="1"/>
  <c r="AK29" i="19"/>
  <c r="AC144" i="14" s="1"/>
  <c r="AK11" i="19"/>
  <c r="AC126" i="14" s="1"/>
  <c r="AK27" i="18"/>
  <c r="AC112" i="14" s="1"/>
  <c r="AD19" i="18"/>
  <c r="AE19" i="18"/>
  <c r="AD19" i="19"/>
  <c r="AE23" i="21"/>
  <c r="AD23" i="21"/>
  <c r="AE37" i="21"/>
  <c r="AD9" i="21"/>
  <c r="AE9" i="21"/>
  <c r="AE36" i="21"/>
  <c r="AE29" i="21"/>
  <c r="AD36" i="21"/>
  <c r="AD29" i="21"/>
  <c r="AD37" i="21"/>
  <c r="AE30" i="21"/>
  <c r="AD27" i="21"/>
  <c r="AE28" i="21"/>
  <c r="AD38" i="21"/>
  <c r="AD35" i="21"/>
  <c r="AE27" i="21"/>
  <c r="AD28" i="21"/>
  <c r="AE38" i="21"/>
  <c r="AE35" i="21"/>
  <c r="AD30" i="21"/>
  <c r="AD13" i="22"/>
  <c r="AE13" i="22"/>
  <c r="AE9" i="24"/>
  <c r="AD9" i="24"/>
  <c r="AE36" i="24"/>
  <c r="AE29" i="24"/>
  <c r="AE37" i="24"/>
  <c r="AD36" i="24"/>
  <c r="AD29" i="24"/>
  <c r="AD37" i="24"/>
  <c r="AE30" i="24"/>
  <c r="AD31" i="24"/>
  <c r="AD30" i="24"/>
  <c r="AE27" i="24"/>
  <c r="AE33" i="24"/>
  <c r="AE32" i="24"/>
  <c r="AD27" i="24"/>
  <c r="AD33" i="24"/>
  <c r="AD32" i="24"/>
  <c r="AE38" i="24"/>
  <c r="AE35" i="24"/>
  <c r="AE31" i="24"/>
  <c r="AD38" i="24"/>
  <c r="AD35" i="24"/>
  <c r="AD18" i="22"/>
  <c r="AE18" i="22"/>
  <c r="AD22" i="22"/>
  <c r="AE22" i="22"/>
  <c r="AK18" i="22"/>
  <c r="AC223" i="14" s="1"/>
  <c r="AK25" i="22"/>
  <c r="AC230" i="14" s="1"/>
  <c r="AK11" i="22"/>
  <c r="AC216" i="14" s="1"/>
  <c r="AK31" i="22"/>
  <c r="AC236" i="14" s="1"/>
  <c r="AK10" i="22"/>
  <c r="AC215" i="14" s="1"/>
  <c r="AK33" i="21"/>
  <c r="AC208" i="14" s="1"/>
  <c r="AE25" i="24"/>
  <c r="AD30" i="22"/>
  <c r="AD32" i="21"/>
  <c r="AD24" i="19"/>
  <c r="AD32" i="18"/>
  <c r="AD28" i="18"/>
  <c r="AE32" i="18"/>
  <c r="AK24" i="18"/>
  <c r="AC109" i="14" s="1"/>
  <c r="AK25" i="18"/>
  <c r="AC110" i="14" s="1"/>
  <c r="AK11" i="18"/>
  <c r="AC96" i="14" s="1"/>
  <c r="AK15" i="22"/>
  <c r="AC220" i="14" s="1"/>
  <c r="AK17" i="23"/>
  <c r="AC252" i="14" s="1"/>
  <c r="AK34" i="24"/>
  <c r="AC299" i="14" s="1"/>
  <c r="I11" i="14"/>
  <c r="AK9" i="18"/>
  <c r="AC94" i="14" s="1"/>
  <c r="AK13" i="20"/>
  <c r="AC158" i="14" s="1"/>
  <c r="AK21" i="24"/>
  <c r="AC286" i="14" s="1"/>
  <c r="AK36" i="24"/>
  <c r="AC301" i="14" s="1"/>
  <c r="AK23" i="24"/>
  <c r="AC288" i="14" s="1"/>
  <c r="AK38" i="24"/>
  <c r="AC303" i="14" s="1"/>
  <c r="AK9" i="24"/>
  <c r="AC274" i="14" s="1"/>
  <c r="AE31" i="21"/>
  <c r="AK33" i="24"/>
  <c r="AC298" i="14" s="1"/>
  <c r="AE21" i="22"/>
  <c r="AE22" i="21"/>
  <c r="AD33" i="21"/>
  <c r="AK34" i="20"/>
  <c r="AC179" i="14" s="1"/>
  <c r="AK28" i="20"/>
  <c r="AC173" i="14" s="1"/>
  <c r="AK37" i="20"/>
  <c r="AC182" i="14" s="1"/>
  <c r="AK25" i="20"/>
  <c r="AC170" i="14" s="1"/>
  <c r="AK22" i="20"/>
  <c r="AC167" i="14" s="1"/>
  <c r="AK15" i="20"/>
  <c r="AC160" i="14" s="1"/>
  <c r="AK13" i="19"/>
  <c r="AC128" i="14" s="1"/>
  <c r="AE17" i="18"/>
  <c r="AE26" i="18"/>
  <c r="AD26" i="18"/>
  <c r="AD19" i="21"/>
  <c r="AE35" i="22"/>
  <c r="AK11" i="24"/>
  <c r="AC276" i="14" s="1"/>
  <c r="AK24" i="19"/>
  <c r="AC139" i="14" s="1"/>
  <c r="AK32" i="20"/>
  <c r="AC177" i="14" s="1"/>
  <c r="AD36" i="18"/>
  <c r="AK37" i="17"/>
  <c r="AC92" i="14" s="1"/>
  <c r="AK15" i="17"/>
  <c r="AC70" i="14" s="1"/>
  <c r="AK22" i="17"/>
  <c r="AC77" i="14" s="1"/>
  <c r="J11" i="14"/>
  <c r="AK15" i="21"/>
  <c r="AC190" i="14" s="1"/>
  <c r="AK24" i="21"/>
  <c r="AC199" i="14" s="1"/>
  <c r="AK10" i="21"/>
  <c r="AC185" i="14" s="1"/>
  <c r="AK9" i="21"/>
  <c r="AC184" i="14" s="1"/>
  <c r="AD18" i="24"/>
  <c r="AK15" i="23"/>
  <c r="AC250" i="14" s="1"/>
  <c r="AE20" i="21"/>
  <c r="AD14" i="21"/>
  <c r="AK26" i="19"/>
  <c r="AC141" i="14" s="1"/>
  <c r="Q77" i="19"/>
  <c r="J75" i="19"/>
  <c r="N74" i="19"/>
  <c r="Q73" i="19"/>
  <c r="N77" i="19"/>
  <c r="Q76" i="19"/>
  <c r="J74" i="19"/>
  <c r="N73" i="19"/>
  <c r="Q72" i="19"/>
  <c r="J77" i="19"/>
  <c r="N76" i="19"/>
  <c r="Q75" i="19"/>
  <c r="J73" i="19"/>
  <c r="N72" i="19"/>
  <c r="N75" i="19"/>
  <c r="N71" i="19"/>
  <c r="Q70" i="19"/>
  <c r="J68" i="19"/>
  <c r="N67" i="19"/>
  <c r="Q66" i="19"/>
  <c r="J64" i="19"/>
  <c r="N63" i="19"/>
  <c r="Q62" i="19"/>
  <c r="J60" i="19"/>
  <c r="N59" i="19"/>
  <c r="Q58" i="19"/>
  <c r="J56" i="19"/>
  <c r="N55" i="19"/>
  <c r="Q54" i="19"/>
  <c r="J52" i="19"/>
  <c r="N51" i="19"/>
  <c r="Q50" i="19"/>
  <c r="J48" i="19"/>
  <c r="J71" i="19"/>
  <c r="N70" i="19"/>
  <c r="Q69" i="19"/>
  <c r="J67" i="19"/>
  <c r="N66" i="19"/>
  <c r="Q65" i="19"/>
  <c r="J63" i="19"/>
  <c r="N62" i="19"/>
  <c r="Q61" i="19"/>
  <c r="J59" i="19"/>
  <c r="N58" i="19"/>
  <c r="Q57" i="19"/>
  <c r="J55" i="19"/>
  <c r="N54" i="19"/>
  <c r="Q53" i="19"/>
  <c r="J51" i="19"/>
  <c r="N50" i="19"/>
  <c r="Q49" i="19"/>
  <c r="J76" i="19"/>
  <c r="Q74" i="19"/>
  <c r="J70" i="19"/>
  <c r="N69" i="19"/>
  <c r="Q68" i="19"/>
  <c r="J66" i="19"/>
  <c r="N65" i="19"/>
  <c r="Q64" i="19"/>
  <c r="J62" i="19"/>
  <c r="N61" i="19"/>
  <c r="Q60" i="19"/>
  <c r="J58" i="19"/>
  <c r="N57" i="19"/>
  <c r="Q56" i="19"/>
  <c r="J54" i="19"/>
  <c r="N53" i="19"/>
  <c r="Q52" i="19"/>
  <c r="J50" i="19"/>
  <c r="N49" i="19"/>
  <c r="Q48" i="19"/>
  <c r="J72" i="19"/>
  <c r="N68" i="19"/>
  <c r="J61" i="19"/>
  <c r="Q59" i="19"/>
  <c r="N52" i="19"/>
  <c r="Q71" i="19"/>
  <c r="N64" i="19"/>
  <c r="J57" i="19"/>
  <c r="Q55" i="19"/>
  <c r="N48" i="19"/>
  <c r="J69" i="19"/>
  <c r="Q67" i="19"/>
  <c r="N60" i="19"/>
  <c r="J53" i="19"/>
  <c r="Q51" i="19"/>
  <c r="J65" i="19"/>
  <c r="Q63" i="19"/>
  <c r="N56" i="19"/>
  <c r="J49" i="19"/>
  <c r="AK12" i="19"/>
  <c r="AC127" i="14" s="1"/>
  <c r="AK25" i="19"/>
  <c r="AC140" i="14" s="1"/>
  <c r="AD37" i="20"/>
  <c r="AE29" i="22"/>
  <c r="AE14" i="22"/>
  <c r="AE28" i="24"/>
  <c r="AK24" i="23"/>
  <c r="AC259" i="14" s="1"/>
  <c r="AK23" i="18"/>
  <c r="AC108" i="14" s="1"/>
  <c r="AK20" i="19"/>
  <c r="AC135" i="14" s="1"/>
  <c r="AK26" i="20"/>
  <c r="AC171" i="14" s="1"/>
  <c r="AE20" i="17"/>
  <c r="AE16" i="17"/>
  <c r="AE23" i="19"/>
  <c r="AD10" i="19"/>
  <c r="AE10" i="19"/>
  <c r="AD12" i="19"/>
  <c r="AE12" i="19"/>
  <c r="AD16" i="21"/>
  <c r="AE16" i="21"/>
  <c r="AE15" i="22"/>
  <c r="AD15" i="22"/>
  <c r="AD17" i="22"/>
  <c r="AE17" i="22"/>
  <c r="AE16" i="24"/>
  <c r="AD16" i="24"/>
  <c r="AE20" i="24"/>
  <c r="AD20" i="24"/>
  <c r="M11" i="14"/>
  <c r="AK32" i="18"/>
  <c r="AC117" i="14" s="1"/>
  <c r="AE36" i="19"/>
  <c r="AK24" i="20"/>
  <c r="AC169" i="14" s="1"/>
  <c r="AK37" i="21"/>
  <c r="AC212" i="14" s="1"/>
  <c r="AK28" i="22"/>
  <c r="AC233" i="14" s="1"/>
  <c r="AK12" i="24"/>
  <c r="AC277" i="14" s="1"/>
  <c r="AE36" i="18"/>
  <c r="N77" i="17"/>
  <c r="Q76" i="17"/>
  <c r="J74" i="17"/>
  <c r="N73" i="17"/>
  <c r="Q72" i="17"/>
  <c r="J70" i="17"/>
  <c r="N69" i="17"/>
  <c r="Q68" i="17"/>
  <c r="J66" i="17"/>
  <c r="N65" i="17"/>
  <c r="Q64" i="17"/>
  <c r="J62" i="17"/>
  <c r="N61" i="17"/>
  <c r="Q60" i="17"/>
  <c r="J58" i="17"/>
  <c r="N57" i="17"/>
  <c r="Q56" i="17"/>
  <c r="J54" i="17"/>
  <c r="N53" i="17"/>
  <c r="Q52" i="17"/>
  <c r="J50" i="17"/>
  <c r="N49" i="17"/>
  <c r="Q48" i="17"/>
  <c r="J77" i="17"/>
  <c r="N76" i="17"/>
  <c r="Q75" i="17"/>
  <c r="J73" i="17"/>
  <c r="N72" i="17"/>
  <c r="Q71" i="17"/>
  <c r="J69" i="17"/>
  <c r="N68" i="17"/>
  <c r="Q67" i="17"/>
  <c r="J65" i="17"/>
  <c r="N64" i="17"/>
  <c r="Q63" i="17"/>
  <c r="J61" i="17"/>
  <c r="N60" i="17"/>
  <c r="Q59" i="17"/>
  <c r="J57" i="17"/>
  <c r="N56" i="17"/>
  <c r="Q55" i="17"/>
  <c r="J53" i="17"/>
  <c r="N52" i="17"/>
  <c r="Q51" i="17"/>
  <c r="J49" i="17"/>
  <c r="N48" i="17"/>
  <c r="J76" i="17"/>
  <c r="N75" i="17"/>
  <c r="Q74" i="17"/>
  <c r="J72" i="17"/>
  <c r="N71" i="17"/>
  <c r="Q70" i="17"/>
  <c r="J68" i="17"/>
  <c r="N67" i="17"/>
  <c r="Q66" i="17"/>
  <c r="J64" i="17"/>
  <c r="N63" i="17"/>
  <c r="Q62" i="17"/>
  <c r="J60" i="17"/>
  <c r="N59" i="17"/>
  <c r="Q58" i="17"/>
  <c r="J56" i="17"/>
  <c r="N55" i="17"/>
  <c r="Q54" i="17"/>
  <c r="J52" i="17"/>
  <c r="N51" i="17"/>
  <c r="Q50" i="17"/>
  <c r="J48" i="17"/>
  <c r="Q77" i="17"/>
  <c r="N70" i="17"/>
  <c r="J63" i="17"/>
  <c r="Q61" i="17"/>
  <c r="N54" i="17"/>
  <c r="J75" i="17"/>
  <c r="Q73" i="17"/>
  <c r="N66" i="17"/>
  <c r="J59" i="17"/>
  <c r="Q57" i="17"/>
  <c r="N50" i="17"/>
  <c r="J71" i="17"/>
  <c r="Q69" i="17"/>
  <c r="N62" i="17"/>
  <c r="J55" i="17"/>
  <c r="Q53" i="17"/>
  <c r="N74" i="17"/>
  <c r="J67" i="17"/>
  <c r="Q65" i="17"/>
  <c r="N58" i="17"/>
  <c r="J51" i="17"/>
  <c r="Q49" i="17"/>
  <c r="AE30" i="18"/>
  <c r="AD29" i="18"/>
  <c r="AK16" i="21"/>
  <c r="AC191" i="14" s="1"/>
  <c r="AK35" i="23"/>
  <c r="AC270" i="14" s="1"/>
  <c r="AK27" i="22"/>
  <c r="AC232" i="14" s="1"/>
  <c r="AE34" i="21"/>
  <c r="AK16" i="23"/>
  <c r="AC251" i="14" s="1"/>
  <c r="AK20" i="23"/>
  <c r="AC255" i="14" s="1"/>
  <c r="AK12" i="23"/>
  <c r="AC247" i="14" s="1"/>
  <c r="AK21" i="23"/>
  <c r="AC256" i="14" s="1"/>
  <c r="AD23" i="22"/>
  <c r="AE23" i="22"/>
  <c r="AD14" i="22"/>
  <c r="AK26" i="21"/>
  <c r="AC201" i="14" s="1"/>
  <c r="AD19" i="20"/>
  <c r="AE27" i="19"/>
  <c r="AD22" i="19"/>
  <c r="AE22" i="19"/>
  <c r="AD34" i="18"/>
  <c r="AD11" i="18"/>
  <c r="AD22" i="18"/>
  <c r="AD16" i="18"/>
  <c r="AK36" i="18"/>
  <c r="AC121" i="14" s="1"/>
  <c r="AE35" i="18"/>
  <c r="AK16" i="17"/>
  <c r="AC71" i="14" s="1"/>
  <c r="AE37" i="18"/>
  <c r="AK12" i="21"/>
  <c r="AC187" i="14" s="1"/>
  <c r="AK22" i="22"/>
  <c r="AC227" i="14" s="1"/>
  <c r="AK9" i="22"/>
  <c r="AC214" i="14" s="1"/>
  <c r="AE33" i="22"/>
  <c r="AK27" i="20"/>
  <c r="AC172" i="14" s="1"/>
  <c r="AD14" i="24"/>
  <c r="AK35" i="21"/>
  <c r="AC210" i="14" s="1"/>
  <c r="AE21" i="21"/>
  <c r="AD21" i="21"/>
  <c r="AK36" i="21"/>
  <c r="AC211" i="14" s="1"/>
  <c r="AE28" i="18"/>
  <c r="AE38" i="18"/>
  <c r="AD9" i="18"/>
  <c r="AE13" i="18"/>
  <c r="AD13" i="18"/>
  <c r="AK13" i="18"/>
  <c r="AC98" i="14" s="1"/>
  <c r="AK14" i="18"/>
  <c r="AC99" i="14" s="1"/>
  <c r="AK12" i="18"/>
  <c r="AC97" i="14" s="1"/>
  <c r="AK34" i="21"/>
  <c r="AC209" i="14" s="1"/>
  <c r="AK24" i="17"/>
  <c r="AC79" i="14" s="1"/>
  <c r="AK17" i="18"/>
  <c r="AC102" i="14" s="1"/>
  <c r="AD37" i="18"/>
  <c r="AK33" i="19"/>
  <c r="AC148" i="14" s="1"/>
  <c r="AK35" i="24"/>
  <c r="AC300" i="14" s="1"/>
  <c r="AK20" i="24"/>
  <c r="AC285" i="14" s="1"/>
  <c r="AK14" i="24"/>
  <c r="AC279" i="14" s="1"/>
  <c r="AD33" i="18"/>
  <c r="AD11" i="24"/>
  <c r="AK32" i="23"/>
  <c r="AC267" i="14" s="1"/>
  <c r="AD21" i="22"/>
  <c r="AD22" i="21"/>
  <c r="AE33" i="21"/>
  <c r="AK18" i="20"/>
  <c r="AC163" i="14" s="1"/>
  <c r="AK30" i="20"/>
  <c r="AC175" i="14" s="1"/>
  <c r="AK19" i="20"/>
  <c r="AC164" i="14" s="1"/>
  <c r="AK31" i="20"/>
  <c r="AC176" i="14" s="1"/>
  <c r="N77" i="20"/>
  <c r="Q76" i="20"/>
  <c r="J74" i="20"/>
  <c r="N73" i="20"/>
  <c r="J77" i="20"/>
  <c r="N76" i="20"/>
  <c r="Q75" i="20"/>
  <c r="J76" i="20"/>
  <c r="N75" i="20"/>
  <c r="J75" i="20"/>
  <c r="J73" i="20"/>
  <c r="N72" i="20"/>
  <c r="Q71" i="20"/>
  <c r="J69" i="20"/>
  <c r="N68" i="20"/>
  <c r="Q67" i="20"/>
  <c r="J65" i="20"/>
  <c r="N64" i="20"/>
  <c r="Q63" i="20"/>
  <c r="J61" i="20"/>
  <c r="N60" i="20"/>
  <c r="Q59" i="20"/>
  <c r="J57" i="20"/>
  <c r="N56" i="20"/>
  <c r="Q55" i="20"/>
  <c r="J53" i="20"/>
  <c r="N52" i="20"/>
  <c r="Q51" i="20"/>
  <c r="J49" i="20"/>
  <c r="N48" i="20"/>
  <c r="J72" i="20"/>
  <c r="N71" i="20"/>
  <c r="Q70" i="20"/>
  <c r="J68" i="20"/>
  <c r="N67" i="20"/>
  <c r="Q66" i="20"/>
  <c r="J64" i="20"/>
  <c r="N63" i="20"/>
  <c r="Q62" i="20"/>
  <c r="J60" i="20"/>
  <c r="N59" i="20"/>
  <c r="Q58" i="20"/>
  <c r="J56" i="20"/>
  <c r="N55" i="20"/>
  <c r="Q54" i="20"/>
  <c r="J52" i="20"/>
  <c r="N51" i="20"/>
  <c r="Q50" i="20"/>
  <c r="J48" i="20"/>
  <c r="Q74" i="20"/>
  <c r="J71" i="20"/>
  <c r="N70" i="20"/>
  <c r="Q69" i="20"/>
  <c r="J67" i="20"/>
  <c r="N66" i="20"/>
  <c r="Q65" i="20"/>
  <c r="J63" i="20"/>
  <c r="N62" i="20"/>
  <c r="Q61" i="20"/>
  <c r="J59" i="20"/>
  <c r="N58" i="20"/>
  <c r="Q57" i="20"/>
  <c r="J55" i="20"/>
  <c r="N54" i="20"/>
  <c r="Q53" i="20"/>
  <c r="J51" i="20"/>
  <c r="N50" i="20"/>
  <c r="Q49" i="20"/>
  <c r="N74" i="20"/>
  <c r="J70" i="20"/>
  <c r="Q68" i="20"/>
  <c r="N61" i="20"/>
  <c r="J54" i="20"/>
  <c r="Q52" i="20"/>
  <c r="Q73" i="20"/>
  <c r="J66" i="20"/>
  <c r="Q64" i="20"/>
  <c r="N57" i="20"/>
  <c r="J50" i="20"/>
  <c r="Q48" i="20"/>
  <c r="Q77" i="20"/>
  <c r="N69" i="20"/>
  <c r="J62" i="20"/>
  <c r="Q60" i="20"/>
  <c r="N53" i="20"/>
  <c r="Q72" i="20"/>
  <c r="N65" i="20"/>
  <c r="J58" i="20"/>
  <c r="Q56" i="20"/>
  <c r="N49" i="20"/>
  <c r="AK23" i="20"/>
  <c r="AC168" i="14" s="1"/>
  <c r="AD34" i="19"/>
  <c r="AE13" i="19"/>
  <c r="AK17" i="21"/>
  <c r="AC192" i="14" s="1"/>
  <c r="AK27" i="23"/>
  <c r="AC262" i="14" s="1"/>
  <c r="AD37" i="17"/>
  <c r="AK23" i="17"/>
  <c r="AC78" i="14" s="1"/>
  <c r="AK25" i="17"/>
  <c r="AC80" i="14" s="1"/>
  <c r="AK14" i="17"/>
  <c r="AC69" i="14" s="1"/>
  <c r="AK13" i="17"/>
  <c r="AC68" i="14" s="1"/>
  <c r="AK19" i="18"/>
  <c r="AC104" i="14" s="1"/>
  <c r="AK30" i="21"/>
  <c r="AC205" i="14" s="1"/>
  <c r="AK20" i="21"/>
  <c r="AC195" i="14" s="1"/>
  <c r="AK21" i="22"/>
  <c r="AC226" i="14" s="1"/>
  <c r="AK11" i="23"/>
  <c r="AC246" i="14" s="1"/>
  <c r="AK21" i="21"/>
  <c r="AC196" i="14" s="1"/>
  <c r="AE18" i="24"/>
  <c r="AD13" i="21"/>
  <c r="AD17" i="21"/>
  <c r="AK10" i="19"/>
  <c r="AC125" i="14" s="1"/>
  <c r="AK23" i="19"/>
  <c r="AC138" i="14" s="1"/>
  <c r="AK19" i="19"/>
  <c r="AC134" i="14" s="1"/>
  <c r="AK9" i="19"/>
  <c r="AC124" i="14" s="1"/>
  <c r="AK27" i="19"/>
  <c r="AC142" i="14" s="1"/>
  <c r="AK20" i="18"/>
  <c r="AC105" i="14" s="1"/>
  <c r="AE18" i="19"/>
  <c r="AD18" i="19"/>
  <c r="AD26" i="20"/>
  <c r="AE19" i="22"/>
  <c r="AF19" i="22" s="1"/>
  <c r="AB224" i="14" s="1"/>
  <c r="AD19" i="22"/>
  <c r="AD20" i="22"/>
  <c r="AE20" i="22"/>
  <c r="AE12" i="24"/>
  <c r="AD12" i="24"/>
  <c r="AE10" i="24"/>
  <c r="AD10" i="24"/>
  <c r="AE21" i="24"/>
  <c r="AD21" i="24"/>
  <c r="AK36" i="22"/>
  <c r="AC241" i="14" s="1"/>
  <c r="AK33" i="23"/>
  <c r="AC268" i="14" s="1"/>
  <c r="AD10" i="18"/>
  <c r="AE10" i="18"/>
  <c r="AA141" i="23"/>
  <c r="AC11" i="23" s="1"/>
  <c r="AE19" i="23" s="1"/>
  <c r="AE24" i="24"/>
  <c r="AD24" i="24"/>
  <c r="K11" i="14"/>
  <c r="AK22" i="21"/>
  <c r="AC197" i="14" s="1"/>
  <c r="AK28" i="23"/>
  <c r="AC263" i="14" s="1"/>
  <c r="AK21" i="20"/>
  <c r="AC166" i="14" s="1"/>
  <c r="AK16" i="19"/>
  <c r="AC131" i="14" s="1"/>
  <c r="AK36" i="19"/>
  <c r="AC151" i="14" s="1"/>
  <c r="AD30" i="18"/>
  <c r="AK18" i="18"/>
  <c r="AC103" i="14" s="1"/>
  <c r="AK14" i="20"/>
  <c r="AC159" i="14" s="1"/>
  <c r="AK23" i="22"/>
  <c r="AC228" i="14" s="1"/>
  <c r="AK10" i="24"/>
  <c r="AC275" i="14" s="1"/>
  <c r="AK19" i="24"/>
  <c r="AC284" i="14" s="1"/>
  <c r="AD34" i="21"/>
  <c r="AK27" i="24"/>
  <c r="AC292" i="14" s="1"/>
  <c r="AK36" i="23"/>
  <c r="AC271" i="14" s="1"/>
  <c r="AK10" i="23"/>
  <c r="AC245" i="14" s="1"/>
  <c r="AD10" i="22"/>
  <c r="AE10" i="22"/>
  <c r="AD16" i="22"/>
  <c r="AD34" i="20"/>
  <c r="AD9" i="20"/>
  <c r="AD20" i="20"/>
  <c r="AD25" i="20"/>
  <c r="AD25" i="19"/>
  <c r="AE25" i="19"/>
  <c r="AD27" i="19"/>
  <c r="AK28" i="18"/>
  <c r="AC113" i="14" s="1"/>
  <c r="AE18" i="18"/>
  <c r="AD21" i="18"/>
  <c r="AE23" i="18"/>
  <c r="AD35" i="17"/>
  <c r="AK14" i="21"/>
  <c r="AC189" i="14" s="1"/>
  <c r="AK29" i="23"/>
  <c r="AC264" i="14" s="1"/>
  <c r="AK27" i="21"/>
  <c r="AC202" i="14" s="1"/>
  <c r="AK32" i="22"/>
  <c r="AC237" i="14" s="1"/>
  <c r="AK34" i="22"/>
  <c r="AC239" i="14" s="1"/>
  <c r="AK20" i="22"/>
  <c r="AC225" i="14" s="1"/>
  <c r="AD33" i="22"/>
  <c r="AK33" i="18"/>
  <c r="AC118" i="14" s="1"/>
  <c r="AE14" i="24"/>
  <c r="AK29" i="22"/>
  <c r="AC234" i="14" s="1"/>
  <c r="AD12" i="21"/>
  <c r="AE31" i="19"/>
  <c r="AD15" i="19"/>
  <c r="AE15" i="19"/>
  <c r="AD38" i="18"/>
  <c r="AD27" i="18"/>
  <c r="AE9" i="18"/>
  <c r="AK30" i="18"/>
  <c r="AC115" i="14" s="1"/>
  <c r="AK16" i="18"/>
  <c r="AC101" i="14" s="1"/>
  <c r="AK31" i="18"/>
  <c r="AC116" i="14" s="1"/>
  <c r="AK22" i="18"/>
  <c r="AC107" i="14" s="1"/>
  <c r="AK38" i="18"/>
  <c r="AC123" i="14" s="1"/>
  <c r="AK34" i="17"/>
  <c r="AC89" i="14" s="1"/>
  <c r="AK30" i="23"/>
  <c r="AC265" i="14" s="1"/>
  <c r="AK29" i="24"/>
  <c r="AC294" i="14" s="1"/>
  <c r="AK30" i="17"/>
  <c r="AC85" i="14" s="1"/>
  <c r="AK12" i="20"/>
  <c r="AC157" i="14" s="1"/>
  <c r="AE34" i="17"/>
  <c r="AK33" i="20"/>
  <c r="AC178" i="14" s="1"/>
  <c r="AK19" i="21"/>
  <c r="AC194" i="14" s="1"/>
  <c r="AK24" i="24"/>
  <c r="AC289" i="14" s="1"/>
  <c r="AK31" i="24"/>
  <c r="AC296" i="14" s="1"/>
  <c r="AK37" i="22"/>
  <c r="AC242" i="14" s="1"/>
  <c r="AE33" i="18"/>
  <c r="AE11" i="24"/>
  <c r="AK26" i="24"/>
  <c r="AC291" i="14" s="1"/>
  <c r="AD27" i="22"/>
  <c r="AD11" i="22"/>
  <c r="AD11" i="21"/>
  <c r="AK10" i="20"/>
  <c r="AC155" i="14" s="1"/>
  <c r="AK17" i="20"/>
  <c r="AC162" i="14" s="1"/>
  <c r="AK9" i="20"/>
  <c r="AC154" i="14" s="1"/>
  <c r="AK36" i="20"/>
  <c r="AC181" i="14" s="1"/>
  <c r="AE22" i="20"/>
  <c r="AD21" i="19"/>
  <c r="AK35" i="19"/>
  <c r="AC150" i="14" s="1"/>
  <c r="AE20" i="18"/>
  <c r="AK33" i="17"/>
  <c r="AC88" i="14" s="1"/>
  <c r="AK19" i="22"/>
  <c r="AC224" i="14" s="1"/>
  <c r="AK18" i="17"/>
  <c r="AC73" i="14" s="1"/>
  <c r="AK18" i="19"/>
  <c r="AC133" i="14" s="1"/>
  <c r="AK28" i="24"/>
  <c r="AC293" i="14" s="1"/>
  <c r="AE38" i="17"/>
  <c r="AK21" i="17"/>
  <c r="AC76" i="14" s="1"/>
  <c r="AK20" i="17"/>
  <c r="AC75" i="14" s="1"/>
  <c r="AK10" i="17"/>
  <c r="AC65" i="14" s="1"/>
  <c r="AK12" i="17"/>
  <c r="AC67" i="14" s="1"/>
  <c r="AK35" i="17"/>
  <c r="AC90" i="14" s="1"/>
  <c r="AK19" i="17"/>
  <c r="AC74" i="14" s="1"/>
  <c r="AE29" i="18"/>
  <c r="AK31" i="19"/>
  <c r="AC146" i="14" s="1"/>
  <c r="AK11" i="21"/>
  <c r="AC186" i="14" s="1"/>
  <c r="AK32" i="21"/>
  <c r="AC207" i="14" s="1"/>
  <c r="AK14" i="23"/>
  <c r="AC249" i="14" s="1"/>
  <c r="AK21" i="18"/>
  <c r="AC106" i="14" s="1"/>
  <c r="H11" i="14"/>
  <c r="AD34" i="24"/>
  <c r="AK18" i="21"/>
  <c r="AC193" i="14" s="1"/>
  <c r="AK23" i="21"/>
  <c r="AC198" i="14" s="1"/>
  <c r="AK34" i="18"/>
  <c r="AC119" i="14" s="1"/>
  <c r="AD15" i="24"/>
  <c r="AE13" i="21"/>
  <c r="AE17" i="21"/>
  <c r="AK25" i="21"/>
  <c r="AC200" i="14" s="1"/>
  <c r="AK37" i="19"/>
  <c r="AC152" i="14" s="1"/>
  <c r="AK17" i="19"/>
  <c r="AC132" i="14" s="1"/>
  <c r="AK34" i="19"/>
  <c r="AC149" i="14" s="1"/>
  <c r="AK32" i="19"/>
  <c r="AC147" i="14" s="1"/>
  <c r="AK21" i="19"/>
  <c r="AC136" i="14" s="1"/>
  <c r="AK27" i="17"/>
  <c r="AC82" i="14" s="1"/>
  <c r="AD35" i="18"/>
  <c r="AE31" i="16"/>
  <c r="AE28" i="16"/>
  <c r="AE25" i="16"/>
  <c r="AE22" i="16"/>
  <c r="AE19" i="16"/>
  <c r="AE16" i="16"/>
  <c r="AE13" i="16"/>
  <c r="AE10" i="16"/>
  <c r="AD24" i="16"/>
  <c r="AD32" i="16"/>
  <c r="AD9" i="16"/>
  <c r="AD17" i="16"/>
  <c r="AD33" i="16"/>
  <c r="AE23" i="16"/>
  <c r="AE20" i="16"/>
  <c r="AE17" i="16"/>
  <c r="AE14" i="16"/>
  <c r="AE11" i="16"/>
  <c r="AE37" i="16"/>
  <c r="AE34" i="16"/>
  <c r="AD10" i="16"/>
  <c r="AD18" i="16"/>
  <c r="AD26" i="16"/>
  <c r="AD34" i="16"/>
  <c r="AD11" i="16"/>
  <c r="AD27" i="16"/>
  <c r="AD35" i="16"/>
  <c r="AK36" i="16"/>
  <c r="AC61" i="14" s="1"/>
  <c r="AE15" i="16"/>
  <c r="AE12" i="16"/>
  <c r="AE38" i="16"/>
  <c r="AE35" i="16"/>
  <c r="AE32" i="16"/>
  <c r="AE29" i="16"/>
  <c r="AE26" i="16"/>
  <c r="AD28" i="16"/>
  <c r="AD36" i="16"/>
  <c r="AD13" i="16"/>
  <c r="AD21" i="16"/>
  <c r="AD29" i="16"/>
  <c r="AD37" i="16"/>
  <c r="AE36" i="16"/>
  <c r="AE33" i="16"/>
  <c r="AE30" i="16"/>
  <c r="AE27" i="16"/>
  <c r="AE21" i="16"/>
  <c r="AD30" i="16"/>
  <c r="AD38" i="16"/>
  <c r="AD31" i="16"/>
  <c r="AK20" i="16"/>
  <c r="AC45" i="14" s="1"/>
  <c r="AK12" i="16"/>
  <c r="AC37" i="14" s="1"/>
  <c r="AA139" i="23"/>
  <c r="AA484" i="21"/>
  <c r="AA417" i="20"/>
  <c r="AC23" i="20" s="1"/>
  <c r="AE14" i="20" s="1"/>
  <c r="AA415" i="20"/>
  <c r="AA440" i="17"/>
  <c r="AC24" i="17" s="1"/>
  <c r="AE32" i="17" s="1"/>
  <c r="AE11" i="17" l="1"/>
  <c r="AD38" i="20"/>
  <c r="AE24" i="19"/>
  <c r="AD17" i="19"/>
  <c r="AE34" i="19"/>
  <c r="AD35" i="19"/>
  <c r="AE23" i="23"/>
  <c r="AE20" i="19"/>
  <c r="AD37" i="19"/>
  <c r="AE38" i="19"/>
  <c r="AF10" i="24"/>
  <c r="AB275" i="14" s="1"/>
  <c r="AE10" i="20"/>
  <c r="AD35" i="20"/>
  <c r="AD27" i="20"/>
  <c r="AD15" i="20"/>
  <c r="AD23" i="19"/>
  <c r="AE30" i="19"/>
  <c r="AD20" i="19"/>
  <c r="AE27" i="18"/>
  <c r="AD11" i="19"/>
  <c r="AE28" i="19"/>
  <c r="AD38" i="19"/>
  <c r="AE12" i="17"/>
  <c r="AD32" i="19"/>
  <c r="AE29" i="19"/>
  <c r="AE19" i="19"/>
  <c r="AD31" i="19"/>
  <c r="AD30" i="19"/>
  <c r="AE33" i="19"/>
  <c r="AD29" i="19"/>
  <c r="AE21" i="19"/>
  <c r="AD33" i="19"/>
  <c r="AE9" i="19"/>
  <c r="AD33" i="20"/>
  <c r="AD30" i="20"/>
  <c r="AE17" i="19"/>
  <c r="AD13" i="19"/>
  <c r="AD23" i="18"/>
  <c r="AE25" i="18"/>
  <c r="F29" i="14"/>
  <c r="C49" i="16"/>
  <c r="AF27" i="16"/>
  <c r="AB52" i="14" s="1"/>
  <c r="E64" i="16"/>
  <c r="AF9" i="16"/>
  <c r="AB34" i="14" s="1"/>
  <c r="F10" i="14" s="1"/>
  <c r="D63" i="16"/>
  <c r="AF14" i="16"/>
  <c r="AB39" i="14" s="1"/>
  <c r="C55" i="16"/>
  <c r="E71" i="16"/>
  <c r="E77" i="16"/>
  <c r="C65" i="16"/>
  <c r="AF28" i="16"/>
  <c r="AB53" i="14" s="1"/>
  <c r="E48" i="16"/>
  <c r="D69" i="16"/>
  <c r="E61" i="16"/>
  <c r="C48" i="16"/>
  <c r="C68" i="16"/>
  <c r="E55" i="16"/>
  <c r="D76" i="16"/>
  <c r="AF21" i="16"/>
  <c r="AB46" i="14" s="1"/>
  <c r="F14" i="14" s="1"/>
  <c r="AF17" i="16"/>
  <c r="AB42" i="14" s="1"/>
  <c r="AF29" i="16"/>
  <c r="AB54" i="14" s="1"/>
  <c r="C73" i="16"/>
  <c r="AF25" i="16"/>
  <c r="AB50" i="14" s="1"/>
  <c r="F12" i="14" s="1"/>
  <c r="AF19" i="16"/>
  <c r="AB44" i="14" s="1"/>
  <c r="AF31" i="16"/>
  <c r="AB56" i="14" s="1"/>
  <c r="D53" i="16"/>
  <c r="C74" i="16"/>
  <c r="D66" i="16"/>
  <c r="C52" i="16"/>
  <c r="E74" i="16"/>
  <c r="D60" i="16"/>
  <c r="AF16" i="16"/>
  <c r="AB41" i="14" s="1"/>
  <c r="F22" i="14" s="1"/>
  <c r="AF32" i="16"/>
  <c r="AB57" i="14" s="1"/>
  <c r="AF12" i="16"/>
  <c r="AB37" i="14" s="1"/>
  <c r="C58" i="16"/>
  <c r="D50" i="16"/>
  <c r="C71" i="16"/>
  <c r="E58" i="16"/>
  <c r="D48" i="16"/>
  <c r="AF35" i="16"/>
  <c r="AB60" i="14" s="1"/>
  <c r="AF10" i="16"/>
  <c r="AB35" i="14" s="1"/>
  <c r="AF22" i="16"/>
  <c r="AB47" i="14" s="1"/>
  <c r="AF24" i="16"/>
  <c r="AB49" i="14" s="1"/>
  <c r="F24" i="14" s="1"/>
  <c r="AF26" i="16"/>
  <c r="AB51" i="14" s="1"/>
  <c r="AF38" i="16"/>
  <c r="AB63" i="14" s="1"/>
  <c r="AF11" i="16"/>
  <c r="AB36" i="14" s="1"/>
  <c r="F19" i="14" s="1"/>
  <c r="AF23" i="16"/>
  <c r="AB48" i="14" s="1"/>
  <c r="F26" i="14" s="1"/>
  <c r="E52" i="16"/>
  <c r="D57" i="16"/>
  <c r="C62" i="16"/>
  <c r="E68" i="16"/>
  <c r="D73" i="16"/>
  <c r="E49" i="16"/>
  <c r="D54" i="16"/>
  <c r="C59" i="16"/>
  <c r="E65" i="16"/>
  <c r="D70" i="16"/>
  <c r="C75" i="16"/>
  <c r="D51" i="16"/>
  <c r="C56" i="16"/>
  <c r="E62" i="16"/>
  <c r="D67" i="16"/>
  <c r="C72" i="16"/>
  <c r="C53" i="16"/>
  <c r="E59" i="16"/>
  <c r="D64" i="16"/>
  <c r="C69" i="16"/>
  <c r="E75" i="16"/>
  <c r="AF13" i="16"/>
  <c r="AB38" i="14" s="1"/>
  <c r="F17" i="14" s="1"/>
  <c r="AF18" i="16"/>
  <c r="AB43" i="14" s="1"/>
  <c r="F8" i="14" s="1"/>
  <c r="AF30" i="16"/>
  <c r="AB55" i="14" s="1"/>
  <c r="F20" i="14" s="1"/>
  <c r="AF34" i="16"/>
  <c r="AB59" i="14" s="1"/>
  <c r="D49" i="16"/>
  <c r="C54" i="16"/>
  <c r="E60" i="16"/>
  <c r="D65" i="16"/>
  <c r="C70" i="16"/>
  <c r="E76" i="16"/>
  <c r="C51" i="16"/>
  <c r="E57" i="16"/>
  <c r="D62" i="16"/>
  <c r="C67" i="16"/>
  <c r="E73" i="16"/>
  <c r="E54" i="16"/>
  <c r="D59" i="16"/>
  <c r="C64" i="16"/>
  <c r="E70" i="16"/>
  <c r="D75" i="16"/>
  <c r="E51" i="16"/>
  <c r="D56" i="16"/>
  <c r="C61" i="16"/>
  <c r="E67" i="16"/>
  <c r="D72" i="16"/>
  <c r="C77" i="16"/>
  <c r="AF33" i="16"/>
  <c r="AB58" i="14" s="1"/>
  <c r="AF37" i="16"/>
  <c r="AB62" i="14" s="1"/>
  <c r="AF20" i="16"/>
  <c r="AB45" i="14" s="1"/>
  <c r="C50" i="16"/>
  <c r="E56" i="16"/>
  <c r="D61" i="16"/>
  <c r="C66" i="16"/>
  <c r="E72" i="16"/>
  <c r="D77" i="16"/>
  <c r="E53" i="16"/>
  <c r="D58" i="16"/>
  <c r="C63" i="16"/>
  <c r="E69" i="16"/>
  <c r="D74" i="16"/>
  <c r="E50" i="16"/>
  <c r="D55" i="16"/>
  <c r="C60" i="16"/>
  <c r="E66" i="16"/>
  <c r="D71" i="16"/>
  <c r="C76" i="16"/>
  <c r="D52" i="16"/>
  <c r="C57" i="16"/>
  <c r="E63" i="16"/>
  <c r="D68" i="16"/>
  <c r="AD26" i="23"/>
  <c r="AF35" i="22"/>
  <c r="AB240" i="14" s="1"/>
  <c r="AE12" i="20"/>
  <c r="AD15" i="17"/>
  <c r="AD24" i="20"/>
  <c r="AF33" i="24"/>
  <c r="AB298" i="14" s="1"/>
  <c r="AF30" i="24"/>
  <c r="AB295" i="14" s="1"/>
  <c r="AF37" i="24"/>
  <c r="AB302" i="14" s="1"/>
  <c r="AF9" i="24"/>
  <c r="AB274" i="14" s="1"/>
  <c r="AD10" i="17"/>
  <c r="AF34" i="24"/>
  <c r="AB299" i="14" s="1"/>
  <c r="AE22" i="23"/>
  <c r="AE25" i="20"/>
  <c r="AD31" i="20"/>
  <c r="AD32" i="23"/>
  <c r="AD28" i="23"/>
  <c r="AD37" i="23"/>
  <c r="AE34" i="23"/>
  <c r="AE29" i="23"/>
  <c r="AE33" i="23"/>
  <c r="AF36" i="22"/>
  <c r="AB241" i="14" s="1"/>
  <c r="AD17" i="23"/>
  <c r="AD17" i="20"/>
  <c r="AD13" i="17"/>
  <c r="AF23" i="24"/>
  <c r="AB288" i="14" s="1"/>
  <c r="AE24" i="23"/>
  <c r="AD24" i="21"/>
  <c r="AD11" i="20"/>
  <c r="AD14" i="19"/>
  <c r="AE14" i="19"/>
  <c r="AE11" i="19"/>
  <c r="AE24" i="18"/>
  <c r="AE14" i="17"/>
  <c r="AD17" i="18"/>
  <c r="AD23" i="23"/>
  <c r="AF20" i="24"/>
  <c r="AB285" i="14" s="1"/>
  <c r="AE20" i="23"/>
  <c r="AE24" i="17"/>
  <c r="AD24" i="17"/>
  <c r="AD32" i="17"/>
  <c r="AD31" i="17"/>
  <c r="AF11" i="24"/>
  <c r="AB276" i="14" s="1"/>
  <c r="AF24" i="24"/>
  <c r="AB289" i="14" s="1"/>
  <c r="AF20" i="22"/>
  <c r="AB225" i="14" s="1"/>
  <c r="AE26" i="20"/>
  <c r="AE26" i="17"/>
  <c r="AE29" i="17"/>
  <c r="AD12" i="20"/>
  <c r="C51" i="20" s="1"/>
  <c r="AE15" i="17"/>
  <c r="AE21" i="20"/>
  <c r="AE13" i="23"/>
  <c r="AE18" i="17"/>
  <c r="AF17" i="22"/>
  <c r="AB222" i="14" s="1"/>
  <c r="AD17" i="17"/>
  <c r="AD25" i="17"/>
  <c r="AF28" i="24"/>
  <c r="AB293" i="14" s="1"/>
  <c r="AD27" i="17"/>
  <c r="AF21" i="22"/>
  <c r="AB226" i="14" s="1"/>
  <c r="AF18" i="22"/>
  <c r="AB223" i="14" s="1"/>
  <c r="AF31" i="24"/>
  <c r="AB296" i="14" s="1"/>
  <c r="AF27" i="24"/>
  <c r="AB292" i="14" s="1"/>
  <c r="AF29" i="24"/>
  <c r="AB294" i="14" s="1"/>
  <c r="AE25" i="23"/>
  <c r="E64" i="21"/>
  <c r="C62" i="21"/>
  <c r="D61" i="21"/>
  <c r="E60" i="21"/>
  <c r="C58" i="21"/>
  <c r="D57" i="21"/>
  <c r="E56" i="21"/>
  <c r="C54" i="21"/>
  <c r="D53" i="21"/>
  <c r="E52" i="21"/>
  <c r="C50" i="21"/>
  <c r="D49" i="21"/>
  <c r="E48" i="21"/>
  <c r="D64" i="21"/>
  <c r="E63" i="21"/>
  <c r="C61" i="21"/>
  <c r="D60" i="21"/>
  <c r="E59" i="21"/>
  <c r="C57" i="21"/>
  <c r="D56" i="21"/>
  <c r="E55" i="21"/>
  <c r="C53" i="21"/>
  <c r="D52" i="21"/>
  <c r="E51" i="21"/>
  <c r="C49" i="21"/>
  <c r="D48" i="21"/>
  <c r="C64" i="21"/>
  <c r="D63" i="21"/>
  <c r="E62" i="21"/>
  <c r="C60" i="21"/>
  <c r="D59" i="21"/>
  <c r="E58" i="21"/>
  <c r="C56" i="21"/>
  <c r="D55" i="21"/>
  <c r="E54" i="21"/>
  <c r="C52" i="21"/>
  <c r="D51" i="21"/>
  <c r="E50" i="21"/>
  <c r="C48" i="21"/>
  <c r="C63" i="21"/>
  <c r="E61" i="21"/>
  <c r="D54" i="21"/>
  <c r="C59" i="21"/>
  <c r="E57" i="21"/>
  <c r="D50" i="21"/>
  <c r="D62" i="21"/>
  <c r="C55" i="21"/>
  <c r="E53" i="21"/>
  <c r="D58" i="21"/>
  <c r="C51" i="21"/>
  <c r="E49" i="21"/>
  <c r="AD22" i="20"/>
  <c r="AF11" i="22"/>
  <c r="AB216" i="14" s="1"/>
  <c r="AD36" i="17"/>
  <c r="AE33" i="17"/>
  <c r="AD29" i="20"/>
  <c r="AE20" i="20"/>
  <c r="AE30" i="20"/>
  <c r="AD34" i="23"/>
  <c r="AE37" i="23"/>
  <c r="AE16" i="23"/>
  <c r="AD27" i="23"/>
  <c r="AE36" i="23"/>
  <c r="AD29" i="23"/>
  <c r="AF31" i="22"/>
  <c r="AB236" i="14" s="1"/>
  <c r="AF32" i="22"/>
  <c r="AB237" i="14" s="1"/>
  <c r="AF13" i="24"/>
  <c r="AB278" i="14" s="1"/>
  <c r="AF19" i="24"/>
  <c r="AB284" i="14" s="1"/>
  <c r="AE17" i="23"/>
  <c r="AE16" i="20"/>
  <c r="AD28" i="19"/>
  <c r="AE35" i="19"/>
  <c r="AD9" i="19"/>
  <c r="AD25" i="18"/>
  <c r="AD23" i="17"/>
  <c r="AD22" i="17"/>
  <c r="AF12" i="22"/>
  <c r="AB217" i="14" s="1"/>
  <c r="AD26" i="21"/>
  <c r="D77" i="21" s="1"/>
  <c r="AE26" i="21"/>
  <c r="AE11" i="20"/>
  <c r="AD12" i="17"/>
  <c r="AD36" i="19"/>
  <c r="AD18" i="23"/>
  <c r="AE11" i="23"/>
  <c r="AD11" i="23"/>
  <c r="AD13" i="23"/>
  <c r="AE12" i="23"/>
  <c r="AD14" i="23"/>
  <c r="AD21" i="23"/>
  <c r="AF21" i="24"/>
  <c r="AB286" i="14" s="1"/>
  <c r="AD26" i="17"/>
  <c r="AD36" i="20"/>
  <c r="AD28" i="20"/>
  <c r="AD18" i="17"/>
  <c r="AF16" i="24"/>
  <c r="AB281" i="14" s="1"/>
  <c r="AE17" i="17"/>
  <c r="AE25" i="17"/>
  <c r="AF14" i="22"/>
  <c r="AB219" i="14" s="1"/>
  <c r="AE10" i="17"/>
  <c r="AE15" i="23"/>
  <c r="AE21" i="17"/>
  <c r="AF35" i="24"/>
  <c r="AB300" i="14" s="1"/>
  <c r="AF36" i="24"/>
  <c r="AB301" i="14" s="1"/>
  <c r="AD25" i="23"/>
  <c r="AE35" i="20"/>
  <c r="AE31" i="17"/>
  <c r="AE18" i="20"/>
  <c r="AD10" i="20"/>
  <c r="AF27" i="22"/>
  <c r="AB232" i="14" s="1"/>
  <c r="AE37" i="20"/>
  <c r="AD9" i="17"/>
  <c r="AE9" i="20"/>
  <c r="AF16" i="22"/>
  <c r="AB221" i="14" s="1"/>
  <c r="AD16" i="23"/>
  <c r="AE27" i="23"/>
  <c r="AE38" i="23"/>
  <c r="AE30" i="23"/>
  <c r="AD36" i="23"/>
  <c r="AE31" i="23"/>
  <c r="AD9" i="23"/>
  <c r="AF38" i="22"/>
  <c r="AB243" i="14" s="1"/>
  <c r="C76" i="22"/>
  <c r="D75" i="22"/>
  <c r="E74" i="22"/>
  <c r="C72" i="22"/>
  <c r="D71" i="22"/>
  <c r="E70" i="22"/>
  <c r="C68" i="22"/>
  <c r="E77" i="22"/>
  <c r="C75" i="22"/>
  <c r="D74" i="22"/>
  <c r="E73" i="22"/>
  <c r="C71" i="22"/>
  <c r="D70" i="22"/>
  <c r="E69" i="22"/>
  <c r="D77" i="22"/>
  <c r="E76" i="22"/>
  <c r="C74" i="22"/>
  <c r="D73" i="22"/>
  <c r="E72" i="22"/>
  <c r="C70" i="22"/>
  <c r="D69" i="22"/>
  <c r="E68" i="22"/>
  <c r="C77" i="22"/>
  <c r="E75" i="22"/>
  <c r="D67" i="22"/>
  <c r="E66" i="22"/>
  <c r="C64" i="22"/>
  <c r="D63" i="22"/>
  <c r="E62" i="22"/>
  <c r="C60" i="22"/>
  <c r="D59" i="22"/>
  <c r="E58" i="22"/>
  <c r="C56" i="22"/>
  <c r="D55" i="22"/>
  <c r="E54" i="22"/>
  <c r="C52" i="22"/>
  <c r="D51" i="22"/>
  <c r="E50" i="22"/>
  <c r="C48" i="22"/>
  <c r="C73" i="22"/>
  <c r="E71" i="22"/>
  <c r="D68" i="22"/>
  <c r="C67" i="22"/>
  <c r="D66" i="22"/>
  <c r="E65" i="22"/>
  <c r="C63" i="22"/>
  <c r="D62" i="22"/>
  <c r="E61" i="22"/>
  <c r="C59" i="22"/>
  <c r="D58" i="22"/>
  <c r="E57" i="22"/>
  <c r="C55" i="22"/>
  <c r="D54" i="22"/>
  <c r="E53" i="22"/>
  <c r="C51" i="22"/>
  <c r="D50" i="22"/>
  <c r="E49" i="22"/>
  <c r="D76" i="22"/>
  <c r="C69" i="22"/>
  <c r="C66" i="22"/>
  <c r="D65" i="22"/>
  <c r="E64" i="22"/>
  <c r="C62" i="22"/>
  <c r="D61" i="22"/>
  <c r="E60" i="22"/>
  <c r="C58" i="22"/>
  <c r="D57" i="22"/>
  <c r="E56" i="22"/>
  <c r="C54" i="22"/>
  <c r="D53" i="22"/>
  <c r="E52" i="22"/>
  <c r="C50" i="22"/>
  <c r="D49" i="22"/>
  <c r="E48" i="22"/>
  <c r="C65" i="22"/>
  <c r="E63" i="22"/>
  <c r="D56" i="22"/>
  <c r="C49" i="22"/>
  <c r="C61" i="22"/>
  <c r="E59" i="22"/>
  <c r="D52" i="22"/>
  <c r="D64" i="22"/>
  <c r="C57" i="22"/>
  <c r="E55" i="22"/>
  <c r="D48" i="22"/>
  <c r="D72" i="22"/>
  <c r="E67" i="22"/>
  <c r="D60" i="22"/>
  <c r="C53" i="22"/>
  <c r="E51" i="22"/>
  <c r="AE10" i="23"/>
  <c r="AE18" i="23"/>
  <c r="AF24" i="22"/>
  <c r="AB229" i="14" s="1"/>
  <c r="AD16" i="20"/>
  <c r="AE15" i="18"/>
  <c r="AD15" i="18"/>
  <c r="AE16" i="18"/>
  <c r="AE22" i="18"/>
  <c r="AE11" i="18"/>
  <c r="AE34" i="18"/>
  <c r="AE23" i="17"/>
  <c r="AF17" i="24"/>
  <c r="AB282" i="14" s="1"/>
  <c r="AE22" i="17"/>
  <c r="AF26" i="24"/>
  <c r="AB291" i="14" s="1"/>
  <c r="AD19" i="23"/>
  <c r="AD12" i="18"/>
  <c r="E58" i="18" s="1"/>
  <c r="AF15" i="24"/>
  <c r="AB280" i="14" s="1"/>
  <c r="AF15" i="22"/>
  <c r="AB220" i="14" s="1"/>
  <c r="AD11" i="17"/>
  <c r="AF14" i="24"/>
  <c r="AB279" i="14" s="1"/>
  <c r="AD29" i="17"/>
  <c r="D51" i="20"/>
  <c r="E50" i="20"/>
  <c r="C48" i="20"/>
  <c r="D50" i="20"/>
  <c r="E49" i="20"/>
  <c r="C50" i="20"/>
  <c r="D49" i="20"/>
  <c r="E48" i="20"/>
  <c r="C49" i="20"/>
  <c r="D48" i="20"/>
  <c r="E51" i="20"/>
  <c r="AF12" i="24"/>
  <c r="AB277" i="14" s="1"/>
  <c r="AF18" i="24"/>
  <c r="AB283" i="14" s="1"/>
  <c r="AD23" i="20"/>
  <c r="AE23" i="20"/>
  <c r="AE33" i="20"/>
  <c r="AE38" i="20"/>
  <c r="AE32" i="20"/>
  <c r="AD13" i="20"/>
  <c r="AE19" i="20"/>
  <c r="AD21" i="20"/>
  <c r="AD32" i="20"/>
  <c r="AE35" i="23"/>
  <c r="AE28" i="20"/>
  <c r="AD18" i="20"/>
  <c r="AD33" i="17"/>
  <c r="AE30" i="17"/>
  <c r="AE9" i="17"/>
  <c r="AE34" i="20"/>
  <c r="AF10" i="22"/>
  <c r="AB215" i="14" s="1"/>
  <c r="AE14" i="23"/>
  <c r="AE21" i="23"/>
  <c r="AD12" i="23"/>
  <c r="AD34" i="17"/>
  <c r="AD21" i="17"/>
  <c r="AD30" i="17"/>
  <c r="AE29" i="20"/>
  <c r="C60" i="18"/>
  <c r="D59" i="18"/>
  <c r="E50" i="18"/>
  <c r="C48" i="18"/>
  <c r="D54" i="18"/>
  <c r="E53" i="18"/>
  <c r="D50" i="18"/>
  <c r="E49" i="18"/>
  <c r="C58" i="18"/>
  <c r="D57" i="18"/>
  <c r="C50" i="18"/>
  <c r="D49" i="18"/>
  <c r="E48" i="18"/>
  <c r="D56" i="18"/>
  <c r="C49" i="18"/>
  <c r="D48" i="18"/>
  <c r="D60" i="18"/>
  <c r="AE24" i="20"/>
  <c r="AF33" i="22"/>
  <c r="AB238" i="14" s="1"/>
  <c r="AE35" i="17"/>
  <c r="AE13" i="20"/>
  <c r="AE36" i="20"/>
  <c r="AF23" i="22"/>
  <c r="AB228" i="14" s="1"/>
  <c r="AE26" i="23"/>
  <c r="AD20" i="23"/>
  <c r="AE15" i="20"/>
  <c r="AD16" i="17"/>
  <c r="AD20" i="17"/>
  <c r="AF29" i="22"/>
  <c r="AB234" i="14" s="1"/>
  <c r="AD15" i="23"/>
  <c r="AE27" i="20"/>
  <c r="AE36" i="17"/>
  <c r="AF25" i="24"/>
  <c r="AB290" i="14" s="1"/>
  <c r="AF22" i="22"/>
  <c r="AB227" i="14" s="1"/>
  <c r="AF38" i="24"/>
  <c r="AB303" i="14" s="1"/>
  <c r="AF32" i="24"/>
  <c r="AB297" i="14" s="1"/>
  <c r="C76" i="24"/>
  <c r="D75" i="24"/>
  <c r="E74" i="24"/>
  <c r="C72" i="24"/>
  <c r="D71" i="24"/>
  <c r="E77" i="24"/>
  <c r="C75" i="24"/>
  <c r="D74" i="24"/>
  <c r="E73" i="24"/>
  <c r="D77" i="24"/>
  <c r="E76" i="24"/>
  <c r="C74" i="24"/>
  <c r="D73" i="24"/>
  <c r="E72" i="24"/>
  <c r="C77" i="24"/>
  <c r="E75" i="24"/>
  <c r="C69" i="24"/>
  <c r="D68" i="24"/>
  <c r="E67" i="24"/>
  <c r="C65" i="24"/>
  <c r="D64" i="24"/>
  <c r="E63" i="24"/>
  <c r="C61" i="24"/>
  <c r="D60" i="24"/>
  <c r="E59" i="24"/>
  <c r="C57" i="24"/>
  <c r="D56" i="24"/>
  <c r="E55" i="24"/>
  <c r="C53" i="24"/>
  <c r="D52" i="24"/>
  <c r="E51" i="24"/>
  <c r="C49" i="24"/>
  <c r="D48" i="24"/>
  <c r="C73" i="24"/>
  <c r="E71" i="24"/>
  <c r="E70" i="24"/>
  <c r="C68" i="24"/>
  <c r="D67" i="24"/>
  <c r="E66" i="24"/>
  <c r="C64" i="24"/>
  <c r="D63" i="24"/>
  <c r="E62" i="24"/>
  <c r="C60" i="24"/>
  <c r="D59" i="24"/>
  <c r="E58" i="24"/>
  <c r="C56" i="24"/>
  <c r="D55" i="24"/>
  <c r="E54" i="24"/>
  <c r="C52" i="24"/>
  <c r="D51" i="24"/>
  <c r="E50" i="24"/>
  <c r="C48" i="24"/>
  <c r="D76" i="24"/>
  <c r="C71" i="24"/>
  <c r="D70" i="24"/>
  <c r="E69" i="24"/>
  <c r="C67" i="24"/>
  <c r="D66" i="24"/>
  <c r="E65" i="24"/>
  <c r="C63" i="24"/>
  <c r="D62" i="24"/>
  <c r="E61" i="24"/>
  <c r="C59" i="24"/>
  <c r="D58" i="24"/>
  <c r="E57" i="24"/>
  <c r="C55" i="24"/>
  <c r="D54" i="24"/>
  <c r="E53" i="24"/>
  <c r="C51" i="24"/>
  <c r="D50" i="24"/>
  <c r="E49" i="24"/>
  <c r="C70" i="24"/>
  <c r="E68" i="24"/>
  <c r="D61" i="24"/>
  <c r="C54" i="24"/>
  <c r="E52" i="24"/>
  <c r="D72" i="24"/>
  <c r="C66" i="24"/>
  <c r="E64" i="24"/>
  <c r="D57" i="24"/>
  <c r="C50" i="24"/>
  <c r="E48" i="24"/>
  <c r="D69" i="24"/>
  <c r="C62" i="24"/>
  <c r="E60" i="24"/>
  <c r="D53" i="24"/>
  <c r="D65" i="24"/>
  <c r="C58" i="24"/>
  <c r="E56" i="24"/>
  <c r="D49" i="24"/>
  <c r="AF13" i="22"/>
  <c r="AB218" i="14" s="1"/>
  <c r="AE27" i="17"/>
  <c r="AD35" i="23"/>
  <c r="AD22" i="23"/>
  <c r="AF30" i="22"/>
  <c r="AB235" i="14" s="1"/>
  <c r="AD28" i="17"/>
  <c r="AE31" i="20"/>
  <c r="AD30" i="23"/>
  <c r="AD38" i="23"/>
  <c r="AE28" i="23"/>
  <c r="AE32" i="23"/>
  <c r="AD31" i="23"/>
  <c r="AD33" i="23"/>
  <c r="AE9" i="23"/>
  <c r="AF34" i="22"/>
  <c r="AB239" i="14" s="1"/>
  <c r="AF37" i="22"/>
  <c r="AB242" i="14" s="1"/>
  <c r="AF28" i="22"/>
  <c r="AB233" i="14" s="1"/>
  <c r="AF9" i="22"/>
  <c r="AB214" i="14" s="1"/>
  <c r="AF22" i="24"/>
  <c r="AB287" i="14" s="1"/>
  <c r="AD10" i="23"/>
  <c r="AF25" i="22"/>
  <c r="AB230" i="14" s="1"/>
  <c r="AE17" i="20"/>
  <c r="AD26" i="19"/>
  <c r="AE26" i="19"/>
  <c r="AF26" i="19" s="1"/>
  <c r="AB141" i="14" s="1"/>
  <c r="AE14" i="18"/>
  <c r="AD19" i="17"/>
  <c r="AE19" i="17"/>
  <c r="AE28" i="17"/>
  <c r="AE37" i="17"/>
  <c r="AD38" i="17"/>
  <c r="AE13" i="17"/>
  <c r="AF13" i="17" s="1"/>
  <c r="AB68" i="14" s="1"/>
  <c r="AD24" i="23"/>
  <c r="AF26" i="22"/>
  <c r="AB231" i="14" s="1"/>
  <c r="AD14" i="20"/>
  <c r="AD16" i="19"/>
  <c r="AD24" i="18"/>
  <c r="AD14" i="17"/>
  <c r="AE14" i="21"/>
  <c r="AF14" i="21" s="1"/>
  <c r="AB189" i="14" s="1"/>
  <c r="AF36" i="16"/>
  <c r="AB61" i="14" s="1"/>
  <c r="AF15" i="16"/>
  <c r="AB40" i="14" s="1"/>
  <c r="F6" i="14" s="1"/>
  <c r="H27" i="14"/>
  <c r="K27" i="14"/>
  <c r="N27" i="14"/>
  <c r="F27" i="14"/>
  <c r="I27" i="14"/>
  <c r="L27" i="14"/>
  <c r="M27" i="14"/>
  <c r="J27" i="14"/>
  <c r="C55" i="18" l="1"/>
  <c r="AF19" i="23"/>
  <c r="AB254" i="14" s="1"/>
  <c r="C57" i="18"/>
  <c r="D61" i="18"/>
  <c r="E57" i="18"/>
  <c r="C52" i="18"/>
  <c r="AF22" i="20"/>
  <c r="AB167" i="14" s="1"/>
  <c r="AF28" i="19"/>
  <c r="AB143" i="14" s="1"/>
  <c r="E77" i="18"/>
  <c r="D52" i="18"/>
  <c r="E52" i="18"/>
  <c r="C62" i="18"/>
  <c r="D58" i="18"/>
  <c r="E54" i="18"/>
  <c r="AF12" i="17"/>
  <c r="AB67" i="14" s="1"/>
  <c r="E52" i="20"/>
  <c r="AF29" i="19"/>
  <c r="AB144" i="14" s="1"/>
  <c r="E55" i="18"/>
  <c r="E60" i="18"/>
  <c r="E62" i="18"/>
  <c r="E59" i="18"/>
  <c r="C59" i="18"/>
  <c r="D55" i="18"/>
  <c r="AF31" i="20"/>
  <c r="AB176" i="14" s="1"/>
  <c r="D51" i="18"/>
  <c r="D53" i="18"/>
  <c r="D73" i="20"/>
  <c r="AF32" i="23"/>
  <c r="AB267" i="14" s="1"/>
  <c r="E51" i="18"/>
  <c r="C61" i="18"/>
  <c r="C54" i="18"/>
  <c r="E61" i="18"/>
  <c r="C56" i="18"/>
  <c r="C77" i="20"/>
  <c r="AF14" i="18"/>
  <c r="AB99" i="14" s="1"/>
  <c r="C53" i="18"/>
  <c r="E56" i="18"/>
  <c r="C51" i="18"/>
  <c r="D62" i="18"/>
  <c r="D52" i="20"/>
  <c r="AF12" i="18"/>
  <c r="AB97" i="14" s="1"/>
  <c r="F23" i="14"/>
  <c r="D23" i="14" s="1"/>
  <c r="F30" i="14"/>
  <c r="F7" i="14"/>
  <c r="F15" i="14"/>
  <c r="F18" i="14"/>
  <c r="F21" i="14"/>
  <c r="F25" i="14"/>
  <c r="F9" i="14"/>
  <c r="F4" i="14"/>
  <c r="F28" i="14"/>
  <c r="F5" i="14"/>
  <c r="F11" i="14"/>
  <c r="AF19" i="17"/>
  <c r="AB74" i="14" s="1"/>
  <c r="AF12" i="21"/>
  <c r="AB187" i="14" s="1"/>
  <c r="AF27" i="17"/>
  <c r="AB82" i="14" s="1"/>
  <c r="AF27" i="20"/>
  <c r="AB172" i="14" s="1"/>
  <c r="AF36" i="20"/>
  <c r="AB181" i="14" s="1"/>
  <c r="C76" i="18"/>
  <c r="C65" i="18"/>
  <c r="E68" i="18"/>
  <c r="E65" i="18"/>
  <c r="D70" i="18"/>
  <c r="D67" i="18"/>
  <c r="E71" i="18"/>
  <c r="D76" i="18"/>
  <c r="C74" i="18"/>
  <c r="E73" i="18"/>
  <c r="AF29" i="20"/>
  <c r="AB174" i="14" s="1"/>
  <c r="AF30" i="17"/>
  <c r="AB85" i="14" s="1"/>
  <c r="AF20" i="18"/>
  <c r="AB105" i="14" s="1"/>
  <c r="AF38" i="20"/>
  <c r="AB183" i="14" s="1"/>
  <c r="C53" i="20"/>
  <c r="E55" i="20"/>
  <c r="C73" i="20"/>
  <c r="D68" i="20"/>
  <c r="C65" i="20"/>
  <c r="E56" i="20"/>
  <c r="D61" i="20"/>
  <c r="C66" i="20"/>
  <c r="E72" i="20"/>
  <c r="C55" i="20"/>
  <c r="E61" i="20"/>
  <c r="D66" i="20"/>
  <c r="C71" i="20"/>
  <c r="D55" i="20"/>
  <c r="C60" i="20"/>
  <c r="E66" i="20"/>
  <c r="D71" i="20"/>
  <c r="C75" i="20"/>
  <c r="C76" i="20"/>
  <c r="AF25" i="19"/>
  <c r="AB140" i="14" s="1"/>
  <c r="AF34" i="17"/>
  <c r="AB89" i="14" s="1"/>
  <c r="AF22" i="18"/>
  <c r="AB107" i="14" s="1"/>
  <c r="AF9" i="19"/>
  <c r="AB124" i="14" s="1"/>
  <c r="AF10" i="21"/>
  <c r="AB185" i="14" s="1"/>
  <c r="AF31" i="23"/>
  <c r="AB266" i="14" s="1"/>
  <c r="AF27" i="23"/>
  <c r="AB262" i="14" s="1"/>
  <c r="C77" i="17"/>
  <c r="D76" i="17"/>
  <c r="E75" i="17"/>
  <c r="C73" i="17"/>
  <c r="D72" i="17"/>
  <c r="E71" i="17"/>
  <c r="C69" i="17"/>
  <c r="D68" i="17"/>
  <c r="E67" i="17"/>
  <c r="C65" i="17"/>
  <c r="D64" i="17"/>
  <c r="E63" i="17"/>
  <c r="C61" i="17"/>
  <c r="D60" i="17"/>
  <c r="E59" i="17"/>
  <c r="C57" i="17"/>
  <c r="D56" i="17"/>
  <c r="E55" i="17"/>
  <c r="C53" i="17"/>
  <c r="D52" i="17"/>
  <c r="E51" i="17"/>
  <c r="C49" i="17"/>
  <c r="D48" i="17"/>
  <c r="C76" i="17"/>
  <c r="D75" i="17"/>
  <c r="E74" i="17"/>
  <c r="C72" i="17"/>
  <c r="D71" i="17"/>
  <c r="E70" i="17"/>
  <c r="C68" i="17"/>
  <c r="D67" i="17"/>
  <c r="E66" i="17"/>
  <c r="C64" i="17"/>
  <c r="D63" i="17"/>
  <c r="E62" i="17"/>
  <c r="C60" i="17"/>
  <c r="D59" i="17"/>
  <c r="E58" i="17"/>
  <c r="C56" i="17"/>
  <c r="D55" i="17"/>
  <c r="E54" i="17"/>
  <c r="C52" i="17"/>
  <c r="D51" i="17"/>
  <c r="E50" i="17"/>
  <c r="C48" i="17"/>
  <c r="E77" i="17"/>
  <c r="C75" i="17"/>
  <c r="D74" i="17"/>
  <c r="E73" i="17"/>
  <c r="C71" i="17"/>
  <c r="D70" i="17"/>
  <c r="E69" i="17"/>
  <c r="C67" i="17"/>
  <c r="D66" i="17"/>
  <c r="E65" i="17"/>
  <c r="C63" i="17"/>
  <c r="D62" i="17"/>
  <c r="E61" i="17"/>
  <c r="C59" i="17"/>
  <c r="D58" i="17"/>
  <c r="E57" i="17"/>
  <c r="C55" i="17"/>
  <c r="D54" i="17"/>
  <c r="E53" i="17"/>
  <c r="C51" i="17"/>
  <c r="D50" i="17"/>
  <c r="E49" i="17"/>
  <c r="C74" i="17"/>
  <c r="E72" i="17"/>
  <c r="D65" i="17"/>
  <c r="C58" i="17"/>
  <c r="E56" i="17"/>
  <c r="D49" i="17"/>
  <c r="D77" i="17"/>
  <c r="C70" i="17"/>
  <c r="E68" i="17"/>
  <c r="D61" i="17"/>
  <c r="C54" i="17"/>
  <c r="E52" i="17"/>
  <c r="D73" i="17"/>
  <c r="C66" i="17"/>
  <c r="E64" i="17"/>
  <c r="D57" i="17"/>
  <c r="C50" i="17"/>
  <c r="E48" i="17"/>
  <c r="E76" i="17"/>
  <c r="D69" i="17"/>
  <c r="C62" i="17"/>
  <c r="E60" i="17"/>
  <c r="D53" i="17"/>
  <c r="AF18" i="20"/>
  <c r="AB163" i="14" s="1"/>
  <c r="AF29" i="21"/>
  <c r="AB204" i="14" s="1"/>
  <c r="AF15" i="23"/>
  <c r="AB250" i="14" s="1"/>
  <c r="AF17" i="17"/>
  <c r="AB72" i="14" s="1"/>
  <c r="AF34" i="21"/>
  <c r="AB209" i="14" s="1"/>
  <c r="AF24" i="19"/>
  <c r="AB139" i="14" s="1"/>
  <c r="AF36" i="23"/>
  <c r="AB271" i="14" s="1"/>
  <c r="AF19" i="18"/>
  <c r="AB104" i="14" s="1"/>
  <c r="C71" i="21"/>
  <c r="D66" i="21"/>
  <c r="E70" i="21"/>
  <c r="D75" i="21"/>
  <c r="E67" i="21"/>
  <c r="D72" i="21"/>
  <c r="C77" i="21"/>
  <c r="E68" i="21"/>
  <c r="D73" i="21"/>
  <c r="AF27" i="21"/>
  <c r="AB202" i="14" s="1"/>
  <c r="AF17" i="19"/>
  <c r="AB132" i="14" s="1"/>
  <c r="AF18" i="17"/>
  <c r="AB73" i="14" s="1"/>
  <c r="AF28" i="18"/>
  <c r="AB113" i="14" s="1"/>
  <c r="AF29" i="17"/>
  <c r="AB84" i="14" s="1"/>
  <c r="AF10" i="18"/>
  <c r="AB95" i="14" s="1"/>
  <c r="AF24" i="17"/>
  <c r="AB79" i="14" s="1"/>
  <c r="AF14" i="19"/>
  <c r="AB129" i="14" s="1"/>
  <c r="AF24" i="23"/>
  <c r="AB259" i="14" s="1"/>
  <c r="AF38" i="19"/>
  <c r="AB153" i="14" s="1"/>
  <c r="AF25" i="21"/>
  <c r="AB200" i="14" s="1"/>
  <c r="AF29" i="23"/>
  <c r="AB264" i="14" s="1"/>
  <c r="AF22" i="23"/>
  <c r="AB257" i="14" s="1"/>
  <c r="AF23" i="21"/>
  <c r="AB198" i="14" s="1"/>
  <c r="AF30" i="19"/>
  <c r="AB145" i="14" s="1"/>
  <c r="AF31" i="21"/>
  <c r="AB206" i="14" s="1"/>
  <c r="AF9" i="18"/>
  <c r="AB94" i="14" s="1"/>
  <c r="AF24" i="21"/>
  <c r="AB199" i="14" s="1"/>
  <c r="AF36" i="21"/>
  <c r="AB211" i="14" s="1"/>
  <c r="AF23" i="19"/>
  <c r="AB138" i="14" s="1"/>
  <c r="AF26" i="23"/>
  <c r="AB261" i="14" s="1"/>
  <c r="AF13" i="20"/>
  <c r="AB158" i="14" s="1"/>
  <c r="AF24" i="20"/>
  <c r="AB169" i="14" s="1"/>
  <c r="E67" i="18"/>
  <c r="E64" i="18"/>
  <c r="D69" i="18"/>
  <c r="D66" i="18"/>
  <c r="D75" i="18"/>
  <c r="D63" i="18"/>
  <c r="C68" i="18"/>
  <c r="D72" i="18"/>
  <c r="C77" i="18"/>
  <c r="E76" i="18"/>
  <c r="D74" i="18"/>
  <c r="AF34" i="20"/>
  <c r="AB179" i="14" s="1"/>
  <c r="AF15" i="19"/>
  <c r="AB130" i="14" s="1"/>
  <c r="AF28" i="20"/>
  <c r="AB173" i="14" s="1"/>
  <c r="AF19" i="20"/>
  <c r="AB164" i="14" s="1"/>
  <c r="AF33" i="20"/>
  <c r="AB178" i="14" s="1"/>
  <c r="D60" i="20"/>
  <c r="C57" i="20"/>
  <c r="D72" i="20"/>
  <c r="D57" i="20"/>
  <c r="C62" i="20"/>
  <c r="E68" i="20"/>
  <c r="E57" i="20"/>
  <c r="D62" i="20"/>
  <c r="C67" i="20"/>
  <c r="E73" i="20"/>
  <c r="C56" i="20"/>
  <c r="E62" i="20"/>
  <c r="D67" i="20"/>
  <c r="C72" i="20"/>
  <c r="E77" i="20"/>
  <c r="E75" i="20"/>
  <c r="AF33" i="18"/>
  <c r="AB118" i="14" s="1"/>
  <c r="AF29" i="18"/>
  <c r="AB114" i="14" s="1"/>
  <c r="AF36" i="19"/>
  <c r="AB151" i="14" s="1"/>
  <c r="AF10" i="20"/>
  <c r="AB155" i="14" s="1"/>
  <c r="AF23" i="17"/>
  <c r="AB78" i="14" s="1"/>
  <c r="AF16" i="18"/>
  <c r="AB101" i="14" s="1"/>
  <c r="AF32" i="19"/>
  <c r="AB147" i="14" s="1"/>
  <c r="AF37" i="20"/>
  <c r="AB182" i="14" s="1"/>
  <c r="AF31" i="17"/>
  <c r="AB86" i="14" s="1"/>
  <c r="AF30" i="21"/>
  <c r="AB205" i="14" s="1"/>
  <c r="AF10" i="17"/>
  <c r="AB65" i="14" s="1"/>
  <c r="AF13" i="18"/>
  <c r="AB98" i="14" s="1"/>
  <c r="AF18" i="21"/>
  <c r="AB193" i="14" s="1"/>
  <c r="AF16" i="20"/>
  <c r="AB161" i="14" s="1"/>
  <c r="AF30" i="20"/>
  <c r="AB175" i="14" s="1"/>
  <c r="AF32" i="21"/>
  <c r="AB207" i="14" s="1"/>
  <c r="AF20" i="19"/>
  <c r="AB135" i="14" s="1"/>
  <c r="E65" i="21"/>
  <c r="E73" i="21"/>
  <c r="E66" i="21"/>
  <c r="D71" i="21"/>
  <c r="C76" i="21"/>
  <c r="D68" i="21"/>
  <c r="C73" i="21"/>
  <c r="D69" i="21"/>
  <c r="C74" i="21"/>
  <c r="AF25" i="23"/>
  <c r="AB260" i="14" s="1"/>
  <c r="AF12" i="19"/>
  <c r="AB127" i="14" s="1"/>
  <c r="AF13" i="23"/>
  <c r="AB248" i="14" s="1"/>
  <c r="AF15" i="17"/>
  <c r="AB70" i="14" s="1"/>
  <c r="AF26" i="17"/>
  <c r="AB81" i="14" s="1"/>
  <c r="AF20" i="17"/>
  <c r="AB75" i="14" s="1"/>
  <c r="AF38" i="18"/>
  <c r="AB123" i="14" s="1"/>
  <c r="AF14" i="17"/>
  <c r="AB69" i="14" s="1"/>
  <c r="AF37" i="19"/>
  <c r="AB152" i="14" s="1"/>
  <c r="AF34" i="23"/>
  <c r="AB269" i="14" s="1"/>
  <c r="AF9" i="21"/>
  <c r="AB184" i="14" s="1"/>
  <c r="AF22" i="21"/>
  <c r="AB197" i="14" s="1"/>
  <c r="AF16" i="17"/>
  <c r="AB71" i="14" s="1"/>
  <c r="AF15" i="21"/>
  <c r="AB190" i="14" s="1"/>
  <c r="AF32" i="17"/>
  <c r="AB87" i="14" s="1"/>
  <c r="AF37" i="17"/>
  <c r="AB92" i="14" s="1"/>
  <c r="AF17" i="20"/>
  <c r="AB162" i="14" s="1"/>
  <c r="AF9" i="23"/>
  <c r="AB244" i="14" s="1"/>
  <c r="AF28" i="23"/>
  <c r="AB263" i="14" s="1"/>
  <c r="AF21" i="19"/>
  <c r="AB136" i="14" s="1"/>
  <c r="AF38" i="21"/>
  <c r="AB213" i="14" s="1"/>
  <c r="AF36" i="17"/>
  <c r="AB91" i="14" s="1"/>
  <c r="AF10" i="19"/>
  <c r="AB125" i="14" s="1"/>
  <c r="AF36" i="18"/>
  <c r="AB121" i="14" s="1"/>
  <c r="AF35" i="17"/>
  <c r="AB90" i="14" s="1"/>
  <c r="C69" i="18"/>
  <c r="D64" i="18"/>
  <c r="D65" i="18"/>
  <c r="C70" i="18"/>
  <c r="C67" i="18"/>
  <c r="C64" i="18"/>
  <c r="E70" i="18"/>
  <c r="C73" i="18"/>
  <c r="E72" i="18"/>
  <c r="D77" i="18"/>
  <c r="C75" i="18"/>
  <c r="AF13" i="19"/>
  <c r="AB128" i="14" s="1"/>
  <c r="AF21" i="23"/>
  <c r="AB256" i="14" s="1"/>
  <c r="AF18" i="18"/>
  <c r="AB103" i="14" s="1"/>
  <c r="AF35" i="23"/>
  <c r="AB270" i="14" s="1"/>
  <c r="AF23" i="20"/>
  <c r="AB168" i="14" s="1"/>
  <c r="C69" i="20"/>
  <c r="E67" i="20"/>
  <c r="D64" i="20"/>
  <c r="E59" i="20"/>
  <c r="D56" i="20"/>
  <c r="D53" i="20"/>
  <c r="C58" i="20"/>
  <c r="E64" i="20"/>
  <c r="D69" i="20"/>
  <c r="E76" i="20"/>
  <c r="E53" i="20"/>
  <c r="D58" i="20"/>
  <c r="C63" i="20"/>
  <c r="E69" i="20"/>
  <c r="C74" i="20"/>
  <c r="C52" i="20"/>
  <c r="E58" i="20"/>
  <c r="D63" i="20"/>
  <c r="C68" i="20"/>
  <c r="D74" i="20"/>
  <c r="E74" i="20"/>
  <c r="D76" i="20"/>
  <c r="AF13" i="21"/>
  <c r="AB188" i="14" s="1"/>
  <c r="AF17" i="21"/>
  <c r="AB192" i="14" s="1"/>
  <c r="AF30" i="18"/>
  <c r="AB115" i="14" s="1"/>
  <c r="AF38" i="17"/>
  <c r="AB93" i="14" s="1"/>
  <c r="AF34" i="18"/>
  <c r="AB119" i="14" s="1"/>
  <c r="AF33" i="19"/>
  <c r="AB148" i="14" s="1"/>
  <c r="AF18" i="23"/>
  <c r="AB253" i="14" s="1"/>
  <c r="AF30" i="23"/>
  <c r="AB265" i="14" s="1"/>
  <c r="AF35" i="20"/>
  <c r="AB180" i="14" s="1"/>
  <c r="AF35" i="21"/>
  <c r="AB210" i="14" s="1"/>
  <c r="AF34" i="19"/>
  <c r="AB149" i="14" s="1"/>
  <c r="AF27" i="19"/>
  <c r="AB142" i="14" s="1"/>
  <c r="AF11" i="23"/>
  <c r="AB246" i="14" s="1"/>
  <c r="AF11" i="20"/>
  <c r="AB156" i="14" s="1"/>
  <c r="D77" i="19"/>
  <c r="E76" i="19"/>
  <c r="C74" i="19"/>
  <c r="D73" i="19"/>
  <c r="E72" i="19"/>
  <c r="C77" i="19"/>
  <c r="D76" i="19"/>
  <c r="E75" i="19"/>
  <c r="C73" i="19"/>
  <c r="C76" i="19"/>
  <c r="D75" i="19"/>
  <c r="E74" i="19"/>
  <c r="C72" i="19"/>
  <c r="E77" i="19"/>
  <c r="D72" i="19"/>
  <c r="C71" i="19"/>
  <c r="D70" i="19"/>
  <c r="E69" i="19"/>
  <c r="C67" i="19"/>
  <c r="D66" i="19"/>
  <c r="E65" i="19"/>
  <c r="C63" i="19"/>
  <c r="D62" i="19"/>
  <c r="E61" i="19"/>
  <c r="C59" i="19"/>
  <c r="D58" i="19"/>
  <c r="E57" i="19"/>
  <c r="C55" i="19"/>
  <c r="D54" i="19"/>
  <c r="E53" i="19"/>
  <c r="C51" i="19"/>
  <c r="D50" i="19"/>
  <c r="E49" i="19"/>
  <c r="C75" i="19"/>
  <c r="E73" i="19"/>
  <c r="C70" i="19"/>
  <c r="D69" i="19"/>
  <c r="E68" i="19"/>
  <c r="C66" i="19"/>
  <c r="D65" i="19"/>
  <c r="E64" i="19"/>
  <c r="C62" i="19"/>
  <c r="D61" i="19"/>
  <c r="E60" i="19"/>
  <c r="C58" i="19"/>
  <c r="D57" i="19"/>
  <c r="E56" i="19"/>
  <c r="C54" i="19"/>
  <c r="D53" i="19"/>
  <c r="E52" i="19"/>
  <c r="C50" i="19"/>
  <c r="D49" i="19"/>
  <c r="E48" i="19"/>
  <c r="E71" i="19"/>
  <c r="C69" i="19"/>
  <c r="D68" i="19"/>
  <c r="E67" i="19"/>
  <c r="C65" i="19"/>
  <c r="D64" i="19"/>
  <c r="E63" i="19"/>
  <c r="C61" i="19"/>
  <c r="D60" i="19"/>
  <c r="E59" i="19"/>
  <c r="C57" i="19"/>
  <c r="D56" i="19"/>
  <c r="E55" i="19"/>
  <c r="C53" i="19"/>
  <c r="D52" i="19"/>
  <c r="E51" i="19"/>
  <c r="C49" i="19"/>
  <c r="D48" i="19"/>
  <c r="E70" i="19"/>
  <c r="D63" i="19"/>
  <c r="C56" i="19"/>
  <c r="E54" i="19"/>
  <c r="C68" i="19"/>
  <c r="E66" i="19"/>
  <c r="D59" i="19"/>
  <c r="C52" i="19"/>
  <c r="E50" i="19"/>
  <c r="D71" i="19"/>
  <c r="C64" i="19"/>
  <c r="E62" i="19"/>
  <c r="D55" i="19"/>
  <c r="C48" i="19"/>
  <c r="D74" i="19"/>
  <c r="E58" i="19"/>
  <c r="D51" i="19"/>
  <c r="D67" i="19"/>
  <c r="C60" i="19"/>
  <c r="AF17" i="23"/>
  <c r="AB252" i="14" s="1"/>
  <c r="AF16" i="23"/>
  <c r="AB251" i="14" s="1"/>
  <c r="AF20" i="20"/>
  <c r="AB165" i="14" s="1"/>
  <c r="AF31" i="18"/>
  <c r="AB116" i="14" s="1"/>
  <c r="C67" i="21"/>
  <c r="C75" i="21"/>
  <c r="D70" i="21"/>
  <c r="D67" i="21"/>
  <c r="C72" i="21"/>
  <c r="C69" i="21"/>
  <c r="E75" i="21"/>
  <c r="D65" i="21"/>
  <c r="C70" i="21"/>
  <c r="E76" i="21"/>
  <c r="AF16" i="21"/>
  <c r="AB191" i="14" s="1"/>
  <c r="AF21" i="20"/>
  <c r="AB166" i="14" s="1"/>
  <c r="AF33" i="21"/>
  <c r="AB208" i="14" s="1"/>
  <c r="AF26" i="20"/>
  <c r="AB171" i="14" s="1"/>
  <c r="AF23" i="18"/>
  <c r="AB108" i="14" s="1"/>
  <c r="AF20" i="23"/>
  <c r="AB255" i="14" s="1"/>
  <c r="AF11" i="17"/>
  <c r="AB66" i="14" s="1"/>
  <c r="AF24" i="18"/>
  <c r="AB109" i="14" s="1"/>
  <c r="AF25" i="20"/>
  <c r="AB170" i="14" s="1"/>
  <c r="AF11" i="21"/>
  <c r="AB186" i="14" s="1"/>
  <c r="AF32" i="18"/>
  <c r="AB117" i="14" s="1"/>
  <c r="AF12" i="20"/>
  <c r="AB157" i="14" s="1"/>
  <c r="AF28" i="17"/>
  <c r="AB83" i="14" s="1"/>
  <c r="AF26" i="18"/>
  <c r="AB111" i="14" s="1"/>
  <c r="AF15" i="20"/>
  <c r="AB160" i="14" s="1"/>
  <c r="AF37" i="18"/>
  <c r="AB122" i="14" s="1"/>
  <c r="E74" i="18"/>
  <c r="D68" i="18"/>
  <c r="E63" i="18"/>
  <c r="C66" i="18"/>
  <c r="D71" i="18"/>
  <c r="C63" i="18"/>
  <c r="E69" i="18"/>
  <c r="E66" i="18"/>
  <c r="C72" i="18"/>
  <c r="E75" i="18"/>
  <c r="D73" i="18"/>
  <c r="C71" i="18"/>
  <c r="AF14" i="23"/>
  <c r="AB249" i="14" s="1"/>
  <c r="AF9" i="17"/>
  <c r="AB64" i="14" s="1"/>
  <c r="AF32" i="20"/>
  <c r="AB177" i="14" s="1"/>
  <c r="E71" i="20"/>
  <c r="C61" i="20"/>
  <c r="E63" i="20"/>
  <c r="C54" i="20"/>
  <c r="E60" i="20"/>
  <c r="D65" i="20"/>
  <c r="C70" i="20"/>
  <c r="D54" i="20"/>
  <c r="C59" i="20"/>
  <c r="E65" i="20"/>
  <c r="D70" i="20"/>
  <c r="E54" i="20"/>
  <c r="D59" i="20"/>
  <c r="C64" i="20"/>
  <c r="E70" i="20"/>
  <c r="D77" i="20"/>
  <c r="D75" i="20"/>
  <c r="AF22" i="19"/>
  <c r="AB137" i="14" s="1"/>
  <c r="AF22" i="17"/>
  <c r="AB77" i="14" s="1"/>
  <c r="AF11" i="18"/>
  <c r="AB96" i="14" s="1"/>
  <c r="AF15" i="18"/>
  <c r="AB100" i="14" s="1"/>
  <c r="AF10" i="23"/>
  <c r="AB245" i="14" s="1"/>
  <c r="D77" i="23"/>
  <c r="E76" i="23"/>
  <c r="C74" i="23"/>
  <c r="D73" i="23"/>
  <c r="E72" i="23"/>
  <c r="C70" i="23"/>
  <c r="D69" i="23"/>
  <c r="E68" i="23"/>
  <c r="C66" i="23"/>
  <c r="D65" i="23"/>
  <c r="E64" i="23"/>
  <c r="C62" i="23"/>
  <c r="D61" i="23"/>
  <c r="E60" i="23"/>
  <c r="C58" i="23"/>
  <c r="D57" i="23"/>
  <c r="E56" i="23"/>
  <c r="C54" i="23"/>
  <c r="D53" i="23"/>
  <c r="E52" i="23"/>
  <c r="C50" i="23"/>
  <c r="D49" i="23"/>
  <c r="E48" i="23"/>
  <c r="C77" i="23"/>
  <c r="D76" i="23"/>
  <c r="E75" i="23"/>
  <c r="C73" i="23"/>
  <c r="D72" i="23"/>
  <c r="E71" i="23"/>
  <c r="C69" i="23"/>
  <c r="D68" i="23"/>
  <c r="E67" i="23"/>
  <c r="C65" i="23"/>
  <c r="D64" i="23"/>
  <c r="E63" i="23"/>
  <c r="C61" i="23"/>
  <c r="D60" i="23"/>
  <c r="E59" i="23"/>
  <c r="C57" i="23"/>
  <c r="D56" i="23"/>
  <c r="E55" i="23"/>
  <c r="C53" i="23"/>
  <c r="D52" i="23"/>
  <c r="E51" i="23"/>
  <c r="C49" i="23"/>
  <c r="D48" i="23"/>
  <c r="C76" i="23"/>
  <c r="D75" i="23"/>
  <c r="E74" i="23"/>
  <c r="C72" i="23"/>
  <c r="D71" i="23"/>
  <c r="E70" i="23"/>
  <c r="C68" i="23"/>
  <c r="D67" i="23"/>
  <c r="E66" i="23"/>
  <c r="C64" i="23"/>
  <c r="D63" i="23"/>
  <c r="E62" i="23"/>
  <c r="C60" i="23"/>
  <c r="D59" i="23"/>
  <c r="E58" i="23"/>
  <c r="C56" i="23"/>
  <c r="D55" i="23"/>
  <c r="E54" i="23"/>
  <c r="C52" i="23"/>
  <c r="D51" i="23"/>
  <c r="E50" i="23"/>
  <c r="C48" i="23"/>
  <c r="E77" i="23"/>
  <c r="D70" i="23"/>
  <c r="C63" i="23"/>
  <c r="E61" i="23"/>
  <c r="D54" i="23"/>
  <c r="C75" i="23"/>
  <c r="E73" i="23"/>
  <c r="D66" i="23"/>
  <c r="C59" i="23"/>
  <c r="E57" i="23"/>
  <c r="D50" i="23"/>
  <c r="C71" i="23"/>
  <c r="E69" i="23"/>
  <c r="D62" i="23"/>
  <c r="C55" i="23"/>
  <c r="E53" i="23"/>
  <c r="E65" i="23"/>
  <c r="D58" i="23"/>
  <c r="C51" i="23"/>
  <c r="E49" i="23"/>
  <c r="D74" i="23"/>
  <c r="C67" i="23"/>
  <c r="AF38" i="23"/>
  <c r="AB273" i="14" s="1"/>
  <c r="AF9" i="20"/>
  <c r="AB154" i="14" s="1"/>
  <c r="AF37" i="21"/>
  <c r="AB212" i="14" s="1"/>
  <c r="AF21" i="17"/>
  <c r="AB76" i="14" s="1"/>
  <c r="AF25" i="17"/>
  <c r="AB80" i="14" s="1"/>
  <c r="AF21" i="21"/>
  <c r="AB196" i="14" s="1"/>
  <c r="AF12" i="23"/>
  <c r="AB247" i="14" s="1"/>
  <c r="AF26" i="21"/>
  <c r="AB201" i="14" s="1"/>
  <c r="AF35" i="19"/>
  <c r="AB150" i="14" s="1"/>
  <c r="AF37" i="23"/>
  <c r="AB272" i="14" s="1"/>
  <c r="AF21" i="18"/>
  <c r="AB106" i="14" s="1"/>
  <c r="AF33" i="17"/>
  <c r="AB88" i="14" s="1"/>
  <c r="AF19" i="21"/>
  <c r="AB194" i="14" s="1"/>
  <c r="D74" i="21"/>
  <c r="E69" i="21"/>
  <c r="E77" i="21"/>
  <c r="C68" i="21"/>
  <c r="E74" i="21"/>
  <c r="C65" i="21"/>
  <c r="E71" i="21"/>
  <c r="D76" i="21"/>
  <c r="C66" i="21"/>
  <c r="E72" i="21"/>
  <c r="AF20" i="21"/>
  <c r="AB195" i="14" s="1"/>
  <c r="AF35" i="18"/>
  <c r="AB120" i="14" s="1"/>
  <c r="AF31" i="19"/>
  <c r="AB146" i="14" s="1"/>
  <c r="AF23" i="23"/>
  <c r="AB258" i="14" s="1"/>
  <c r="AF11" i="19"/>
  <c r="AB126" i="14" s="1"/>
  <c r="AF25" i="18"/>
  <c r="AB110" i="14" s="1"/>
  <c r="AF33" i="23"/>
  <c r="AB268" i="14" s="1"/>
  <c r="AF27" i="18"/>
  <c r="AB112" i="14" s="1"/>
  <c r="AF19" i="19"/>
  <c r="AB134" i="14" s="1"/>
  <c r="AF28" i="21"/>
  <c r="AB203" i="14" s="1"/>
  <c r="AF17" i="18"/>
  <c r="AB102" i="14" s="1"/>
  <c r="AF18" i="19"/>
  <c r="AB133" i="14" s="1"/>
  <c r="AF16" i="19"/>
  <c r="AB131" i="14" s="1"/>
  <c r="AF14" i="20"/>
  <c r="AB159" i="14" s="1"/>
  <c r="G27" i="14"/>
  <c r="Y761" i="1" l="1"/>
  <c r="X761" i="1"/>
  <c r="W761" i="1"/>
  <c r="V761" i="1"/>
  <c r="U761" i="1"/>
  <c r="T761" i="1"/>
  <c r="S761" i="1"/>
  <c r="R761" i="1"/>
  <c r="Q761" i="1"/>
  <c r="O761" i="1"/>
  <c r="N761" i="1"/>
  <c r="M761" i="1"/>
  <c r="L761" i="1"/>
  <c r="K761" i="1"/>
  <c r="J761" i="1"/>
  <c r="I761" i="1"/>
  <c r="H761" i="1"/>
  <c r="G761" i="1"/>
  <c r="G755" i="1"/>
  <c r="G754" i="1"/>
  <c r="Y738" i="1"/>
  <c r="X738" i="1"/>
  <c r="W738" i="1"/>
  <c r="V738" i="1"/>
  <c r="U738" i="1"/>
  <c r="T738" i="1"/>
  <c r="S738" i="1"/>
  <c r="R738" i="1"/>
  <c r="Q738" i="1"/>
  <c r="O738" i="1"/>
  <c r="N738" i="1"/>
  <c r="M738" i="1"/>
  <c r="L738" i="1"/>
  <c r="K738" i="1"/>
  <c r="J738" i="1"/>
  <c r="I738" i="1"/>
  <c r="H738" i="1"/>
  <c r="G738" i="1"/>
  <c r="G732" i="1"/>
  <c r="G731" i="1"/>
  <c r="Y715" i="1"/>
  <c r="X715" i="1"/>
  <c r="W715" i="1"/>
  <c r="V715" i="1"/>
  <c r="U715" i="1"/>
  <c r="T715" i="1"/>
  <c r="S715" i="1"/>
  <c r="R715" i="1"/>
  <c r="Q715" i="1"/>
  <c r="O715" i="1"/>
  <c r="N715" i="1"/>
  <c r="M715" i="1"/>
  <c r="L715" i="1"/>
  <c r="K715" i="1"/>
  <c r="J715" i="1"/>
  <c r="I715" i="1"/>
  <c r="H715" i="1"/>
  <c r="G715" i="1"/>
  <c r="G709" i="1"/>
  <c r="G708" i="1"/>
  <c r="Y692" i="1"/>
  <c r="X692" i="1"/>
  <c r="W692" i="1"/>
  <c r="V692" i="1"/>
  <c r="U692" i="1"/>
  <c r="T692" i="1"/>
  <c r="S692" i="1"/>
  <c r="R692" i="1"/>
  <c r="Q692" i="1"/>
  <c r="O692" i="1"/>
  <c r="N692" i="1"/>
  <c r="M692" i="1"/>
  <c r="L692" i="1"/>
  <c r="K692" i="1"/>
  <c r="J692" i="1"/>
  <c r="I692" i="1"/>
  <c r="H692" i="1"/>
  <c r="G692" i="1"/>
  <c r="G686" i="1"/>
  <c r="G685" i="1"/>
  <c r="Y669" i="1"/>
  <c r="X669" i="1"/>
  <c r="W669" i="1"/>
  <c r="V669" i="1"/>
  <c r="U669" i="1"/>
  <c r="T669" i="1"/>
  <c r="S669" i="1"/>
  <c r="R669" i="1"/>
  <c r="Q669" i="1"/>
  <c r="O669" i="1"/>
  <c r="N669" i="1"/>
  <c r="M669" i="1"/>
  <c r="L669" i="1"/>
  <c r="K669" i="1"/>
  <c r="J669" i="1"/>
  <c r="I669" i="1"/>
  <c r="H669" i="1"/>
  <c r="G669" i="1"/>
  <c r="G663" i="1"/>
  <c r="G662" i="1"/>
  <c r="Y646" i="1"/>
  <c r="X646" i="1"/>
  <c r="W646" i="1"/>
  <c r="V646" i="1"/>
  <c r="U646" i="1"/>
  <c r="T646" i="1"/>
  <c r="S646" i="1"/>
  <c r="R646" i="1"/>
  <c r="Q646" i="1"/>
  <c r="O646" i="1"/>
  <c r="N646" i="1"/>
  <c r="M646" i="1"/>
  <c r="L646" i="1"/>
  <c r="K646" i="1"/>
  <c r="J646" i="1"/>
  <c r="I646" i="1"/>
  <c r="H646" i="1"/>
  <c r="G646" i="1"/>
  <c r="G640" i="1"/>
  <c r="G639" i="1"/>
  <c r="Y623" i="1"/>
  <c r="X623" i="1"/>
  <c r="W623" i="1"/>
  <c r="V623" i="1"/>
  <c r="U623" i="1"/>
  <c r="T623" i="1"/>
  <c r="S623" i="1"/>
  <c r="R623" i="1"/>
  <c r="Q623" i="1"/>
  <c r="O623" i="1"/>
  <c r="N623" i="1"/>
  <c r="M623" i="1"/>
  <c r="L623" i="1"/>
  <c r="K623" i="1"/>
  <c r="J623" i="1"/>
  <c r="I623" i="1"/>
  <c r="H623" i="1"/>
  <c r="G623" i="1"/>
  <c r="G617" i="1"/>
  <c r="G616" i="1"/>
  <c r="Y600" i="1"/>
  <c r="X600" i="1"/>
  <c r="W600" i="1"/>
  <c r="V600" i="1"/>
  <c r="U600" i="1"/>
  <c r="T600" i="1"/>
  <c r="S600" i="1"/>
  <c r="R600" i="1"/>
  <c r="Q600" i="1"/>
  <c r="O600" i="1"/>
  <c r="N600" i="1"/>
  <c r="M600" i="1"/>
  <c r="L600" i="1"/>
  <c r="K600" i="1"/>
  <c r="J600" i="1"/>
  <c r="I600" i="1"/>
  <c r="H600" i="1"/>
  <c r="G600" i="1"/>
  <c r="G594" i="1"/>
  <c r="G593" i="1"/>
  <c r="Y577" i="1"/>
  <c r="X577" i="1"/>
  <c r="W577" i="1"/>
  <c r="V577" i="1"/>
  <c r="U577" i="1"/>
  <c r="T577" i="1"/>
  <c r="S577" i="1"/>
  <c r="R577" i="1"/>
  <c r="Q577" i="1"/>
  <c r="O577" i="1"/>
  <c r="N577" i="1"/>
  <c r="M577" i="1"/>
  <c r="L577" i="1"/>
  <c r="K577" i="1"/>
  <c r="J577" i="1"/>
  <c r="I577" i="1"/>
  <c r="H577" i="1"/>
  <c r="G577" i="1"/>
  <c r="G571" i="1"/>
  <c r="G570" i="1"/>
  <c r="Y554" i="1"/>
  <c r="X554" i="1"/>
  <c r="W554" i="1"/>
  <c r="V554" i="1"/>
  <c r="U554" i="1"/>
  <c r="T554" i="1"/>
  <c r="S554" i="1"/>
  <c r="R554" i="1"/>
  <c r="Q554" i="1"/>
  <c r="O554" i="1"/>
  <c r="N554" i="1"/>
  <c r="M554" i="1"/>
  <c r="L554" i="1"/>
  <c r="K554" i="1"/>
  <c r="J554" i="1"/>
  <c r="I554" i="1"/>
  <c r="H554" i="1"/>
  <c r="G554" i="1"/>
  <c r="G548" i="1"/>
  <c r="G547" i="1"/>
  <c r="Y531" i="1"/>
  <c r="X531" i="1"/>
  <c r="W531" i="1"/>
  <c r="V531" i="1"/>
  <c r="U531" i="1"/>
  <c r="T531" i="1"/>
  <c r="S531" i="1"/>
  <c r="R531" i="1"/>
  <c r="Q531" i="1"/>
  <c r="O531" i="1"/>
  <c r="N531" i="1"/>
  <c r="M531" i="1"/>
  <c r="L531" i="1"/>
  <c r="K531" i="1"/>
  <c r="J531" i="1"/>
  <c r="I531" i="1"/>
  <c r="H531" i="1"/>
  <c r="G531" i="1"/>
  <c r="G525" i="1"/>
  <c r="G524" i="1"/>
  <c r="Y508" i="1"/>
  <c r="X508" i="1"/>
  <c r="W508" i="1"/>
  <c r="V508" i="1"/>
  <c r="U508" i="1"/>
  <c r="T508" i="1"/>
  <c r="S508" i="1"/>
  <c r="R508" i="1"/>
  <c r="Q508" i="1"/>
  <c r="O508" i="1"/>
  <c r="N508" i="1"/>
  <c r="M508" i="1"/>
  <c r="L508" i="1"/>
  <c r="K508" i="1"/>
  <c r="J508" i="1"/>
  <c r="I508" i="1"/>
  <c r="H508" i="1"/>
  <c r="G508" i="1"/>
  <c r="G502" i="1"/>
  <c r="G501" i="1"/>
  <c r="Y485" i="1"/>
  <c r="X485" i="1"/>
  <c r="W485" i="1"/>
  <c r="V485" i="1"/>
  <c r="U485" i="1"/>
  <c r="T485" i="1"/>
  <c r="S485" i="1"/>
  <c r="R485" i="1"/>
  <c r="Q485" i="1"/>
  <c r="O485" i="1"/>
  <c r="N485" i="1"/>
  <c r="M485" i="1"/>
  <c r="L485" i="1"/>
  <c r="K485" i="1"/>
  <c r="J485" i="1"/>
  <c r="I485" i="1"/>
  <c r="H485" i="1"/>
  <c r="G485" i="1"/>
  <c r="G479" i="1"/>
  <c r="G478" i="1"/>
  <c r="Y462" i="1"/>
  <c r="X462" i="1"/>
  <c r="W462" i="1"/>
  <c r="V462" i="1"/>
  <c r="U462" i="1"/>
  <c r="T462" i="1"/>
  <c r="S462" i="1"/>
  <c r="R462" i="1"/>
  <c r="Q462" i="1"/>
  <c r="O462" i="1"/>
  <c r="N462" i="1"/>
  <c r="M462" i="1"/>
  <c r="L462" i="1"/>
  <c r="K462" i="1"/>
  <c r="J462" i="1"/>
  <c r="I462" i="1"/>
  <c r="H462" i="1"/>
  <c r="G462" i="1"/>
  <c r="G456" i="1"/>
  <c r="G455" i="1"/>
  <c r="Y439" i="1"/>
  <c r="X439" i="1"/>
  <c r="W439" i="1"/>
  <c r="V439" i="1"/>
  <c r="U439" i="1"/>
  <c r="T439" i="1"/>
  <c r="S439" i="1"/>
  <c r="R439" i="1"/>
  <c r="Q439" i="1"/>
  <c r="O439" i="1"/>
  <c r="N439" i="1"/>
  <c r="M439" i="1"/>
  <c r="L439" i="1"/>
  <c r="K439" i="1"/>
  <c r="J439" i="1"/>
  <c r="I439" i="1"/>
  <c r="H439" i="1"/>
  <c r="G439" i="1"/>
  <c r="G433" i="1"/>
  <c r="G432" i="1"/>
  <c r="Y416" i="1"/>
  <c r="X416" i="1"/>
  <c r="W416" i="1"/>
  <c r="V416" i="1"/>
  <c r="U416" i="1"/>
  <c r="T416" i="1"/>
  <c r="S416" i="1"/>
  <c r="R416" i="1"/>
  <c r="Q416" i="1"/>
  <c r="O416" i="1"/>
  <c r="N416" i="1"/>
  <c r="M416" i="1"/>
  <c r="L416" i="1"/>
  <c r="K416" i="1"/>
  <c r="J416" i="1"/>
  <c r="I416" i="1"/>
  <c r="H416" i="1"/>
  <c r="G416" i="1"/>
  <c r="G410" i="1"/>
  <c r="G409" i="1"/>
  <c r="Y393" i="1"/>
  <c r="X393" i="1"/>
  <c r="W393" i="1"/>
  <c r="V393" i="1"/>
  <c r="U393" i="1"/>
  <c r="T393" i="1"/>
  <c r="S393" i="1"/>
  <c r="R393" i="1"/>
  <c r="Q393" i="1"/>
  <c r="O393" i="1"/>
  <c r="N393" i="1"/>
  <c r="M393" i="1"/>
  <c r="L393" i="1"/>
  <c r="K393" i="1"/>
  <c r="J393" i="1"/>
  <c r="I393" i="1"/>
  <c r="G393" i="1"/>
  <c r="H393" i="1"/>
  <c r="G387" i="1"/>
  <c r="G386" i="1"/>
  <c r="Y370" i="1"/>
  <c r="X370" i="1"/>
  <c r="W370" i="1"/>
  <c r="V370" i="1"/>
  <c r="U370" i="1"/>
  <c r="T370" i="1"/>
  <c r="S370" i="1"/>
  <c r="R370" i="1"/>
  <c r="Q370" i="1"/>
  <c r="O370" i="1"/>
  <c r="N370" i="1"/>
  <c r="M370" i="1"/>
  <c r="L370" i="1"/>
  <c r="K370" i="1"/>
  <c r="J370" i="1"/>
  <c r="I370" i="1"/>
  <c r="H370" i="1"/>
  <c r="G370" i="1"/>
  <c r="G364" i="1"/>
  <c r="G363" i="1"/>
  <c r="Y347" i="1"/>
  <c r="X347" i="1"/>
  <c r="W347" i="1"/>
  <c r="V347" i="1"/>
  <c r="U347" i="1"/>
  <c r="T347" i="1"/>
  <c r="S347" i="1"/>
  <c r="R347" i="1"/>
  <c r="Q347" i="1"/>
  <c r="O347" i="1"/>
  <c r="N347" i="1"/>
  <c r="M347" i="1"/>
  <c r="L347" i="1"/>
  <c r="K347" i="1"/>
  <c r="J347" i="1"/>
  <c r="I347" i="1"/>
  <c r="H347" i="1"/>
  <c r="G347" i="1"/>
  <c r="G341" i="1"/>
  <c r="G340" i="1"/>
  <c r="Y324" i="1"/>
  <c r="X324" i="1"/>
  <c r="W324" i="1"/>
  <c r="V324" i="1"/>
  <c r="U324" i="1"/>
  <c r="T324" i="1"/>
  <c r="S324" i="1"/>
  <c r="R324" i="1"/>
  <c r="Q324" i="1"/>
  <c r="O324" i="1"/>
  <c r="N324" i="1"/>
  <c r="M324" i="1"/>
  <c r="L324" i="1"/>
  <c r="K324" i="1"/>
  <c r="J324" i="1"/>
  <c r="I324" i="1"/>
  <c r="H324" i="1"/>
  <c r="G324" i="1"/>
  <c r="G318" i="1"/>
  <c r="G317" i="1"/>
  <c r="Y301" i="1"/>
  <c r="X301" i="1"/>
  <c r="W301" i="1"/>
  <c r="V301" i="1"/>
  <c r="U301" i="1"/>
  <c r="T301" i="1"/>
  <c r="S301" i="1"/>
  <c r="R301" i="1"/>
  <c r="Q301" i="1"/>
  <c r="O301" i="1"/>
  <c r="N301" i="1"/>
  <c r="M301" i="1"/>
  <c r="L301" i="1"/>
  <c r="K301" i="1"/>
  <c r="J301" i="1"/>
  <c r="I301" i="1"/>
  <c r="H301" i="1"/>
  <c r="G301" i="1"/>
  <c r="G295" i="1"/>
  <c r="G294" i="1"/>
  <c r="Y278" i="1"/>
  <c r="X278" i="1"/>
  <c r="W278" i="1"/>
  <c r="V278" i="1"/>
  <c r="U278" i="1"/>
  <c r="T278" i="1"/>
  <c r="S278" i="1"/>
  <c r="R278" i="1"/>
  <c r="Q278" i="1"/>
  <c r="O278" i="1"/>
  <c r="N278" i="1"/>
  <c r="M278" i="1"/>
  <c r="L278" i="1"/>
  <c r="K278" i="1"/>
  <c r="J278" i="1"/>
  <c r="I278" i="1"/>
  <c r="H278" i="1"/>
  <c r="G278" i="1"/>
  <c r="G272" i="1"/>
  <c r="G271" i="1"/>
  <c r="Y255" i="1"/>
  <c r="X255" i="1"/>
  <c r="W255" i="1"/>
  <c r="V255" i="1"/>
  <c r="U255" i="1"/>
  <c r="T255" i="1"/>
  <c r="S255" i="1"/>
  <c r="R255" i="1"/>
  <c r="Q255" i="1"/>
  <c r="O255" i="1"/>
  <c r="N255" i="1"/>
  <c r="M255" i="1"/>
  <c r="L255" i="1"/>
  <c r="K255" i="1"/>
  <c r="J255" i="1"/>
  <c r="I255" i="1"/>
  <c r="H255" i="1"/>
  <c r="G255" i="1"/>
  <c r="G249" i="1"/>
  <c r="G248" i="1"/>
  <c r="Y232" i="1"/>
  <c r="X232" i="1"/>
  <c r="W232" i="1"/>
  <c r="V232" i="1"/>
  <c r="U232" i="1"/>
  <c r="T232" i="1"/>
  <c r="S232" i="1"/>
  <c r="R232" i="1"/>
  <c r="Q232" i="1"/>
  <c r="O232" i="1"/>
  <c r="N232" i="1"/>
  <c r="M232" i="1"/>
  <c r="L232" i="1"/>
  <c r="K232" i="1"/>
  <c r="J232" i="1"/>
  <c r="I232" i="1"/>
  <c r="H232" i="1"/>
  <c r="G232" i="1"/>
  <c r="G226" i="1"/>
  <c r="G225" i="1"/>
  <c r="Y209" i="1"/>
  <c r="X209" i="1"/>
  <c r="W209" i="1"/>
  <c r="V209" i="1"/>
  <c r="U209" i="1"/>
  <c r="T209" i="1"/>
  <c r="S209" i="1"/>
  <c r="R209" i="1"/>
  <c r="Q209" i="1"/>
  <c r="O209" i="1"/>
  <c r="N209" i="1"/>
  <c r="M209" i="1"/>
  <c r="L209" i="1"/>
  <c r="K209" i="1"/>
  <c r="J209" i="1"/>
  <c r="I209" i="1"/>
  <c r="H209" i="1"/>
  <c r="G209" i="1"/>
  <c r="G203" i="1"/>
  <c r="G202" i="1"/>
  <c r="Y186" i="1"/>
  <c r="X186" i="1"/>
  <c r="W186" i="1"/>
  <c r="V186" i="1"/>
  <c r="U186" i="1"/>
  <c r="T186" i="1"/>
  <c r="S186" i="1"/>
  <c r="R186" i="1"/>
  <c r="Q186" i="1"/>
  <c r="O186" i="1"/>
  <c r="N186" i="1"/>
  <c r="M186" i="1"/>
  <c r="L186" i="1"/>
  <c r="K186" i="1"/>
  <c r="J186" i="1"/>
  <c r="I186" i="1"/>
  <c r="H186" i="1"/>
  <c r="G186" i="1"/>
  <c r="G180" i="1"/>
  <c r="G179" i="1"/>
  <c r="Y163" i="1"/>
  <c r="X163" i="1"/>
  <c r="W163" i="1"/>
  <c r="V163" i="1"/>
  <c r="U163" i="1"/>
  <c r="T163" i="1"/>
  <c r="S163" i="1"/>
  <c r="R163" i="1"/>
  <c r="Q163" i="1"/>
  <c r="O163" i="1"/>
  <c r="N163" i="1"/>
  <c r="M163" i="1"/>
  <c r="L163" i="1"/>
  <c r="K163" i="1"/>
  <c r="J163" i="1"/>
  <c r="I163" i="1"/>
  <c r="H163" i="1"/>
  <c r="G163" i="1"/>
  <c r="G157" i="1"/>
  <c r="G156" i="1"/>
  <c r="Y140" i="1"/>
  <c r="X140" i="1"/>
  <c r="W140" i="1"/>
  <c r="V140" i="1"/>
  <c r="U140" i="1"/>
  <c r="T140" i="1"/>
  <c r="S140" i="1"/>
  <c r="R140" i="1"/>
  <c r="Q140" i="1"/>
  <c r="O140" i="1"/>
  <c r="N140" i="1"/>
  <c r="M140" i="1"/>
  <c r="L140" i="1"/>
  <c r="K140" i="1"/>
  <c r="J140" i="1"/>
  <c r="I140" i="1"/>
  <c r="H140" i="1"/>
  <c r="G140" i="1"/>
  <c r="Y117" i="1"/>
  <c r="X117" i="1"/>
  <c r="W117" i="1"/>
  <c r="V117" i="1"/>
  <c r="U117" i="1"/>
  <c r="T117" i="1"/>
  <c r="S117" i="1"/>
  <c r="R117" i="1"/>
  <c r="Q117" i="1"/>
  <c r="O117" i="1"/>
  <c r="N117" i="1"/>
  <c r="M117" i="1"/>
  <c r="L117" i="1"/>
  <c r="K117" i="1"/>
  <c r="J117" i="1"/>
  <c r="I117" i="1"/>
  <c r="H117" i="1"/>
  <c r="G117" i="1"/>
  <c r="G94" i="1"/>
  <c r="G134" i="1"/>
  <c r="G133" i="1"/>
  <c r="G111" i="1"/>
  <c r="G110" i="1"/>
  <c r="H772" i="1"/>
  <c r="H771" i="1"/>
  <c r="H770" i="1"/>
  <c r="H769" i="1"/>
  <c r="Y759" i="1"/>
  <c r="X759" i="1"/>
  <c r="W759" i="1"/>
  <c r="V759" i="1"/>
  <c r="U759" i="1"/>
  <c r="T759" i="1"/>
  <c r="S759" i="1"/>
  <c r="R759" i="1"/>
  <c r="Q759" i="1"/>
  <c r="O759" i="1"/>
  <c r="N759" i="1"/>
  <c r="M759" i="1"/>
  <c r="L759" i="1"/>
  <c r="K759" i="1"/>
  <c r="J759" i="1"/>
  <c r="I759" i="1"/>
  <c r="H759" i="1"/>
  <c r="G759" i="1"/>
  <c r="Y758" i="1"/>
  <c r="X758" i="1"/>
  <c r="W758" i="1"/>
  <c r="V758" i="1"/>
  <c r="U758" i="1"/>
  <c r="T758" i="1"/>
  <c r="S758" i="1"/>
  <c r="R758" i="1"/>
  <c r="Q758" i="1"/>
  <c r="O758" i="1"/>
  <c r="N758" i="1"/>
  <c r="M758" i="1"/>
  <c r="L758" i="1"/>
  <c r="K758" i="1"/>
  <c r="J758" i="1"/>
  <c r="I758" i="1"/>
  <c r="H758" i="1"/>
  <c r="G758" i="1"/>
  <c r="O755" i="1"/>
  <c r="L755" i="1"/>
  <c r="AA754" i="1"/>
  <c r="H749" i="1"/>
  <c r="H748" i="1"/>
  <c r="H747" i="1"/>
  <c r="H746" i="1"/>
  <c r="Y736" i="1"/>
  <c r="X736" i="1"/>
  <c r="W736" i="1"/>
  <c r="V736" i="1"/>
  <c r="U736" i="1"/>
  <c r="T736" i="1"/>
  <c r="S736" i="1"/>
  <c r="R736" i="1"/>
  <c r="Q736" i="1"/>
  <c r="O736" i="1"/>
  <c r="N736" i="1"/>
  <c r="M736" i="1"/>
  <c r="L736" i="1"/>
  <c r="K736" i="1"/>
  <c r="J736" i="1"/>
  <c r="I736" i="1"/>
  <c r="H736" i="1"/>
  <c r="G736" i="1"/>
  <c r="Y735" i="1"/>
  <c r="X735" i="1"/>
  <c r="W735" i="1"/>
  <c r="V735" i="1"/>
  <c r="U735" i="1"/>
  <c r="T735" i="1"/>
  <c r="S735" i="1"/>
  <c r="R735" i="1"/>
  <c r="Q735" i="1"/>
  <c r="O735" i="1"/>
  <c r="N735" i="1"/>
  <c r="M735" i="1"/>
  <c r="L735" i="1"/>
  <c r="K735" i="1"/>
  <c r="K739" i="1" s="1"/>
  <c r="J735" i="1"/>
  <c r="I735" i="1"/>
  <c r="H735" i="1"/>
  <c r="G735" i="1"/>
  <c r="O732" i="1"/>
  <c r="L732" i="1"/>
  <c r="AA731" i="1"/>
  <c r="H726" i="1"/>
  <c r="H725" i="1"/>
  <c r="H724" i="1"/>
  <c r="H723" i="1"/>
  <c r="Y713" i="1"/>
  <c r="X713" i="1"/>
  <c r="W713" i="1"/>
  <c r="V713" i="1"/>
  <c r="U713" i="1"/>
  <c r="T713" i="1"/>
  <c r="S713" i="1"/>
  <c r="R713" i="1"/>
  <c r="Q713" i="1"/>
  <c r="O713" i="1"/>
  <c r="N713" i="1"/>
  <c r="M713" i="1"/>
  <c r="L713" i="1"/>
  <c r="K713" i="1"/>
  <c r="J713" i="1"/>
  <c r="I713" i="1"/>
  <c r="H713" i="1"/>
  <c r="G713" i="1"/>
  <c r="Y712" i="1"/>
  <c r="X712" i="1"/>
  <c r="W712" i="1"/>
  <c r="V712" i="1"/>
  <c r="U712" i="1"/>
  <c r="T712" i="1"/>
  <c r="S712" i="1"/>
  <c r="R712" i="1"/>
  <c r="Q712" i="1"/>
  <c r="O712" i="1"/>
  <c r="N712" i="1"/>
  <c r="M712" i="1"/>
  <c r="L712" i="1"/>
  <c r="K712" i="1"/>
  <c r="J712" i="1"/>
  <c r="I712" i="1"/>
  <c r="H712" i="1"/>
  <c r="G712" i="1"/>
  <c r="O709" i="1"/>
  <c r="L709" i="1"/>
  <c r="AA708" i="1"/>
  <c r="H703" i="1"/>
  <c r="H702" i="1"/>
  <c r="H701" i="1"/>
  <c r="H700" i="1"/>
  <c r="Y690" i="1"/>
  <c r="X690" i="1"/>
  <c r="W690" i="1"/>
  <c r="V690" i="1"/>
  <c r="U690" i="1"/>
  <c r="T690" i="1"/>
  <c r="S690" i="1"/>
  <c r="R690" i="1"/>
  <c r="Q690" i="1"/>
  <c r="O690" i="1"/>
  <c r="N690" i="1"/>
  <c r="M690" i="1"/>
  <c r="L690" i="1"/>
  <c r="K690" i="1"/>
  <c r="J690" i="1"/>
  <c r="I690" i="1"/>
  <c r="H690" i="1"/>
  <c r="G690" i="1"/>
  <c r="Y689" i="1"/>
  <c r="X689" i="1"/>
  <c r="W689" i="1"/>
  <c r="V689" i="1"/>
  <c r="U689" i="1"/>
  <c r="T689" i="1"/>
  <c r="S689" i="1"/>
  <c r="R689" i="1"/>
  <c r="Q689" i="1"/>
  <c r="O689" i="1"/>
  <c r="N689" i="1"/>
  <c r="M689" i="1"/>
  <c r="L689" i="1"/>
  <c r="K689" i="1"/>
  <c r="J689" i="1"/>
  <c r="I689" i="1"/>
  <c r="H689" i="1"/>
  <c r="H695" i="1" s="1"/>
  <c r="G689" i="1"/>
  <c r="O686" i="1"/>
  <c r="L686" i="1"/>
  <c r="AA685" i="1"/>
  <c r="H680" i="1"/>
  <c r="H679" i="1"/>
  <c r="H678" i="1"/>
  <c r="H677" i="1"/>
  <c r="Y667" i="1"/>
  <c r="X667" i="1"/>
  <c r="W667" i="1"/>
  <c r="V667" i="1"/>
  <c r="U667" i="1"/>
  <c r="T667" i="1"/>
  <c r="S667" i="1"/>
  <c r="R667" i="1"/>
  <c r="Q667" i="1"/>
  <c r="O667" i="1"/>
  <c r="N667" i="1"/>
  <c r="M667" i="1"/>
  <c r="L667" i="1"/>
  <c r="K667" i="1"/>
  <c r="J667" i="1"/>
  <c r="I667" i="1"/>
  <c r="H667" i="1"/>
  <c r="G667" i="1"/>
  <c r="Y666" i="1"/>
  <c r="X666" i="1"/>
  <c r="X670" i="1" s="1"/>
  <c r="W666" i="1"/>
  <c r="V666" i="1"/>
  <c r="U666" i="1"/>
  <c r="T666" i="1"/>
  <c r="S666" i="1"/>
  <c r="R666" i="1"/>
  <c r="Q666" i="1"/>
  <c r="O666" i="1"/>
  <c r="N666" i="1"/>
  <c r="M666" i="1"/>
  <c r="L666" i="1"/>
  <c r="K666" i="1"/>
  <c r="J666" i="1"/>
  <c r="I666" i="1"/>
  <c r="H666" i="1"/>
  <c r="G666" i="1"/>
  <c r="G671" i="1" s="1"/>
  <c r="O663" i="1"/>
  <c r="L663" i="1"/>
  <c r="AA662" i="1"/>
  <c r="H657" i="1"/>
  <c r="H656" i="1"/>
  <c r="H655" i="1"/>
  <c r="H654" i="1"/>
  <c r="Y644" i="1"/>
  <c r="X644" i="1"/>
  <c r="W644" i="1"/>
  <c r="V644" i="1"/>
  <c r="U644" i="1"/>
  <c r="T644" i="1"/>
  <c r="S644" i="1"/>
  <c r="R644" i="1"/>
  <c r="Q644" i="1"/>
  <c r="O644" i="1"/>
  <c r="N644" i="1"/>
  <c r="M644" i="1"/>
  <c r="L644" i="1"/>
  <c r="K644" i="1"/>
  <c r="J644" i="1"/>
  <c r="I644" i="1"/>
  <c r="H644" i="1"/>
  <c r="G644" i="1"/>
  <c r="Y643" i="1"/>
  <c r="X643" i="1"/>
  <c r="W643" i="1"/>
  <c r="V643" i="1"/>
  <c r="U643" i="1"/>
  <c r="T643" i="1"/>
  <c r="T649" i="1" s="1"/>
  <c r="S643" i="1"/>
  <c r="R643" i="1"/>
  <c r="Q643" i="1"/>
  <c r="O643" i="1"/>
  <c r="N643" i="1"/>
  <c r="M643" i="1"/>
  <c r="L643" i="1"/>
  <c r="K643" i="1"/>
  <c r="J643" i="1"/>
  <c r="I643" i="1"/>
  <c r="H643" i="1"/>
  <c r="G643" i="1"/>
  <c r="O640" i="1"/>
  <c r="L640" i="1"/>
  <c r="AA639" i="1"/>
  <c r="H634" i="1"/>
  <c r="H633" i="1"/>
  <c r="H632" i="1"/>
  <c r="H631" i="1"/>
  <c r="Y621" i="1"/>
  <c r="X621" i="1"/>
  <c r="W621" i="1"/>
  <c r="V621" i="1"/>
  <c r="U621" i="1"/>
  <c r="T621" i="1"/>
  <c r="S621" i="1"/>
  <c r="R621" i="1"/>
  <c r="Q621" i="1"/>
  <c r="O621" i="1"/>
  <c r="N621" i="1"/>
  <c r="M621" i="1"/>
  <c r="L621" i="1"/>
  <c r="K621" i="1"/>
  <c r="J621" i="1"/>
  <c r="I621" i="1"/>
  <c r="H621" i="1"/>
  <c r="G621" i="1"/>
  <c r="Y620" i="1"/>
  <c r="X620" i="1"/>
  <c r="W620" i="1"/>
  <c r="V620" i="1"/>
  <c r="U620" i="1"/>
  <c r="T620" i="1"/>
  <c r="S620" i="1"/>
  <c r="R620" i="1"/>
  <c r="Q620" i="1"/>
  <c r="O620" i="1"/>
  <c r="N620" i="1"/>
  <c r="M620" i="1"/>
  <c r="L620" i="1"/>
  <c r="K620" i="1"/>
  <c r="J620" i="1"/>
  <c r="I620" i="1"/>
  <c r="H620" i="1"/>
  <c r="G620" i="1"/>
  <c r="G625" i="1" s="1"/>
  <c r="O617" i="1"/>
  <c r="L617" i="1"/>
  <c r="AA616" i="1"/>
  <c r="H611" i="1"/>
  <c r="H610" i="1"/>
  <c r="H609" i="1"/>
  <c r="H608" i="1"/>
  <c r="Y598" i="1"/>
  <c r="X598" i="1"/>
  <c r="W598" i="1"/>
  <c r="V598" i="1"/>
  <c r="U598" i="1"/>
  <c r="T598" i="1"/>
  <c r="S598" i="1"/>
  <c r="R598" i="1"/>
  <c r="Q598" i="1"/>
  <c r="O598" i="1"/>
  <c r="N598" i="1"/>
  <c r="M598" i="1"/>
  <c r="L598" i="1"/>
  <c r="K598" i="1"/>
  <c r="J598" i="1"/>
  <c r="I598" i="1"/>
  <c r="H598" i="1"/>
  <c r="G598" i="1"/>
  <c r="Y597" i="1"/>
  <c r="Y603" i="1" s="1"/>
  <c r="X597" i="1"/>
  <c r="W597" i="1"/>
  <c r="V597" i="1"/>
  <c r="U597" i="1"/>
  <c r="T597" i="1"/>
  <c r="S597" i="1"/>
  <c r="R597" i="1"/>
  <c r="Q597" i="1"/>
  <c r="Q602" i="1" s="1"/>
  <c r="O597" i="1"/>
  <c r="N597" i="1"/>
  <c r="M597" i="1"/>
  <c r="L597" i="1"/>
  <c r="K597" i="1"/>
  <c r="J597" i="1"/>
  <c r="I597" i="1"/>
  <c r="H597" i="1"/>
  <c r="H603" i="1" s="1"/>
  <c r="G597" i="1"/>
  <c r="O594" i="1"/>
  <c r="L594" i="1"/>
  <c r="AA593" i="1"/>
  <c r="H588" i="1"/>
  <c r="H587" i="1"/>
  <c r="H586" i="1"/>
  <c r="H585" i="1"/>
  <c r="Y575" i="1"/>
  <c r="X575" i="1"/>
  <c r="W575" i="1"/>
  <c r="V575" i="1"/>
  <c r="U575" i="1"/>
  <c r="T575" i="1"/>
  <c r="S575" i="1"/>
  <c r="R575" i="1"/>
  <c r="Q575" i="1"/>
  <c r="O575" i="1"/>
  <c r="N575" i="1"/>
  <c r="M575" i="1"/>
  <c r="L575" i="1"/>
  <c r="K575" i="1"/>
  <c r="J575" i="1"/>
  <c r="I575" i="1"/>
  <c r="H575" i="1"/>
  <c r="G575" i="1"/>
  <c r="Y574" i="1"/>
  <c r="X574" i="1"/>
  <c r="W574" i="1"/>
  <c r="V574" i="1"/>
  <c r="U574" i="1"/>
  <c r="T574" i="1"/>
  <c r="S574" i="1"/>
  <c r="R574" i="1"/>
  <c r="Q574" i="1"/>
  <c r="O574" i="1"/>
  <c r="N574" i="1"/>
  <c r="M574" i="1"/>
  <c r="L574" i="1"/>
  <c r="K574" i="1"/>
  <c r="J574" i="1"/>
  <c r="I574" i="1"/>
  <c r="H574" i="1"/>
  <c r="G574" i="1"/>
  <c r="O571" i="1"/>
  <c r="L571" i="1"/>
  <c r="AA570" i="1"/>
  <c r="H565" i="1"/>
  <c r="H564" i="1"/>
  <c r="H563" i="1"/>
  <c r="H562" i="1"/>
  <c r="Y552" i="1"/>
  <c r="X552" i="1"/>
  <c r="W552" i="1"/>
  <c r="V552" i="1"/>
  <c r="U552" i="1"/>
  <c r="T552" i="1"/>
  <c r="S552" i="1"/>
  <c r="R552" i="1"/>
  <c r="Q552" i="1"/>
  <c r="O552" i="1"/>
  <c r="N552" i="1"/>
  <c r="M552" i="1"/>
  <c r="L552" i="1"/>
  <c r="K552" i="1"/>
  <c r="J552" i="1"/>
  <c r="I552" i="1"/>
  <c r="H552" i="1"/>
  <c r="G552" i="1"/>
  <c r="Y551" i="1"/>
  <c r="X551" i="1"/>
  <c r="W551" i="1"/>
  <c r="V551" i="1"/>
  <c r="U551" i="1"/>
  <c r="T551" i="1"/>
  <c r="S551" i="1"/>
  <c r="R551" i="1"/>
  <c r="Q551" i="1"/>
  <c r="O551" i="1"/>
  <c r="N551" i="1"/>
  <c r="M551" i="1"/>
  <c r="L551" i="1"/>
  <c r="K551" i="1"/>
  <c r="J551" i="1"/>
  <c r="I551" i="1"/>
  <c r="H551" i="1"/>
  <c r="G551" i="1"/>
  <c r="O548" i="1"/>
  <c r="L548" i="1"/>
  <c r="AA547" i="1"/>
  <c r="H542" i="1"/>
  <c r="H541" i="1"/>
  <c r="H540" i="1"/>
  <c r="H539" i="1"/>
  <c r="Y529" i="1"/>
  <c r="X529" i="1"/>
  <c r="W529" i="1"/>
  <c r="V529" i="1"/>
  <c r="U529" i="1"/>
  <c r="T529" i="1"/>
  <c r="S529" i="1"/>
  <c r="R529" i="1"/>
  <c r="Q529" i="1"/>
  <c r="O529" i="1"/>
  <c r="N529" i="1"/>
  <c r="M529" i="1"/>
  <c r="L529" i="1"/>
  <c r="K529" i="1"/>
  <c r="J529" i="1"/>
  <c r="I529" i="1"/>
  <c r="H529" i="1"/>
  <c r="G529" i="1"/>
  <c r="Y528" i="1"/>
  <c r="X528" i="1"/>
  <c r="W528" i="1"/>
  <c r="V528" i="1"/>
  <c r="U528" i="1"/>
  <c r="T528" i="1"/>
  <c r="S528" i="1"/>
  <c r="R528" i="1"/>
  <c r="Q528" i="1"/>
  <c r="O528" i="1"/>
  <c r="N528" i="1"/>
  <c r="M528" i="1"/>
  <c r="L528" i="1"/>
  <c r="K528" i="1"/>
  <c r="J528" i="1"/>
  <c r="I528" i="1"/>
  <c r="H528" i="1"/>
  <c r="G528" i="1"/>
  <c r="O525" i="1"/>
  <c r="L525" i="1"/>
  <c r="AA524" i="1"/>
  <c r="H519" i="1"/>
  <c r="H518" i="1"/>
  <c r="H517" i="1"/>
  <c r="H516" i="1"/>
  <c r="Y506" i="1"/>
  <c r="X506" i="1"/>
  <c r="W506" i="1"/>
  <c r="V506" i="1"/>
  <c r="U506" i="1"/>
  <c r="T506" i="1"/>
  <c r="S506" i="1"/>
  <c r="R506" i="1"/>
  <c r="Q506" i="1"/>
  <c r="O506" i="1"/>
  <c r="N506" i="1"/>
  <c r="M506" i="1"/>
  <c r="L506" i="1"/>
  <c r="K506" i="1"/>
  <c r="J506" i="1"/>
  <c r="I506" i="1"/>
  <c r="H506" i="1"/>
  <c r="G506" i="1"/>
  <c r="Y505" i="1"/>
  <c r="Y511" i="1" s="1"/>
  <c r="X505" i="1"/>
  <c r="W505" i="1"/>
  <c r="V505" i="1"/>
  <c r="U505" i="1"/>
  <c r="T505" i="1"/>
  <c r="S505" i="1"/>
  <c r="R505" i="1"/>
  <c r="Q505" i="1"/>
  <c r="Q511" i="1" s="1"/>
  <c r="O505" i="1"/>
  <c r="N505" i="1"/>
  <c r="M505" i="1"/>
  <c r="L505" i="1"/>
  <c r="K505" i="1"/>
  <c r="J505" i="1"/>
  <c r="I505" i="1"/>
  <c r="H505" i="1"/>
  <c r="H510" i="1" s="1"/>
  <c r="G505" i="1"/>
  <c r="O502" i="1"/>
  <c r="L502" i="1"/>
  <c r="AA501" i="1"/>
  <c r="H496" i="1"/>
  <c r="H495" i="1"/>
  <c r="H494" i="1"/>
  <c r="H493" i="1"/>
  <c r="Y483" i="1"/>
  <c r="X483" i="1"/>
  <c r="W483" i="1"/>
  <c r="V483" i="1"/>
  <c r="U483" i="1"/>
  <c r="T483" i="1"/>
  <c r="S483" i="1"/>
  <c r="R483" i="1"/>
  <c r="Q483" i="1"/>
  <c r="O483" i="1"/>
  <c r="N483" i="1"/>
  <c r="M483" i="1"/>
  <c r="L483" i="1"/>
  <c r="K483" i="1"/>
  <c r="J483" i="1"/>
  <c r="I483" i="1"/>
  <c r="H483" i="1"/>
  <c r="G483" i="1"/>
  <c r="Y482" i="1"/>
  <c r="X482" i="1"/>
  <c r="X487" i="1" s="1"/>
  <c r="W482" i="1"/>
  <c r="V482" i="1"/>
  <c r="U482" i="1"/>
  <c r="T482" i="1"/>
  <c r="S482" i="1"/>
  <c r="R482" i="1"/>
  <c r="Q482" i="1"/>
  <c r="O482" i="1"/>
  <c r="N482" i="1"/>
  <c r="M482" i="1"/>
  <c r="L482" i="1"/>
  <c r="K482" i="1"/>
  <c r="J482" i="1"/>
  <c r="I482" i="1"/>
  <c r="H482" i="1"/>
  <c r="G482" i="1"/>
  <c r="O479" i="1"/>
  <c r="L479" i="1"/>
  <c r="AA478" i="1"/>
  <c r="H473" i="1"/>
  <c r="H472" i="1"/>
  <c r="H471" i="1"/>
  <c r="H470" i="1"/>
  <c r="Y460" i="1"/>
  <c r="X460" i="1"/>
  <c r="W460" i="1"/>
  <c r="V460" i="1"/>
  <c r="U460" i="1"/>
  <c r="T460" i="1"/>
  <c r="S460" i="1"/>
  <c r="R460" i="1"/>
  <c r="Q460" i="1"/>
  <c r="O460" i="1"/>
  <c r="N460" i="1"/>
  <c r="M460" i="1"/>
  <c r="L460" i="1"/>
  <c r="K460" i="1"/>
  <c r="J460" i="1"/>
  <c r="I460" i="1"/>
  <c r="H460" i="1"/>
  <c r="G460" i="1"/>
  <c r="Y459" i="1"/>
  <c r="X459" i="1"/>
  <c r="W459" i="1"/>
  <c r="V459" i="1"/>
  <c r="U459" i="1"/>
  <c r="T459" i="1"/>
  <c r="S459" i="1"/>
  <c r="R459" i="1"/>
  <c r="Q459" i="1"/>
  <c r="O459" i="1"/>
  <c r="N459" i="1"/>
  <c r="M459" i="1"/>
  <c r="L459" i="1"/>
  <c r="K459" i="1"/>
  <c r="J459" i="1"/>
  <c r="I459" i="1"/>
  <c r="H459" i="1"/>
  <c r="G459" i="1"/>
  <c r="O456" i="1"/>
  <c r="L456" i="1"/>
  <c r="AA455" i="1"/>
  <c r="H450" i="1"/>
  <c r="H449" i="1"/>
  <c r="H448" i="1"/>
  <c r="H447" i="1"/>
  <c r="Y437" i="1"/>
  <c r="X437" i="1"/>
  <c r="W437" i="1"/>
  <c r="V437" i="1"/>
  <c r="U437" i="1"/>
  <c r="T437" i="1"/>
  <c r="S437" i="1"/>
  <c r="R437" i="1"/>
  <c r="Q437" i="1"/>
  <c r="O437" i="1"/>
  <c r="N437" i="1"/>
  <c r="M437" i="1"/>
  <c r="L437" i="1"/>
  <c r="K437" i="1"/>
  <c r="J437" i="1"/>
  <c r="I437" i="1"/>
  <c r="H437" i="1"/>
  <c r="G437" i="1"/>
  <c r="Y436" i="1"/>
  <c r="X436" i="1"/>
  <c r="W436" i="1"/>
  <c r="V436" i="1"/>
  <c r="U436" i="1"/>
  <c r="T436" i="1"/>
  <c r="S436" i="1"/>
  <c r="R436" i="1"/>
  <c r="Q436" i="1"/>
  <c r="O436" i="1"/>
  <c r="N436" i="1"/>
  <c r="M436" i="1"/>
  <c r="L436" i="1"/>
  <c r="K436" i="1"/>
  <c r="J436" i="1"/>
  <c r="I436" i="1"/>
  <c r="H436" i="1"/>
  <c r="G436" i="1"/>
  <c r="O433" i="1"/>
  <c r="L433" i="1"/>
  <c r="AA432" i="1"/>
  <c r="H427" i="1"/>
  <c r="H426" i="1"/>
  <c r="H425" i="1"/>
  <c r="H424" i="1"/>
  <c r="Y414" i="1"/>
  <c r="X414" i="1"/>
  <c r="W414" i="1"/>
  <c r="V414" i="1"/>
  <c r="U414" i="1"/>
  <c r="T414" i="1"/>
  <c r="S414" i="1"/>
  <c r="R414" i="1"/>
  <c r="Q414" i="1"/>
  <c r="O414" i="1"/>
  <c r="N414" i="1"/>
  <c r="M414" i="1"/>
  <c r="L414" i="1"/>
  <c r="K414" i="1"/>
  <c r="J414" i="1"/>
  <c r="I414" i="1"/>
  <c r="H414" i="1"/>
  <c r="G414" i="1"/>
  <c r="Y413" i="1"/>
  <c r="X413" i="1"/>
  <c r="W413" i="1"/>
  <c r="V413" i="1"/>
  <c r="U413" i="1"/>
  <c r="T413" i="1"/>
  <c r="S413" i="1"/>
  <c r="R413" i="1"/>
  <c r="Q413" i="1"/>
  <c r="Q419" i="1" s="1"/>
  <c r="O413" i="1"/>
  <c r="N413" i="1"/>
  <c r="M413" i="1"/>
  <c r="L413" i="1"/>
  <c r="K413" i="1"/>
  <c r="J413" i="1"/>
  <c r="I413" i="1"/>
  <c r="H413" i="1"/>
  <c r="H418" i="1" s="1"/>
  <c r="G413" i="1"/>
  <c r="O410" i="1"/>
  <c r="L410" i="1"/>
  <c r="AA409" i="1"/>
  <c r="H404" i="1"/>
  <c r="H403" i="1"/>
  <c r="H402" i="1"/>
  <c r="H401" i="1"/>
  <c r="Y391" i="1"/>
  <c r="X391" i="1"/>
  <c r="W391" i="1"/>
  <c r="V391" i="1"/>
  <c r="U391" i="1"/>
  <c r="T391" i="1"/>
  <c r="S391" i="1"/>
  <c r="R391" i="1"/>
  <c r="Q391" i="1"/>
  <c r="O391" i="1"/>
  <c r="N391" i="1"/>
  <c r="M391" i="1"/>
  <c r="L391" i="1"/>
  <c r="K391" i="1"/>
  <c r="J391" i="1"/>
  <c r="I391" i="1"/>
  <c r="H391" i="1"/>
  <c r="G391" i="1"/>
  <c r="Y390" i="1"/>
  <c r="X390" i="1"/>
  <c r="W390" i="1"/>
  <c r="V390" i="1"/>
  <c r="U390" i="1"/>
  <c r="T390" i="1"/>
  <c r="S390" i="1"/>
  <c r="R390" i="1"/>
  <c r="Q390" i="1"/>
  <c r="O390" i="1"/>
  <c r="N390" i="1"/>
  <c r="M390" i="1"/>
  <c r="L390" i="1"/>
  <c r="K390" i="1"/>
  <c r="J390" i="1"/>
  <c r="I390" i="1"/>
  <c r="H390" i="1"/>
  <c r="G390" i="1"/>
  <c r="G396" i="1" s="1"/>
  <c r="O387" i="1"/>
  <c r="L387" i="1"/>
  <c r="AA386" i="1"/>
  <c r="H381" i="1"/>
  <c r="H380" i="1"/>
  <c r="H379" i="1"/>
  <c r="H378" i="1"/>
  <c r="Y368" i="1"/>
  <c r="X368" i="1"/>
  <c r="W368" i="1"/>
  <c r="V368" i="1"/>
  <c r="U368" i="1"/>
  <c r="T368" i="1"/>
  <c r="S368" i="1"/>
  <c r="R368" i="1"/>
  <c r="Q368" i="1"/>
  <c r="O368" i="1"/>
  <c r="N368" i="1"/>
  <c r="M368" i="1"/>
  <c r="L368" i="1"/>
  <c r="K368" i="1"/>
  <c r="J368" i="1"/>
  <c r="I368" i="1"/>
  <c r="H368" i="1"/>
  <c r="G368" i="1"/>
  <c r="Y367" i="1"/>
  <c r="X367" i="1"/>
  <c r="W367" i="1"/>
  <c r="V367" i="1"/>
  <c r="U367" i="1"/>
  <c r="T367" i="1"/>
  <c r="T373" i="1" s="1"/>
  <c r="S367" i="1"/>
  <c r="R367" i="1"/>
  <c r="Q367" i="1"/>
  <c r="O367" i="1"/>
  <c r="N367" i="1"/>
  <c r="M367" i="1"/>
  <c r="L367" i="1"/>
  <c r="K367" i="1"/>
  <c r="K373" i="1" s="1"/>
  <c r="J367" i="1"/>
  <c r="I367" i="1"/>
  <c r="H367" i="1"/>
  <c r="G367" i="1"/>
  <c r="O364" i="1"/>
  <c r="L364" i="1"/>
  <c r="AA363" i="1"/>
  <c r="H358" i="1"/>
  <c r="H357" i="1"/>
  <c r="H356" i="1"/>
  <c r="H355" i="1"/>
  <c r="Y345" i="1"/>
  <c r="X345" i="1"/>
  <c r="W345" i="1"/>
  <c r="V345" i="1"/>
  <c r="U345" i="1"/>
  <c r="T345" i="1"/>
  <c r="S345" i="1"/>
  <c r="R345" i="1"/>
  <c r="Q345" i="1"/>
  <c r="O345" i="1"/>
  <c r="N345" i="1"/>
  <c r="M345" i="1"/>
  <c r="L345" i="1"/>
  <c r="K345" i="1"/>
  <c r="J345" i="1"/>
  <c r="I345" i="1"/>
  <c r="H345" i="1"/>
  <c r="G345" i="1"/>
  <c r="Y344" i="1"/>
  <c r="X344" i="1"/>
  <c r="W344" i="1"/>
  <c r="V344" i="1"/>
  <c r="U344" i="1"/>
  <c r="T344" i="1"/>
  <c r="S344" i="1"/>
  <c r="R344" i="1"/>
  <c r="Q344" i="1"/>
  <c r="O344" i="1"/>
  <c r="N344" i="1"/>
  <c r="M344" i="1"/>
  <c r="L344" i="1"/>
  <c r="K344" i="1"/>
  <c r="J344" i="1"/>
  <c r="I344" i="1"/>
  <c r="H344" i="1"/>
  <c r="G344" i="1"/>
  <c r="O341" i="1"/>
  <c r="L341" i="1"/>
  <c r="AA340" i="1"/>
  <c r="H335" i="1"/>
  <c r="H334" i="1"/>
  <c r="H333" i="1"/>
  <c r="H332" i="1"/>
  <c r="Y322" i="1"/>
  <c r="X322" i="1"/>
  <c r="W322" i="1"/>
  <c r="V322" i="1"/>
  <c r="U322" i="1"/>
  <c r="T322" i="1"/>
  <c r="S322" i="1"/>
  <c r="R322" i="1"/>
  <c r="Q322" i="1"/>
  <c r="O322" i="1"/>
  <c r="N322" i="1"/>
  <c r="M322" i="1"/>
  <c r="L322" i="1"/>
  <c r="K322" i="1"/>
  <c r="J322" i="1"/>
  <c r="I322" i="1"/>
  <c r="H322" i="1"/>
  <c r="G322" i="1"/>
  <c r="Y321" i="1"/>
  <c r="X321" i="1"/>
  <c r="W321" i="1"/>
  <c r="V321" i="1"/>
  <c r="U321" i="1"/>
  <c r="T321" i="1"/>
  <c r="S321" i="1"/>
  <c r="R321" i="1"/>
  <c r="Q321" i="1"/>
  <c r="O321" i="1"/>
  <c r="N321" i="1"/>
  <c r="M321" i="1"/>
  <c r="L321" i="1"/>
  <c r="K321" i="1"/>
  <c r="J321" i="1"/>
  <c r="I321" i="1"/>
  <c r="H321" i="1"/>
  <c r="G321" i="1"/>
  <c r="O318" i="1"/>
  <c r="L318" i="1"/>
  <c r="AA317" i="1"/>
  <c r="H312" i="1"/>
  <c r="H311" i="1"/>
  <c r="H310" i="1"/>
  <c r="H309" i="1"/>
  <c r="Y299" i="1"/>
  <c r="X299" i="1"/>
  <c r="W299" i="1"/>
  <c r="V299" i="1"/>
  <c r="U299" i="1"/>
  <c r="T299" i="1"/>
  <c r="S299" i="1"/>
  <c r="R299" i="1"/>
  <c r="Q299" i="1"/>
  <c r="O299" i="1"/>
  <c r="N299" i="1"/>
  <c r="M299" i="1"/>
  <c r="L299" i="1"/>
  <c r="K299" i="1"/>
  <c r="J299" i="1"/>
  <c r="I299" i="1"/>
  <c r="H299" i="1"/>
  <c r="G299" i="1"/>
  <c r="Y298" i="1"/>
  <c r="Y303" i="1" s="1"/>
  <c r="X298" i="1"/>
  <c r="W298" i="1"/>
  <c r="V298" i="1"/>
  <c r="U298" i="1"/>
  <c r="T298" i="1"/>
  <c r="S298" i="1"/>
  <c r="R298" i="1"/>
  <c r="Q298" i="1"/>
  <c r="Q304" i="1" s="1"/>
  <c r="O298" i="1"/>
  <c r="N298" i="1"/>
  <c r="M298" i="1"/>
  <c r="L298" i="1"/>
  <c r="K298" i="1"/>
  <c r="J298" i="1"/>
  <c r="I298" i="1"/>
  <c r="H298" i="1"/>
  <c r="H304" i="1" s="1"/>
  <c r="G298" i="1"/>
  <c r="O295" i="1"/>
  <c r="L295" i="1"/>
  <c r="AA294" i="1"/>
  <c r="H289" i="1"/>
  <c r="H288" i="1"/>
  <c r="H287" i="1"/>
  <c r="H286" i="1"/>
  <c r="Y276" i="1"/>
  <c r="X276" i="1"/>
  <c r="W276" i="1"/>
  <c r="V276" i="1"/>
  <c r="U276" i="1"/>
  <c r="T276" i="1"/>
  <c r="S276" i="1"/>
  <c r="R276" i="1"/>
  <c r="Q276" i="1"/>
  <c r="O276" i="1"/>
  <c r="N276" i="1"/>
  <c r="M276" i="1"/>
  <c r="L276" i="1"/>
  <c r="K276" i="1"/>
  <c r="J276" i="1"/>
  <c r="I276" i="1"/>
  <c r="H276" i="1"/>
  <c r="G276" i="1"/>
  <c r="Y275" i="1"/>
  <c r="X275" i="1"/>
  <c r="W275" i="1"/>
  <c r="V275" i="1"/>
  <c r="U275" i="1"/>
  <c r="T275" i="1"/>
  <c r="S275" i="1"/>
  <c r="R275" i="1"/>
  <c r="Q275" i="1"/>
  <c r="O275" i="1"/>
  <c r="N275" i="1"/>
  <c r="M275" i="1"/>
  <c r="L275" i="1"/>
  <c r="K275" i="1"/>
  <c r="J275" i="1"/>
  <c r="I275" i="1"/>
  <c r="H275" i="1"/>
  <c r="G275" i="1"/>
  <c r="O272" i="1"/>
  <c r="L272" i="1"/>
  <c r="AA271" i="1"/>
  <c r="H266" i="1"/>
  <c r="H265" i="1"/>
  <c r="H264" i="1"/>
  <c r="H263" i="1"/>
  <c r="Y253" i="1"/>
  <c r="X253" i="1"/>
  <c r="W253" i="1"/>
  <c r="V253" i="1"/>
  <c r="U253" i="1"/>
  <c r="T253" i="1"/>
  <c r="S253" i="1"/>
  <c r="R253" i="1"/>
  <c r="Q253" i="1"/>
  <c r="O253" i="1"/>
  <c r="N253" i="1"/>
  <c r="M253" i="1"/>
  <c r="L253" i="1"/>
  <c r="K253" i="1"/>
  <c r="J253" i="1"/>
  <c r="I253" i="1"/>
  <c r="H253" i="1"/>
  <c r="G253" i="1"/>
  <c r="Y252" i="1"/>
  <c r="X252" i="1"/>
  <c r="W252" i="1"/>
  <c r="V252" i="1"/>
  <c r="U252" i="1"/>
  <c r="T252" i="1"/>
  <c r="S252" i="1"/>
  <c r="R252" i="1"/>
  <c r="Q252" i="1"/>
  <c r="O252" i="1"/>
  <c r="N252" i="1"/>
  <c r="M252" i="1"/>
  <c r="L252" i="1"/>
  <c r="K252" i="1"/>
  <c r="J252" i="1"/>
  <c r="I252" i="1"/>
  <c r="H252" i="1"/>
  <c r="G252" i="1"/>
  <c r="O249" i="1"/>
  <c r="L249" i="1"/>
  <c r="AA248" i="1"/>
  <c r="H243" i="1"/>
  <c r="H242" i="1"/>
  <c r="H241" i="1"/>
  <c r="H240" i="1"/>
  <c r="Y230" i="1"/>
  <c r="X230" i="1"/>
  <c r="W230" i="1"/>
  <c r="V230" i="1"/>
  <c r="U230" i="1"/>
  <c r="T230" i="1"/>
  <c r="S230" i="1"/>
  <c r="R230" i="1"/>
  <c r="Q230" i="1"/>
  <c r="O230" i="1"/>
  <c r="N230" i="1"/>
  <c r="M230" i="1"/>
  <c r="L230" i="1"/>
  <c r="K230" i="1"/>
  <c r="J230" i="1"/>
  <c r="I230" i="1"/>
  <c r="H230" i="1"/>
  <c r="G230" i="1"/>
  <c r="Y229" i="1"/>
  <c r="X229" i="1"/>
  <c r="W229" i="1"/>
  <c r="V229" i="1"/>
  <c r="U229" i="1"/>
  <c r="T229" i="1"/>
  <c r="S229" i="1"/>
  <c r="R229" i="1"/>
  <c r="Q229" i="1"/>
  <c r="O229" i="1"/>
  <c r="N229" i="1"/>
  <c r="M229" i="1"/>
  <c r="L229" i="1"/>
  <c r="K229" i="1"/>
  <c r="J229" i="1"/>
  <c r="I229" i="1"/>
  <c r="H229" i="1"/>
  <c r="G229" i="1"/>
  <c r="O226" i="1"/>
  <c r="L226" i="1"/>
  <c r="AA225" i="1"/>
  <c r="H220" i="1"/>
  <c r="H219" i="1"/>
  <c r="H218" i="1"/>
  <c r="H217" i="1"/>
  <c r="Y207" i="1"/>
  <c r="X207" i="1"/>
  <c r="W207" i="1"/>
  <c r="V207" i="1"/>
  <c r="U207" i="1"/>
  <c r="T207" i="1"/>
  <c r="S207" i="1"/>
  <c r="R207" i="1"/>
  <c r="Q207" i="1"/>
  <c r="O207" i="1"/>
  <c r="N207" i="1"/>
  <c r="M207" i="1"/>
  <c r="L207" i="1"/>
  <c r="K207" i="1"/>
  <c r="J207" i="1"/>
  <c r="I207" i="1"/>
  <c r="H207" i="1"/>
  <c r="G207" i="1"/>
  <c r="Y206" i="1"/>
  <c r="Y212" i="1" s="1"/>
  <c r="X206" i="1"/>
  <c r="W206" i="1"/>
  <c r="V206" i="1"/>
  <c r="U206" i="1"/>
  <c r="T206" i="1"/>
  <c r="S206" i="1"/>
  <c r="R206" i="1"/>
  <c r="Q206" i="1"/>
  <c r="Q212" i="1" s="1"/>
  <c r="O206" i="1"/>
  <c r="N206" i="1"/>
  <c r="M206" i="1"/>
  <c r="L206" i="1"/>
  <c r="K206" i="1"/>
  <c r="J206" i="1"/>
  <c r="I206" i="1"/>
  <c r="H206" i="1"/>
  <c r="H212" i="1" s="1"/>
  <c r="G206" i="1"/>
  <c r="O203" i="1"/>
  <c r="L203" i="1"/>
  <c r="AA202" i="1"/>
  <c r="H197" i="1"/>
  <c r="H196" i="1"/>
  <c r="H195" i="1"/>
  <c r="H194" i="1"/>
  <c r="Y184" i="1"/>
  <c r="X184" i="1"/>
  <c r="W184" i="1"/>
  <c r="V184" i="1"/>
  <c r="U184" i="1"/>
  <c r="T184" i="1"/>
  <c r="S184" i="1"/>
  <c r="R184" i="1"/>
  <c r="Q184" i="1"/>
  <c r="O184" i="1"/>
  <c r="N184" i="1"/>
  <c r="M184" i="1"/>
  <c r="L184" i="1"/>
  <c r="K184" i="1"/>
  <c r="J184" i="1"/>
  <c r="I184" i="1"/>
  <c r="H184" i="1"/>
  <c r="G184" i="1"/>
  <c r="Y183" i="1"/>
  <c r="X183" i="1"/>
  <c r="W183" i="1"/>
  <c r="V183" i="1"/>
  <c r="U183" i="1"/>
  <c r="T183" i="1"/>
  <c r="T188" i="1" s="1"/>
  <c r="S183" i="1"/>
  <c r="R183" i="1"/>
  <c r="Q183" i="1"/>
  <c r="O183" i="1"/>
  <c r="N183" i="1"/>
  <c r="M183" i="1"/>
  <c r="L183" i="1"/>
  <c r="K183" i="1"/>
  <c r="K189" i="1" s="1"/>
  <c r="J183" i="1"/>
  <c r="I183" i="1"/>
  <c r="H183" i="1"/>
  <c r="G183" i="1"/>
  <c r="O180" i="1"/>
  <c r="L180" i="1"/>
  <c r="AA179" i="1"/>
  <c r="H174" i="1"/>
  <c r="H173" i="1"/>
  <c r="H172" i="1"/>
  <c r="H171" i="1"/>
  <c r="Y161" i="1"/>
  <c r="X161" i="1"/>
  <c r="W161" i="1"/>
  <c r="V161" i="1"/>
  <c r="U161" i="1"/>
  <c r="T161" i="1"/>
  <c r="S161" i="1"/>
  <c r="R161" i="1"/>
  <c r="Q161" i="1"/>
  <c r="O161" i="1"/>
  <c r="N161" i="1"/>
  <c r="M161" i="1"/>
  <c r="L161" i="1"/>
  <c r="K161" i="1"/>
  <c r="J161" i="1"/>
  <c r="I161" i="1"/>
  <c r="H161" i="1"/>
  <c r="G161" i="1"/>
  <c r="Y160" i="1"/>
  <c r="X160" i="1"/>
  <c r="W160" i="1"/>
  <c r="V160" i="1"/>
  <c r="U160" i="1"/>
  <c r="T160" i="1"/>
  <c r="S160" i="1"/>
  <c r="R160" i="1"/>
  <c r="Q160" i="1"/>
  <c r="O160" i="1"/>
  <c r="N160" i="1"/>
  <c r="M160" i="1"/>
  <c r="L160" i="1"/>
  <c r="K160" i="1"/>
  <c r="J160" i="1"/>
  <c r="I160" i="1"/>
  <c r="H160" i="1"/>
  <c r="G160" i="1"/>
  <c r="G166" i="1" s="1"/>
  <c r="O157" i="1"/>
  <c r="L157" i="1"/>
  <c r="AA156" i="1"/>
  <c r="H151" i="1"/>
  <c r="H150" i="1"/>
  <c r="H149" i="1"/>
  <c r="H148" i="1"/>
  <c r="Y138" i="1"/>
  <c r="X138" i="1"/>
  <c r="W138" i="1"/>
  <c r="V138" i="1"/>
  <c r="U138" i="1"/>
  <c r="T138" i="1"/>
  <c r="S138" i="1"/>
  <c r="R138" i="1"/>
  <c r="Q138" i="1"/>
  <c r="O138" i="1"/>
  <c r="N138" i="1"/>
  <c r="M138" i="1"/>
  <c r="L138" i="1"/>
  <c r="K138" i="1"/>
  <c r="J138" i="1"/>
  <c r="I138" i="1"/>
  <c r="H138" i="1"/>
  <c r="G138" i="1"/>
  <c r="Y137" i="1"/>
  <c r="X137" i="1"/>
  <c r="X142" i="1" s="1"/>
  <c r="W137" i="1"/>
  <c r="V137" i="1"/>
  <c r="U137" i="1"/>
  <c r="T137" i="1"/>
  <c r="S137" i="1"/>
  <c r="R137" i="1"/>
  <c r="Q137" i="1"/>
  <c r="O137" i="1"/>
  <c r="N137" i="1"/>
  <c r="M137" i="1"/>
  <c r="L137" i="1"/>
  <c r="K137" i="1"/>
  <c r="J137" i="1"/>
  <c r="I137" i="1"/>
  <c r="H137" i="1"/>
  <c r="G137" i="1"/>
  <c r="O134" i="1"/>
  <c r="L134" i="1"/>
  <c r="AA133" i="1"/>
  <c r="H128" i="1"/>
  <c r="H127" i="1"/>
  <c r="H126" i="1"/>
  <c r="H125" i="1"/>
  <c r="Y115" i="1"/>
  <c r="X115" i="1"/>
  <c r="W115" i="1"/>
  <c r="V115" i="1"/>
  <c r="U115" i="1"/>
  <c r="T115" i="1"/>
  <c r="S115" i="1"/>
  <c r="R115" i="1"/>
  <c r="Q115" i="1"/>
  <c r="O115" i="1"/>
  <c r="N115" i="1"/>
  <c r="M115" i="1"/>
  <c r="L115" i="1"/>
  <c r="K115" i="1"/>
  <c r="J115" i="1"/>
  <c r="I115" i="1"/>
  <c r="H115" i="1"/>
  <c r="G115" i="1"/>
  <c r="Y114" i="1"/>
  <c r="X114" i="1"/>
  <c r="X119" i="1" s="1"/>
  <c r="W114" i="1"/>
  <c r="V114" i="1"/>
  <c r="U114" i="1"/>
  <c r="T114" i="1"/>
  <c r="T120" i="1" s="1"/>
  <c r="S114" i="1"/>
  <c r="R114" i="1"/>
  <c r="Q114" i="1"/>
  <c r="O114" i="1"/>
  <c r="N114" i="1"/>
  <c r="M114" i="1"/>
  <c r="L114" i="1"/>
  <c r="K114" i="1"/>
  <c r="J114" i="1"/>
  <c r="I114" i="1"/>
  <c r="H114" i="1"/>
  <c r="G114" i="1"/>
  <c r="O111" i="1"/>
  <c r="L111" i="1"/>
  <c r="AA110" i="1"/>
  <c r="G88" i="1"/>
  <c r="G87" i="1"/>
  <c r="Y94" i="1"/>
  <c r="X94" i="1"/>
  <c r="W94" i="1"/>
  <c r="V94" i="1"/>
  <c r="U94" i="1"/>
  <c r="T94" i="1"/>
  <c r="S94" i="1"/>
  <c r="R94" i="1"/>
  <c r="Q94" i="1"/>
  <c r="O94" i="1"/>
  <c r="N94" i="1"/>
  <c r="M94" i="1"/>
  <c r="L94" i="1"/>
  <c r="K94" i="1"/>
  <c r="J94" i="1"/>
  <c r="I94" i="1"/>
  <c r="H94" i="1"/>
  <c r="Y92" i="1"/>
  <c r="X92" i="1"/>
  <c r="W92" i="1"/>
  <c r="V92" i="1"/>
  <c r="U92" i="1"/>
  <c r="T92" i="1"/>
  <c r="S92" i="1"/>
  <c r="R92" i="1"/>
  <c r="Q92" i="1"/>
  <c r="Y91" i="1"/>
  <c r="X91" i="1"/>
  <c r="W91" i="1"/>
  <c r="V91" i="1"/>
  <c r="U91" i="1"/>
  <c r="T91" i="1"/>
  <c r="S91" i="1"/>
  <c r="R91" i="1"/>
  <c r="Q91" i="1"/>
  <c r="O92" i="1"/>
  <c r="N92" i="1"/>
  <c r="M92" i="1"/>
  <c r="L92" i="1"/>
  <c r="K92" i="1"/>
  <c r="J92" i="1"/>
  <c r="I92" i="1"/>
  <c r="H92" i="1"/>
  <c r="O91" i="1"/>
  <c r="N91" i="1"/>
  <c r="M91" i="1"/>
  <c r="L91" i="1"/>
  <c r="K91" i="1"/>
  <c r="J91" i="1"/>
  <c r="I91" i="1"/>
  <c r="H91" i="1"/>
  <c r="G92" i="1"/>
  <c r="G91" i="1"/>
  <c r="AA87" i="1"/>
  <c r="O88" i="1"/>
  <c r="L88" i="1"/>
  <c r="H105" i="1"/>
  <c r="H104" i="1"/>
  <c r="H103" i="1"/>
  <c r="H102" i="1"/>
  <c r="Z38" i="1"/>
  <c r="P38" i="1"/>
  <c r="Z37" i="1"/>
  <c r="P37" i="1"/>
  <c r="Z36" i="1"/>
  <c r="P36" i="1"/>
  <c r="Z35" i="1"/>
  <c r="P35" i="1"/>
  <c r="Z34" i="1"/>
  <c r="P34" i="1"/>
  <c r="Z33" i="1"/>
  <c r="P33" i="1"/>
  <c r="Z32" i="1"/>
  <c r="P32" i="1"/>
  <c r="Z31" i="1"/>
  <c r="P31" i="1"/>
  <c r="Z30" i="1"/>
  <c r="P30" i="1"/>
  <c r="Z29" i="1"/>
  <c r="P29" i="1"/>
  <c r="Z28" i="1"/>
  <c r="P28" i="1"/>
  <c r="Z27" i="1"/>
  <c r="P27" i="1"/>
  <c r="Z26" i="1"/>
  <c r="P26" i="1"/>
  <c r="Z25" i="1"/>
  <c r="P25" i="1"/>
  <c r="Z24" i="1"/>
  <c r="P24" i="1"/>
  <c r="Z23" i="1"/>
  <c r="P23" i="1"/>
  <c r="Z22" i="1"/>
  <c r="P22" i="1"/>
  <c r="Z21" i="1"/>
  <c r="P21" i="1"/>
  <c r="Z20" i="1"/>
  <c r="P20" i="1"/>
  <c r="Z19" i="1"/>
  <c r="P19" i="1"/>
  <c r="Z18" i="1"/>
  <c r="P18" i="1"/>
  <c r="Z17" i="1"/>
  <c r="P17" i="1"/>
  <c r="Z16" i="1"/>
  <c r="P16" i="1"/>
  <c r="Z15" i="1"/>
  <c r="P15" i="1"/>
  <c r="Z14" i="1"/>
  <c r="P14" i="1"/>
  <c r="Z13" i="1"/>
  <c r="P13" i="1"/>
  <c r="Z12" i="1"/>
  <c r="P12" i="1"/>
  <c r="Z11" i="1"/>
  <c r="P11" i="1"/>
  <c r="Z10" i="1"/>
  <c r="P10" i="1"/>
  <c r="Z9" i="1"/>
  <c r="P9" i="1"/>
  <c r="Z7" i="1"/>
  <c r="P7" i="1"/>
  <c r="T396" i="1" l="1"/>
  <c r="I120" i="1"/>
  <c r="T350" i="1"/>
  <c r="T670" i="1"/>
  <c r="G647" i="1"/>
  <c r="X648" i="1"/>
  <c r="K258" i="1"/>
  <c r="T258" i="1"/>
  <c r="K442" i="1"/>
  <c r="X235" i="1"/>
  <c r="G419" i="1"/>
  <c r="X419" i="1"/>
  <c r="K763" i="1"/>
  <c r="Y327" i="1"/>
  <c r="G97" i="1"/>
  <c r="H189" i="1"/>
  <c r="Q188" i="1"/>
  <c r="Y188" i="1"/>
  <c r="H281" i="1"/>
  <c r="Y280" i="1"/>
  <c r="Q396" i="1"/>
  <c r="Y395" i="1"/>
  <c r="Y487" i="1"/>
  <c r="Y579" i="1"/>
  <c r="H762" i="1"/>
  <c r="J120" i="1"/>
  <c r="N120" i="1"/>
  <c r="S120" i="1"/>
  <c r="W120" i="1"/>
  <c r="H166" i="1"/>
  <c r="Q166" i="1"/>
  <c r="Y166" i="1"/>
  <c r="H258" i="1"/>
  <c r="Q258" i="1"/>
  <c r="Y258" i="1"/>
  <c r="H372" i="1"/>
  <c r="Q372" i="1"/>
  <c r="Y372" i="1"/>
  <c r="Y465" i="1"/>
  <c r="Y556" i="1"/>
  <c r="Q647" i="1"/>
  <c r="Q143" i="1"/>
  <c r="U143" i="1"/>
  <c r="H234" i="1"/>
  <c r="Q234" i="1"/>
  <c r="Y234" i="1"/>
  <c r="H326" i="1"/>
  <c r="Q327" i="1"/>
  <c r="Q350" i="1"/>
  <c r="Y350" i="1"/>
  <c r="H442" i="1"/>
  <c r="Y441" i="1"/>
  <c r="H625" i="1"/>
  <c r="H716" i="1"/>
  <c r="Q718" i="1"/>
  <c r="Y717" i="1"/>
  <c r="S533" i="1"/>
  <c r="J556" i="1"/>
  <c r="S557" i="1"/>
  <c r="W556" i="1"/>
  <c r="S741" i="1"/>
  <c r="J763" i="1"/>
  <c r="N419" i="1"/>
  <c r="S602" i="1"/>
  <c r="K97" i="1"/>
  <c r="O97" i="1"/>
  <c r="S304" i="1"/>
  <c r="N693" i="1"/>
  <c r="H235" i="1"/>
  <c r="J580" i="1"/>
  <c r="J670" i="1"/>
  <c r="W672" i="1"/>
  <c r="H165" i="1"/>
  <c r="Y718" i="1"/>
  <c r="S624" i="1"/>
  <c r="S740" i="1"/>
  <c r="N762" i="1"/>
  <c r="N281" i="1"/>
  <c r="W511" i="1"/>
  <c r="J624" i="1"/>
  <c r="W741" i="1"/>
  <c r="S189" i="1"/>
  <c r="J143" i="1"/>
  <c r="N143" i="1"/>
  <c r="S143" i="1"/>
  <c r="W143" i="1"/>
  <c r="N235" i="1"/>
  <c r="H119" i="1"/>
  <c r="Y120" i="1"/>
  <c r="J166" i="1"/>
  <c r="N166" i="1"/>
  <c r="S166" i="1"/>
  <c r="W166" i="1"/>
  <c r="J212" i="1"/>
  <c r="N212" i="1"/>
  <c r="S212" i="1"/>
  <c r="W212" i="1"/>
  <c r="S258" i="1"/>
  <c r="Z390" i="1"/>
  <c r="J555" i="1"/>
  <c r="W603" i="1"/>
  <c r="J671" i="1"/>
  <c r="S671" i="1"/>
  <c r="K142" i="1"/>
  <c r="T143" i="1"/>
  <c r="T166" i="1"/>
  <c r="G189" i="1"/>
  <c r="K188" i="1"/>
  <c r="T189" i="1"/>
  <c r="X189" i="1"/>
  <c r="T234" i="1"/>
  <c r="X258" i="1"/>
  <c r="X280" i="1"/>
  <c r="G304" i="1"/>
  <c r="K303" i="1"/>
  <c r="T326" i="1"/>
  <c r="T349" i="1"/>
  <c r="T372" i="1"/>
  <c r="X373" i="1"/>
  <c r="K419" i="1"/>
  <c r="X441" i="1"/>
  <c r="T464" i="1"/>
  <c r="X465" i="1"/>
  <c r="G488" i="1"/>
  <c r="K487" i="1"/>
  <c r="T488" i="1"/>
  <c r="T510" i="1"/>
  <c r="X532" i="1"/>
  <c r="K578" i="1"/>
  <c r="X603" i="1"/>
  <c r="G762" i="1"/>
  <c r="Z321" i="1"/>
  <c r="J396" i="1"/>
  <c r="N396" i="1"/>
  <c r="S396" i="1"/>
  <c r="W396" i="1"/>
  <c r="Z436" i="1"/>
  <c r="J488" i="1"/>
  <c r="S488" i="1"/>
  <c r="W488" i="1"/>
  <c r="J533" i="1"/>
  <c r="N534" i="1"/>
  <c r="S532" i="1"/>
  <c r="W534" i="1"/>
  <c r="S556" i="1"/>
  <c r="J579" i="1"/>
  <c r="H601" i="1"/>
  <c r="J649" i="1"/>
  <c r="S648" i="1"/>
  <c r="Y716" i="1"/>
  <c r="Y165" i="1"/>
  <c r="J304" i="1"/>
  <c r="N304" i="1"/>
  <c r="W304" i="1"/>
  <c r="J327" i="1"/>
  <c r="N327" i="1"/>
  <c r="S327" i="1"/>
  <c r="W327" i="1"/>
  <c r="J350" i="1"/>
  <c r="N350" i="1"/>
  <c r="J373" i="1"/>
  <c r="J419" i="1"/>
  <c r="S419" i="1"/>
  <c r="J442" i="1"/>
  <c r="N442" i="1"/>
  <c r="S442" i="1"/>
  <c r="W442" i="1"/>
  <c r="J465" i="1"/>
  <c r="N465" i="1"/>
  <c r="W465" i="1"/>
  <c r="W671" i="1"/>
  <c r="H718" i="1"/>
  <c r="Y442" i="1"/>
  <c r="Z505" i="1"/>
  <c r="Y510" i="1"/>
  <c r="H602" i="1"/>
  <c r="S670" i="1"/>
  <c r="S672" i="1"/>
  <c r="J694" i="1"/>
  <c r="H739" i="1"/>
  <c r="H740" i="1"/>
  <c r="W739" i="1"/>
  <c r="K257" i="1"/>
  <c r="K372" i="1"/>
  <c r="Y509" i="1"/>
  <c r="G649" i="1"/>
  <c r="K671" i="1"/>
  <c r="K143" i="1"/>
  <c r="T142" i="1"/>
  <c r="K166" i="1"/>
  <c r="X188" i="1"/>
  <c r="Y211" i="1"/>
  <c r="K234" i="1"/>
  <c r="X257" i="1"/>
  <c r="M120" i="1"/>
  <c r="Q165" i="1"/>
  <c r="K280" i="1"/>
  <c r="K327" i="1"/>
  <c r="T327" i="1"/>
  <c r="K396" i="1"/>
  <c r="T395" i="1"/>
  <c r="Q395" i="1"/>
  <c r="Z413" i="1"/>
  <c r="K441" i="1"/>
  <c r="T441" i="1"/>
  <c r="X442" i="1"/>
  <c r="K488" i="1"/>
  <c r="H511" i="1"/>
  <c r="K556" i="1"/>
  <c r="J557" i="1"/>
  <c r="G580" i="1"/>
  <c r="K579" i="1"/>
  <c r="T580" i="1"/>
  <c r="X580" i="1"/>
  <c r="K580" i="1"/>
  <c r="W670" i="1"/>
  <c r="G718" i="1"/>
  <c r="W740" i="1"/>
  <c r="J762" i="1"/>
  <c r="N764" i="1"/>
  <c r="Q211" i="1"/>
  <c r="H534" i="1"/>
  <c r="H532" i="1"/>
  <c r="H533" i="1"/>
  <c r="G670" i="1"/>
  <c r="O143" i="1"/>
  <c r="X143" i="1"/>
  <c r="T165" i="1"/>
  <c r="X165" i="1"/>
  <c r="Z183" i="1"/>
  <c r="Z206" i="1"/>
  <c r="T235" i="1"/>
  <c r="Q303" i="1"/>
  <c r="T97" i="1"/>
  <c r="X96" i="1"/>
  <c r="Z160" i="1"/>
  <c r="Y189" i="1"/>
  <c r="K212" i="1"/>
  <c r="X211" i="1"/>
  <c r="H211" i="1"/>
  <c r="Y281" i="1"/>
  <c r="P298" i="1"/>
  <c r="K304" i="1"/>
  <c r="T304" i="1"/>
  <c r="H395" i="1"/>
  <c r="T487" i="1"/>
  <c r="X488" i="1"/>
  <c r="G511" i="1"/>
  <c r="K511" i="1"/>
  <c r="T509" i="1"/>
  <c r="T511" i="1"/>
  <c r="Q580" i="1"/>
  <c r="Q578" i="1"/>
  <c r="Y578" i="1"/>
  <c r="Y580" i="1"/>
  <c r="Y602" i="1"/>
  <c r="J602" i="1"/>
  <c r="N603" i="1"/>
  <c r="N601" i="1"/>
  <c r="J672" i="1"/>
  <c r="N672" i="1"/>
  <c r="N671" i="1"/>
  <c r="N670" i="1"/>
  <c r="X533" i="1"/>
  <c r="N557" i="1"/>
  <c r="S555" i="1"/>
  <c r="W557" i="1"/>
  <c r="K601" i="1"/>
  <c r="X601" i="1"/>
  <c r="S625" i="1"/>
  <c r="W624" i="1"/>
  <c r="G763" i="1"/>
  <c r="K762" i="1"/>
  <c r="X762" i="1"/>
  <c r="T626" i="1"/>
  <c r="N741" i="1"/>
  <c r="S739" i="1"/>
  <c r="Z758" i="1"/>
  <c r="G119" i="1"/>
  <c r="K120" i="1"/>
  <c r="O120" i="1"/>
  <c r="T119" i="1"/>
  <c r="I141" i="1"/>
  <c r="M143" i="1"/>
  <c r="R143" i="1"/>
  <c r="V143" i="1"/>
  <c r="I166" i="1"/>
  <c r="M165" i="1"/>
  <c r="I212" i="1"/>
  <c r="M212" i="1"/>
  <c r="V212" i="1"/>
  <c r="M235" i="1"/>
  <c r="R235" i="1"/>
  <c r="V235" i="1"/>
  <c r="I258" i="1"/>
  <c r="M258" i="1"/>
  <c r="R258" i="1"/>
  <c r="V258" i="1"/>
  <c r="M281" i="1"/>
  <c r="R281" i="1"/>
  <c r="V281" i="1"/>
  <c r="R302" i="1"/>
  <c r="M350" i="1"/>
  <c r="R350" i="1"/>
  <c r="V350" i="1"/>
  <c r="I373" i="1"/>
  <c r="V372" i="1"/>
  <c r="I395" i="1"/>
  <c r="V419" i="1"/>
  <c r="I441" i="1"/>
  <c r="M441" i="1"/>
  <c r="I487" i="1"/>
  <c r="M487" i="1"/>
  <c r="R488" i="1"/>
  <c r="V488" i="1"/>
  <c r="R534" i="1"/>
  <c r="V534" i="1"/>
  <c r="I579" i="1"/>
  <c r="R579" i="1"/>
  <c r="R601" i="1"/>
  <c r="M626" i="1"/>
  <c r="R625" i="1"/>
  <c r="I647" i="1"/>
  <c r="M694" i="1"/>
  <c r="R695" i="1"/>
  <c r="I717" i="1"/>
  <c r="M739" i="1"/>
  <c r="R763" i="1"/>
  <c r="V762" i="1"/>
  <c r="AA12" i="1"/>
  <c r="AA16" i="1"/>
  <c r="AA28" i="1"/>
  <c r="AA32" i="1"/>
  <c r="AA11" i="1"/>
  <c r="AA13" i="1"/>
  <c r="AA15" i="1"/>
  <c r="AA17" i="1"/>
  <c r="AA21" i="1"/>
  <c r="AA27" i="1"/>
  <c r="AA29" i="1"/>
  <c r="AA31" i="1"/>
  <c r="R189" i="1"/>
  <c r="I303" i="1"/>
  <c r="I304" i="1"/>
  <c r="M303" i="1"/>
  <c r="M304" i="1"/>
  <c r="M418" i="1"/>
  <c r="I464" i="1"/>
  <c r="I465" i="1"/>
  <c r="M465" i="1"/>
  <c r="V556" i="1"/>
  <c r="V557" i="1"/>
  <c r="M601" i="1"/>
  <c r="M602" i="1"/>
  <c r="V672" i="1"/>
  <c r="V671" i="1"/>
  <c r="Z114" i="1"/>
  <c r="O119" i="1"/>
  <c r="U120" i="1"/>
  <c r="G120" i="1"/>
  <c r="X120" i="1"/>
  <c r="P137" i="1"/>
  <c r="G142" i="1"/>
  <c r="G143" i="1"/>
  <c r="P160" i="1"/>
  <c r="K165" i="1"/>
  <c r="X166" i="1"/>
  <c r="P206" i="1"/>
  <c r="AA206" i="1" s="1"/>
  <c r="Q203" i="1" s="1"/>
  <c r="N208" i="1" s="1"/>
  <c r="N210" i="1" s="1"/>
  <c r="G212" i="1"/>
  <c r="T212" i="1"/>
  <c r="T211" i="1"/>
  <c r="K211" i="1"/>
  <c r="W350" i="1"/>
  <c r="I419" i="1"/>
  <c r="M419" i="1"/>
  <c r="Z689" i="1"/>
  <c r="Q694" i="1"/>
  <c r="Q695" i="1"/>
  <c r="Q693" i="1"/>
  <c r="Y693" i="1"/>
  <c r="Y694" i="1"/>
  <c r="Y695" i="1"/>
  <c r="T716" i="1"/>
  <c r="T717" i="1"/>
  <c r="T718" i="1"/>
  <c r="X716" i="1"/>
  <c r="X717" i="1"/>
  <c r="X718" i="1"/>
  <c r="I718" i="1"/>
  <c r="I188" i="1"/>
  <c r="V189" i="1"/>
  <c r="I325" i="1"/>
  <c r="V327" i="1"/>
  <c r="I350" i="1"/>
  <c r="I372" i="1"/>
  <c r="M395" i="1"/>
  <c r="M396" i="1"/>
  <c r="M510" i="1"/>
  <c r="M509" i="1"/>
  <c r="R557" i="1"/>
  <c r="R555" i="1"/>
  <c r="R671" i="1"/>
  <c r="R672" i="1"/>
  <c r="R670" i="1"/>
  <c r="I693" i="1"/>
  <c r="I695" i="1"/>
  <c r="I694" i="1"/>
  <c r="V693" i="1"/>
  <c r="V695" i="1"/>
  <c r="K119" i="1"/>
  <c r="Q120" i="1"/>
  <c r="I143" i="1"/>
  <c r="Y143" i="1"/>
  <c r="G165" i="1"/>
  <c r="M166" i="1"/>
  <c r="I165" i="1"/>
  <c r="P183" i="1"/>
  <c r="G188" i="1"/>
  <c r="H188" i="1"/>
  <c r="Q189" i="1"/>
  <c r="G211" i="1"/>
  <c r="I211" i="1"/>
  <c r="P275" i="1"/>
  <c r="G281" i="1"/>
  <c r="T280" i="1"/>
  <c r="T281" i="1"/>
  <c r="X281" i="1"/>
  <c r="G280" i="1"/>
  <c r="K281" i="1"/>
  <c r="P459" i="1"/>
  <c r="G465" i="1"/>
  <c r="K465" i="1"/>
  <c r="K464" i="1"/>
  <c r="T465" i="1"/>
  <c r="X464" i="1"/>
  <c r="X463" i="1"/>
  <c r="G464" i="1"/>
  <c r="G624" i="1"/>
  <c r="G626" i="1"/>
  <c r="K626" i="1"/>
  <c r="K625" i="1"/>
  <c r="K624" i="1"/>
  <c r="X626" i="1"/>
  <c r="X625" i="1"/>
  <c r="M188" i="1"/>
  <c r="I235" i="1"/>
  <c r="I281" i="1"/>
  <c r="I509" i="1"/>
  <c r="I511" i="1"/>
  <c r="I510" i="1"/>
  <c r="M580" i="1"/>
  <c r="M578" i="1"/>
  <c r="M716" i="1"/>
  <c r="M717" i="1"/>
  <c r="P114" i="1"/>
  <c r="Z137" i="1"/>
  <c r="O142" i="1"/>
  <c r="M211" i="1"/>
  <c r="X212" i="1"/>
  <c r="T303" i="1"/>
  <c r="X303" i="1"/>
  <c r="X304" i="1"/>
  <c r="G303" i="1"/>
  <c r="S350" i="1"/>
  <c r="I418" i="1"/>
  <c r="P229" i="1"/>
  <c r="G234" i="1"/>
  <c r="X234" i="1"/>
  <c r="K235" i="1"/>
  <c r="Y235" i="1"/>
  <c r="P252" i="1"/>
  <c r="G258" i="1"/>
  <c r="H280" i="1"/>
  <c r="Q281" i="1"/>
  <c r="H303" i="1"/>
  <c r="K326" i="1"/>
  <c r="X326" i="1"/>
  <c r="X327" i="1"/>
  <c r="G349" i="1"/>
  <c r="K349" i="1"/>
  <c r="X349" i="1"/>
  <c r="X350" i="1"/>
  <c r="P367" i="1"/>
  <c r="G372" i="1"/>
  <c r="X372" i="1"/>
  <c r="Y373" i="1"/>
  <c r="P390" i="1"/>
  <c r="K395" i="1"/>
  <c r="H396" i="1"/>
  <c r="X396" i="1"/>
  <c r="W419" i="1"/>
  <c r="T418" i="1"/>
  <c r="T419" i="1"/>
  <c r="H441" i="1"/>
  <c r="Q442" i="1"/>
  <c r="H464" i="1"/>
  <c r="Q464" i="1"/>
  <c r="Y464" i="1"/>
  <c r="H488" i="1"/>
  <c r="H487" i="1"/>
  <c r="Q488" i="1"/>
  <c r="Q487" i="1"/>
  <c r="P528" i="1"/>
  <c r="G534" i="1"/>
  <c r="G533" i="1"/>
  <c r="K533" i="1"/>
  <c r="K534" i="1"/>
  <c r="T532" i="1"/>
  <c r="T533" i="1"/>
  <c r="G532" i="1"/>
  <c r="G579" i="1"/>
  <c r="T603" i="1"/>
  <c r="T602" i="1"/>
  <c r="X602" i="1"/>
  <c r="S649" i="1"/>
  <c r="K670" i="1"/>
  <c r="K672" i="1"/>
  <c r="G672" i="1"/>
  <c r="Q235" i="1"/>
  <c r="G257" i="1"/>
  <c r="H257" i="1"/>
  <c r="Z275" i="1"/>
  <c r="Q280" i="1"/>
  <c r="Z298" i="1"/>
  <c r="Y304" i="1"/>
  <c r="P321" i="1"/>
  <c r="G326" i="1"/>
  <c r="G327" i="1"/>
  <c r="P344" i="1"/>
  <c r="G350" i="1"/>
  <c r="Q373" i="1"/>
  <c r="G395" i="1"/>
  <c r="X395" i="1"/>
  <c r="Y396" i="1"/>
  <c r="G418" i="1"/>
  <c r="K418" i="1"/>
  <c r="X418" i="1"/>
  <c r="P436" i="1"/>
  <c r="AA436" i="1" s="1"/>
  <c r="Q433" i="1" s="1"/>
  <c r="G441" i="1"/>
  <c r="Q441" i="1"/>
  <c r="G442" i="1"/>
  <c r="T442" i="1"/>
  <c r="Z459" i="1"/>
  <c r="H465" i="1"/>
  <c r="Y488" i="1"/>
  <c r="X511" i="1"/>
  <c r="X510" i="1"/>
  <c r="X509" i="1"/>
  <c r="G510" i="1"/>
  <c r="K532" i="1"/>
  <c r="X534" i="1"/>
  <c r="T601" i="1"/>
  <c r="J693" i="1"/>
  <c r="J695" i="1"/>
  <c r="Z712" i="1"/>
  <c r="Z229" i="1"/>
  <c r="G235" i="1"/>
  <c r="Z252" i="1"/>
  <c r="T257" i="1"/>
  <c r="Z344" i="1"/>
  <c r="H349" i="1"/>
  <c r="K350" i="1"/>
  <c r="Z367" i="1"/>
  <c r="G373" i="1"/>
  <c r="P413" i="1"/>
  <c r="AA413" i="1" s="1"/>
  <c r="Q410" i="1" s="1"/>
  <c r="V415" i="1" s="1"/>
  <c r="V417" i="1" s="1"/>
  <c r="Y419" i="1"/>
  <c r="Q465" i="1"/>
  <c r="K510" i="1"/>
  <c r="I602" i="1"/>
  <c r="H648" i="1"/>
  <c r="H647" i="1"/>
  <c r="G740" i="1"/>
  <c r="G741" i="1"/>
  <c r="K741" i="1"/>
  <c r="K740" i="1"/>
  <c r="T740" i="1"/>
  <c r="T741" i="1"/>
  <c r="T739" i="1"/>
  <c r="X741" i="1"/>
  <c r="X739" i="1"/>
  <c r="X740" i="1"/>
  <c r="G739" i="1"/>
  <c r="Z482" i="1"/>
  <c r="H509" i="1"/>
  <c r="Z551" i="1"/>
  <c r="Q579" i="1"/>
  <c r="Z620" i="1"/>
  <c r="Q624" i="1"/>
  <c r="T648" i="1"/>
  <c r="P666" i="1"/>
  <c r="H670" i="1"/>
  <c r="P689" i="1"/>
  <c r="Q716" i="1"/>
  <c r="Q717" i="1"/>
  <c r="J189" i="1"/>
  <c r="N189" i="1"/>
  <c r="W189" i="1"/>
  <c r="J235" i="1"/>
  <c r="S235" i="1"/>
  <c r="W235" i="1"/>
  <c r="J258" i="1"/>
  <c r="N258" i="1"/>
  <c r="W258" i="1"/>
  <c r="J281" i="1"/>
  <c r="S281" i="1"/>
  <c r="W281" i="1"/>
  <c r="N373" i="1"/>
  <c r="S373" i="1"/>
  <c r="W373" i="1"/>
  <c r="S465" i="1"/>
  <c r="N488" i="1"/>
  <c r="S511" i="1"/>
  <c r="J534" i="1"/>
  <c r="N533" i="1"/>
  <c r="S534" i="1"/>
  <c r="W533" i="1"/>
  <c r="J578" i="1"/>
  <c r="N580" i="1"/>
  <c r="N624" i="1"/>
  <c r="S626" i="1"/>
  <c r="W626" i="1"/>
  <c r="N694" i="1"/>
  <c r="S763" i="1"/>
  <c r="W764" i="1"/>
  <c r="R120" i="1"/>
  <c r="V120" i="1"/>
  <c r="T534" i="1"/>
  <c r="T647" i="1"/>
  <c r="P482" i="1"/>
  <c r="G487" i="1"/>
  <c r="Q509" i="1"/>
  <c r="Q510" i="1"/>
  <c r="Z528" i="1"/>
  <c r="N555" i="1"/>
  <c r="N556" i="1"/>
  <c r="Z597" i="1"/>
  <c r="G648" i="1"/>
  <c r="H717" i="1"/>
  <c r="Z735" i="1"/>
  <c r="H741" i="1"/>
  <c r="H142" i="1"/>
  <c r="L142" i="1"/>
  <c r="V764" i="1"/>
  <c r="M764" i="1"/>
  <c r="R764" i="1"/>
  <c r="V763" i="1"/>
  <c r="R762" i="1"/>
  <c r="W762" i="1"/>
  <c r="J764" i="1"/>
  <c r="N763" i="1"/>
  <c r="S764" i="1"/>
  <c r="W763" i="1"/>
  <c r="M718" i="1"/>
  <c r="V716" i="1"/>
  <c r="I716" i="1"/>
  <c r="M693" i="1"/>
  <c r="M695" i="1"/>
  <c r="N695" i="1"/>
  <c r="R693" i="1"/>
  <c r="V694" i="1"/>
  <c r="R694" i="1"/>
  <c r="V670" i="1"/>
  <c r="S647" i="1"/>
  <c r="W647" i="1"/>
  <c r="W625" i="1"/>
  <c r="I626" i="1"/>
  <c r="M624" i="1"/>
  <c r="V626" i="1"/>
  <c r="I578" i="1"/>
  <c r="M579" i="1"/>
  <c r="I580" i="1"/>
  <c r="R556" i="1"/>
  <c r="I556" i="1"/>
  <c r="V555" i="1"/>
  <c r="W532" i="1"/>
  <c r="M511" i="1"/>
  <c r="M488" i="1"/>
  <c r="I488" i="1"/>
  <c r="M464" i="1"/>
  <c r="M442" i="1"/>
  <c r="I442" i="1"/>
  <c r="I396" i="1"/>
  <c r="M372" i="1"/>
  <c r="M373" i="1"/>
  <c r="M327" i="1"/>
  <c r="I327" i="1"/>
  <c r="M280" i="1"/>
  <c r="I280" i="1"/>
  <c r="I257" i="1"/>
  <c r="M257" i="1"/>
  <c r="I234" i="1"/>
  <c r="M234" i="1"/>
  <c r="M189" i="1"/>
  <c r="I189" i="1"/>
  <c r="L119" i="1"/>
  <c r="P505" i="1"/>
  <c r="X557" i="1"/>
  <c r="X556" i="1"/>
  <c r="X555" i="1"/>
  <c r="I557" i="1"/>
  <c r="H580" i="1"/>
  <c r="H579" i="1"/>
  <c r="P574" i="1"/>
  <c r="V579" i="1"/>
  <c r="V578" i="1"/>
  <c r="V580" i="1"/>
  <c r="T557" i="1"/>
  <c r="T556" i="1"/>
  <c r="T555" i="1"/>
  <c r="R510" i="1"/>
  <c r="R509" i="1"/>
  <c r="R511" i="1"/>
  <c r="V511" i="1"/>
  <c r="V510" i="1"/>
  <c r="V509" i="1"/>
  <c r="Q532" i="1"/>
  <c r="Q534" i="1"/>
  <c r="Q533" i="1"/>
  <c r="Y532" i="1"/>
  <c r="Y534" i="1"/>
  <c r="Y533" i="1"/>
  <c r="P551" i="1"/>
  <c r="J511" i="1"/>
  <c r="J510" i="1"/>
  <c r="J509" i="1"/>
  <c r="N511" i="1"/>
  <c r="N510" i="1"/>
  <c r="N509" i="1"/>
  <c r="I534" i="1"/>
  <c r="I532" i="1"/>
  <c r="I533" i="1"/>
  <c r="M534" i="1"/>
  <c r="M532" i="1"/>
  <c r="M533" i="1"/>
  <c r="H556" i="1"/>
  <c r="H557" i="1"/>
  <c r="Q557" i="1"/>
  <c r="H555" i="1"/>
  <c r="Z574" i="1"/>
  <c r="P620" i="1"/>
  <c r="Q672" i="1"/>
  <c r="Q671" i="1"/>
  <c r="Q670" i="1"/>
  <c r="Y672" i="1"/>
  <c r="Y671" i="1"/>
  <c r="Y670" i="1"/>
  <c r="G695" i="1"/>
  <c r="G694" i="1"/>
  <c r="K695" i="1"/>
  <c r="K694" i="1"/>
  <c r="K693" i="1"/>
  <c r="N718" i="1"/>
  <c r="N717" i="1"/>
  <c r="N716" i="1"/>
  <c r="M555" i="1"/>
  <c r="Y555" i="1"/>
  <c r="W580" i="1"/>
  <c r="W579" i="1"/>
  <c r="R580" i="1"/>
  <c r="G601" i="1"/>
  <c r="I601" i="1"/>
  <c r="W695" i="1"/>
  <c r="W694" i="1"/>
  <c r="G509" i="1"/>
  <c r="N532" i="1"/>
  <c r="K555" i="1"/>
  <c r="S580" i="1"/>
  <c r="S579" i="1"/>
  <c r="R578" i="1"/>
  <c r="W578" i="1"/>
  <c r="M603" i="1"/>
  <c r="R603" i="1"/>
  <c r="R602" i="1"/>
  <c r="J601" i="1"/>
  <c r="K602" i="1"/>
  <c r="K603" i="1"/>
  <c r="Q603" i="1"/>
  <c r="H626" i="1"/>
  <c r="Q626" i="1"/>
  <c r="Q625" i="1"/>
  <c r="I624" i="1"/>
  <c r="T624" i="1"/>
  <c r="T625" i="1"/>
  <c r="P643" i="1"/>
  <c r="N648" i="1"/>
  <c r="N647" i="1"/>
  <c r="N649" i="1"/>
  <c r="I671" i="1"/>
  <c r="I670" i="1"/>
  <c r="I672" i="1"/>
  <c r="S695" i="1"/>
  <c r="S694" i="1"/>
  <c r="S693" i="1"/>
  <c r="X695" i="1"/>
  <c r="X694" i="1"/>
  <c r="X693" i="1"/>
  <c r="R718" i="1"/>
  <c r="R717" i="1"/>
  <c r="R716" i="1"/>
  <c r="W718" i="1"/>
  <c r="W717" i="1"/>
  <c r="W716" i="1"/>
  <c r="R741" i="1"/>
  <c r="R740" i="1"/>
  <c r="R739" i="1"/>
  <c r="V741" i="1"/>
  <c r="V740" i="1"/>
  <c r="V739" i="1"/>
  <c r="I555" i="1"/>
  <c r="Q555" i="1"/>
  <c r="Y601" i="1"/>
  <c r="J603" i="1"/>
  <c r="H624" i="1"/>
  <c r="X624" i="1"/>
  <c r="N625" i="1"/>
  <c r="N626" i="1"/>
  <c r="K647" i="1"/>
  <c r="K649" i="1"/>
  <c r="M649" i="1"/>
  <c r="M648" i="1"/>
  <c r="M647" i="1"/>
  <c r="K648" i="1"/>
  <c r="W649" i="1"/>
  <c r="Z666" i="1"/>
  <c r="H672" i="1"/>
  <c r="H671" i="1"/>
  <c r="G693" i="1"/>
  <c r="J740" i="1"/>
  <c r="J739" i="1"/>
  <c r="Q741" i="1"/>
  <c r="Q740" i="1"/>
  <c r="Q739" i="1"/>
  <c r="Y741" i="1"/>
  <c r="Y740" i="1"/>
  <c r="Y739" i="1"/>
  <c r="K509" i="1"/>
  <c r="S509" i="1"/>
  <c r="W509" i="1"/>
  <c r="J532" i="1"/>
  <c r="R532" i="1"/>
  <c r="V532" i="1"/>
  <c r="Q556" i="1"/>
  <c r="X578" i="1"/>
  <c r="G578" i="1"/>
  <c r="X579" i="1"/>
  <c r="V603" i="1"/>
  <c r="V602" i="1"/>
  <c r="Y626" i="1"/>
  <c r="Y625" i="1"/>
  <c r="Y624" i="1"/>
  <c r="J625" i="1"/>
  <c r="J626" i="1"/>
  <c r="I649" i="1"/>
  <c r="I648" i="1"/>
  <c r="X647" i="1"/>
  <c r="W648" i="1"/>
  <c r="X649" i="1"/>
  <c r="M671" i="1"/>
  <c r="M670" i="1"/>
  <c r="S510" i="1"/>
  <c r="W510" i="1"/>
  <c r="R533" i="1"/>
  <c r="V533" i="1"/>
  <c r="G557" i="1"/>
  <c r="K557" i="1"/>
  <c r="G555" i="1"/>
  <c r="W555" i="1"/>
  <c r="G556" i="1"/>
  <c r="M556" i="1"/>
  <c r="M557" i="1"/>
  <c r="Y557" i="1"/>
  <c r="H578" i="1"/>
  <c r="T578" i="1"/>
  <c r="N578" i="1"/>
  <c r="S578" i="1"/>
  <c r="N579" i="1"/>
  <c r="T579" i="1"/>
  <c r="P597" i="1"/>
  <c r="I603" i="1"/>
  <c r="N602" i="1"/>
  <c r="S601" i="1"/>
  <c r="W601" i="1"/>
  <c r="Q601" i="1"/>
  <c r="V601" i="1"/>
  <c r="G602" i="1"/>
  <c r="W602" i="1"/>
  <c r="G603" i="1"/>
  <c r="S603" i="1"/>
  <c r="I625" i="1"/>
  <c r="M625" i="1"/>
  <c r="R624" i="1"/>
  <c r="V624" i="1"/>
  <c r="V625" i="1"/>
  <c r="R626" i="1"/>
  <c r="Z643" i="1"/>
  <c r="J648" i="1"/>
  <c r="J647" i="1"/>
  <c r="Q649" i="1"/>
  <c r="Q648" i="1"/>
  <c r="Y649" i="1"/>
  <c r="Y648" i="1"/>
  <c r="Y647" i="1"/>
  <c r="M672" i="1"/>
  <c r="W693" i="1"/>
  <c r="S718" i="1"/>
  <c r="S717" i="1"/>
  <c r="S716" i="1"/>
  <c r="J741" i="1"/>
  <c r="P758" i="1"/>
  <c r="P712" i="1"/>
  <c r="J718" i="1"/>
  <c r="J717" i="1"/>
  <c r="J716" i="1"/>
  <c r="P735" i="1"/>
  <c r="M741" i="1"/>
  <c r="M740" i="1"/>
  <c r="M763" i="1"/>
  <c r="M762" i="1"/>
  <c r="R649" i="1"/>
  <c r="R648" i="1"/>
  <c r="R647" i="1"/>
  <c r="V649" i="1"/>
  <c r="V648" i="1"/>
  <c r="V647" i="1"/>
  <c r="T672" i="1"/>
  <c r="T671" i="1"/>
  <c r="X672" i="1"/>
  <c r="X671" i="1"/>
  <c r="H694" i="1"/>
  <c r="H693" i="1"/>
  <c r="T695" i="1"/>
  <c r="T694" i="1"/>
  <c r="T693" i="1"/>
  <c r="G717" i="1"/>
  <c r="G716" i="1"/>
  <c r="K717" i="1"/>
  <c r="K716" i="1"/>
  <c r="V718" i="1"/>
  <c r="V717" i="1"/>
  <c r="K718" i="1"/>
  <c r="I741" i="1"/>
  <c r="I740" i="1"/>
  <c r="N740" i="1"/>
  <c r="N739" i="1"/>
  <c r="I739" i="1"/>
  <c r="I763" i="1"/>
  <c r="I762" i="1"/>
  <c r="I764" i="1"/>
  <c r="H649" i="1"/>
  <c r="G764" i="1"/>
  <c r="K764" i="1"/>
  <c r="T764" i="1"/>
  <c r="T763" i="1"/>
  <c r="X764" i="1"/>
  <c r="X763" i="1"/>
  <c r="S762" i="1"/>
  <c r="H764" i="1"/>
  <c r="H763" i="1"/>
  <c r="Q764" i="1"/>
  <c r="Q763" i="1"/>
  <c r="Q762" i="1"/>
  <c r="Y764" i="1"/>
  <c r="Y763" i="1"/>
  <c r="Y762" i="1"/>
  <c r="T762" i="1"/>
  <c r="J487" i="1"/>
  <c r="N487" i="1"/>
  <c r="R487" i="1"/>
  <c r="V487" i="1"/>
  <c r="S487" i="1"/>
  <c r="W487" i="1"/>
  <c r="J464" i="1"/>
  <c r="N464" i="1"/>
  <c r="R464" i="1"/>
  <c r="V464" i="1"/>
  <c r="R465" i="1"/>
  <c r="V465" i="1"/>
  <c r="S464" i="1"/>
  <c r="W464" i="1"/>
  <c r="J441" i="1"/>
  <c r="N441" i="1"/>
  <c r="R441" i="1"/>
  <c r="V441" i="1"/>
  <c r="R442" i="1"/>
  <c r="V442" i="1"/>
  <c r="S441" i="1"/>
  <c r="W441" i="1"/>
  <c r="K415" i="1"/>
  <c r="K417" i="1" s="1"/>
  <c r="Q418" i="1"/>
  <c r="Y418" i="1"/>
  <c r="H419" i="1"/>
  <c r="J418" i="1"/>
  <c r="N418" i="1"/>
  <c r="R418" i="1"/>
  <c r="V418" i="1"/>
  <c r="R419" i="1"/>
  <c r="S418" i="1"/>
  <c r="W418" i="1"/>
  <c r="J395" i="1"/>
  <c r="N395" i="1"/>
  <c r="R395" i="1"/>
  <c r="V395" i="1"/>
  <c r="R396" i="1"/>
  <c r="V396" i="1"/>
  <c r="S395" i="1"/>
  <c r="W395" i="1"/>
  <c r="H373" i="1"/>
  <c r="J372" i="1"/>
  <c r="R372" i="1"/>
  <c r="R373" i="1"/>
  <c r="V373" i="1"/>
  <c r="N372" i="1"/>
  <c r="S372" i="1"/>
  <c r="W372" i="1"/>
  <c r="I349" i="1"/>
  <c r="M349" i="1"/>
  <c r="Q349" i="1"/>
  <c r="Y349" i="1"/>
  <c r="H350" i="1"/>
  <c r="J349" i="1"/>
  <c r="N349" i="1"/>
  <c r="R349" i="1"/>
  <c r="V349" i="1"/>
  <c r="S349" i="1"/>
  <c r="W349" i="1"/>
  <c r="I326" i="1"/>
  <c r="M326" i="1"/>
  <c r="Q326" i="1"/>
  <c r="Y326" i="1"/>
  <c r="H327" i="1"/>
  <c r="J326" i="1"/>
  <c r="N326" i="1"/>
  <c r="R326" i="1"/>
  <c r="V326" i="1"/>
  <c r="R327" i="1"/>
  <c r="S326" i="1"/>
  <c r="W326" i="1"/>
  <c r="J303" i="1"/>
  <c r="N303" i="1"/>
  <c r="R303" i="1"/>
  <c r="V303" i="1"/>
  <c r="R304" i="1"/>
  <c r="V304" i="1"/>
  <c r="S303" i="1"/>
  <c r="W303" i="1"/>
  <c r="J280" i="1"/>
  <c r="N280" i="1"/>
  <c r="R280" i="1"/>
  <c r="V280" i="1"/>
  <c r="S280" i="1"/>
  <c r="W280" i="1"/>
  <c r="Q257" i="1"/>
  <c r="Y257" i="1"/>
  <c r="J257" i="1"/>
  <c r="N257" i="1"/>
  <c r="R257" i="1"/>
  <c r="V257" i="1"/>
  <c r="S257" i="1"/>
  <c r="W257" i="1"/>
  <c r="J234" i="1"/>
  <c r="N234" i="1"/>
  <c r="R234" i="1"/>
  <c r="V234" i="1"/>
  <c r="S234" i="1"/>
  <c r="W234" i="1"/>
  <c r="J211" i="1"/>
  <c r="N211" i="1"/>
  <c r="R211" i="1"/>
  <c r="V211" i="1"/>
  <c r="R212" i="1"/>
  <c r="S211" i="1"/>
  <c r="W211" i="1"/>
  <c r="J188" i="1"/>
  <c r="N188" i="1"/>
  <c r="R188" i="1"/>
  <c r="V188" i="1"/>
  <c r="S188" i="1"/>
  <c r="W188" i="1"/>
  <c r="J165" i="1"/>
  <c r="N165" i="1"/>
  <c r="R165" i="1"/>
  <c r="V165" i="1"/>
  <c r="R166" i="1"/>
  <c r="V166" i="1"/>
  <c r="S165" i="1"/>
  <c r="W165" i="1"/>
  <c r="Z140" i="1"/>
  <c r="I142" i="1"/>
  <c r="M142" i="1"/>
  <c r="Q142" i="1"/>
  <c r="U142" i="1"/>
  <c r="Y142" i="1"/>
  <c r="H143" i="1"/>
  <c r="L143" i="1"/>
  <c r="P140" i="1"/>
  <c r="J142" i="1"/>
  <c r="N142" i="1"/>
  <c r="R142" i="1"/>
  <c r="V142" i="1"/>
  <c r="S142" i="1"/>
  <c r="W142" i="1"/>
  <c r="I119" i="1"/>
  <c r="M119" i="1"/>
  <c r="Q119" i="1"/>
  <c r="U119" i="1"/>
  <c r="Y119" i="1"/>
  <c r="H120" i="1"/>
  <c r="L120" i="1"/>
  <c r="Z117" i="1"/>
  <c r="P117" i="1"/>
  <c r="J119" i="1"/>
  <c r="N119" i="1"/>
  <c r="R119" i="1"/>
  <c r="V119" i="1"/>
  <c r="S119" i="1"/>
  <c r="W119" i="1"/>
  <c r="AA33" i="1"/>
  <c r="AA37" i="1"/>
  <c r="V97" i="1"/>
  <c r="I96" i="1"/>
  <c r="R96" i="1"/>
  <c r="AA38" i="1"/>
  <c r="AA18" i="1"/>
  <c r="AA25" i="1"/>
  <c r="X97" i="1"/>
  <c r="AA9" i="1"/>
  <c r="AA22" i="1"/>
  <c r="AA34" i="1"/>
  <c r="P91" i="1"/>
  <c r="Q97" i="1"/>
  <c r="U97" i="1"/>
  <c r="Y97" i="1"/>
  <c r="U96" i="1"/>
  <c r="AA36" i="1"/>
  <c r="Z91" i="1"/>
  <c r="M96" i="1"/>
  <c r="AA7" i="1"/>
  <c r="AA10" i="1"/>
  <c r="AA19" i="1"/>
  <c r="AA24" i="1"/>
  <c r="AA26" i="1"/>
  <c r="AA35" i="1"/>
  <c r="I97" i="1"/>
  <c r="M97" i="1"/>
  <c r="J97" i="1"/>
  <c r="N97" i="1"/>
  <c r="S97" i="1"/>
  <c r="W97" i="1"/>
  <c r="H96" i="1"/>
  <c r="Q96" i="1"/>
  <c r="Y96" i="1"/>
  <c r="L96" i="1"/>
  <c r="AA20" i="1"/>
  <c r="H97" i="1"/>
  <c r="L97" i="1"/>
  <c r="AA14" i="1"/>
  <c r="AA23" i="1"/>
  <c r="AA30" i="1"/>
  <c r="G96" i="1"/>
  <c r="K96" i="1"/>
  <c r="O96" i="1"/>
  <c r="T96" i="1"/>
  <c r="Z94" i="1"/>
  <c r="P94" i="1"/>
  <c r="N96" i="1"/>
  <c r="V96" i="1"/>
  <c r="R97" i="1"/>
  <c r="J96" i="1"/>
  <c r="S96" i="1"/>
  <c r="W96" i="1"/>
  <c r="O101" i="1" l="1"/>
  <c r="J415" i="1"/>
  <c r="J417" i="1" s="1"/>
  <c r="T415" i="1"/>
  <c r="T417" i="1" s="1"/>
  <c r="Q415" i="1"/>
  <c r="Q417" i="1" s="1"/>
  <c r="AA758" i="1"/>
  <c r="Q755" i="1" s="1"/>
  <c r="AA666" i="1"/>
  <c r="Q663" i="1" s="1"/>
  <c r="O668" i="1" s="1"/>
  <c r="H208" i="1"/>
  <c r="H210" i="1" s="1"/>
  <c r="Q208" i="1"/>
  <c r="Q210" i="1" s="1"/>
  <c r="K208" i="1"/>
  <c r="K210" i="1" s="1"/>
  <c r="V208" i="1"/>
  <c r="V210" i="1" s="1"/>
  <c r="AA459" i="1"/>
  <c r="Q456" i="1" s="1"/>
  <c r="J461" i="1" s="1"/>
  <c r="J463" i="1" s="1"/>
  <c r="L208" i="1"/>
  <c r="X415" i="1"/>
  <c r="X417" i="1" s="1"/>
  <c r="U415" i="1"/>
  <c r="O415" i="1"/>
  <c r="N415" i="1"/>
  <c r="N417" i="1" s="1"/>
  <c r="AA505" i="1"/>
  <c r="Q502" i="1" s="1"/>
  <c r="AA298" i="1"/>
  <c r="Q295" i="1" s="1"/>
  <c r="N300" i="1" s="1"/>
  <c r="N302" i="1" s="1"/>
  <c r="AA183" i="1"/>
  <c r="Q180" i="1" s="1"/>
  <c r="V185" i="1" s="1"/>
  <c r="V187" i="1" s="1"/>
  <c r="H415" i="1"/>
  <c r="H417" i="1" s="1"/>
  <c r="I415" i="1"/>
  <c r="I417" i="1" s="1"/>
  <c r="Y415" i="1"/>
  <c r="Y417" i="1" s="1"/>
  <c r="S415" i="1"/>
  <c r="S417" i="1" s="1"/>
  <c r="R415" i="1"/>
  <c r="R417" i="1" s="1"/>
  <c r="L415" i="1"/>
  <c r="M415" i="1"/>
  <c r="M417" i="1" s="1"/>
  <c r="G415" i="1"/>
  <c r="G417" i="1" s="1"/>
  <c r="W415" i="1"/>
  <c r="W417" i="1" s="1"/>
  <c r="AA551" i="1"/>
  <c r="Q548" i="1" s="1"/>
  <c r="AA321" i="1"/>
  <c r="Q318" i="1" s="1"/>
  <c r="T208" i="1"/>
  <c r="T210" i="1" s="1"/>
  <c r="Y208" i="1"/>
  <c r="Y210" i="1" s="1"/>
  <c r="AA597" i="1"/>
  <c r="Q594" i="1" s="1"/>
  <c r="G208" i="1"/>
  <c r="G210" i="1" s="1"/>
  <c r="O208" i="1"/>
  <c r="R208" i="1"/>
  <c r="R210" i="1" s="1"/>
  <c r="U124" i="1"/>
  <c r="L128" i="1" s="1"/>
  <c r="AA390" i="1"/>
  <c r="Q387" i="1" s="1"/>
  <c r="AA114" i="1"/>
  <c r="Q111" i="1" s="1"/>
  <c r="O116" i="1" s="1"/>
  <c r="O118" i="1" s="1"/>
  <c r="AA620" i="1"/>
  <c r="Q617" i="1" s="1"/>
  <c r="T622" i="1" s="1"/>
  <c r="AA528" i="1"/>
  <c r="Q525" i="1" s="1"/>
  <c r="Q530" i="1" s="1"/>
  <c r="AA160" i="1"/>
  <c r="Q157" i="1" s="1"/>
  <c r="H162" i="1" s="1"/>
  <c r="H164" i="1" s="1"/>
  <c r="AA482" i="1"/>
  <c r="Q479" i="1" s="1"/>
  <c r="AA275" i="1"/>
  <c r="Q272" i="1" s="1"/>
  <c r="X277" i="1" s="1"/>
  <c r="X279" i="1" s="1"/>
  <c r="AA344" i="1"/>
  <c r="Q341" i="1" s="1"/>
  <c r="AA140" i="1"/>
  <c r="AM11" i="1" s="1"/>
  <c r="AA367" i="1"/>
  <c r="Q364" i="1" s="1"/>
  <c r="J369" i="1" s="1"/>
  <c r="J371" i="1" s="1"/>
  <c r="U123" i="1"/>
  <c r="L127" i="1" s="1"/>
  <c r="AA689" i="1"/>
  <c r="Q686" i="1" s="1"/>
  <c r="O691" i="1" s="1"/>
  <c r="AA137" i="1"/>
  <c r="Q134" i="1" s="1"/>
  <c r="AA117" i="1"/>
  <c r="AM10" i="1" s="1"/>
  <c r="P119" i="1"/>
  <c r="U147" i="1"/>
  <c r="L151" i="1" s="1"/>
  <c r="W208" i="1"/>
  <c r="W210" i="1" s="1"/>
  <c r="M208" i="1"/>
  <c r="M210" i="1" s="1"/>
  <c r="X208" i="1"/>
  <c r="X210" i="1" s="1"/>
  <c r="J208" i="1"/>
  <c r="J210" i="1" s="1"/>
  <c r="AA735" i="1"/>
  <c r="Q732" i="1" s="1"/>
  <c r="U737" i="1" s="1"/>
  <c r="AA712" i="1"/>
  <c r="Q709" i="1" s="1"/>
  <c r="R714" i="1" s="1"/>
  <c r="AA643" i="1"/>
  <c r="Q640" i="1" s="1"/>
  <c r="X645" i="1" s="1"/>
  <c r="AA229" i="1"/>
  <c r="Q226" i="1" s="1"/>
  <c r="P142" i="1"/>
  <c r="S208" i="1"/>
  <c r="S210" i="1" s="1"/>
  <c r="U208" i="1"/>
  <c r="I208" i="1"/>
  <c r="I210" i="1" s="1"/>
  <c r="AA252" i="1"/>
  <c r="Q249" i="1" s="1"/>
  <c r="X668" i="1"/>
  <c r="H668" i="1"/>
  <c r="G668" i="1"/>
  <c r="Q668" i="1"/>
  <c r="R668" i="1"/>
  <c r="Y599" i="1"/>
  <c r="U599" i="1"/>
  <c r="Q599" i="1"/>
  <c r="M599" i="1"/>
  <c r="I599" i="1"/>
  <c r="T599" i="1"/>
  <c r="O599" i="1"/>
  <c r="J599" i="1"/>
  <c r="X599" i="1"/>
  <c r="S599" i="1"/>
  <c r="H599" i="1"/>
  <c r="V599" i="1"/>
  <c r="K599" i="1"/>
  <c r="N599" i="1"/>
  <c r="W599" i="1"/>
  <c r="R599" i="1"/>
  <c r="L599" i="1"/>
  <c r="G599" i="1"/>
  <c r="X760" i="1"/>
  <c r="T760" i="1"/>
  <c r="W760" i="1"/>
  <c r="S760" i="1"/>
  <c r="O760" i="1"/>
  <c r="K760" i="1"/>
  <c r="G760" i="1"/>
  <c r="V760" i="1"/>
  <c r="N760" i="1"/>
  <c r="I760" i="1"/>
  <c r="U760" i="1"/>
  <c r="M760" i="1"/>
  <c r="H760" i="1"/>
  <c r="Y760" i="1"/>
  <c r="J760" i="1"/>
  <c r="R760" i="1"/>
  <c r="Q760" i="1"/>
  <c r="L760" i="1"/>
  <c r="W553" i="1"/>
  <c r="S553" i="1"/>
  <c r="O553" i="1"/>
  <c r="K553" i="1"/>
  <c r="G553" i="1"/>
  <c r="V553" i="1"/>
  <c r="Q553" i="1"/>
  <c r="L553" i="1"/>
  <c r="J553" i="1"/>
  <c r="Y553" i="1"/>
  <c r="T553" i="1"/>
  <c r="N553" i="1"/>
  <c r="I553" i="1"/>
  <c r="U553" i="1"/>
  <c r="M553" i="1"/>
  <c r="H553" i="1"/>
  <c r="X553" i="1"/>
  <c r="R553" i="1"/>
  <c r="Y530" i="1"/>
  <c r="M530" i="1"/>
  <c r="I530" i="1"/>
  <c r="W530" i="1"/>
  <c r="S530" i="1"/>
  <c r="G530" i="1"/>
  <c r="T530" i="1"/>
  <c r="R530" i="1"/>
  <c r="N530" i="1"/>
  <c r="W645" i="1"/>
  <c r="AA574" i="1"/>
  <c r="Q571" i="1" s="1"/>
  <c r="V507" i="1"/>
  <c r="R507" i="1"/>
  <c r="N507" i="1"/>
  <c r="J507" i="1"/>
  <c r="Q507" i="1"/>
  <c r="I507" i="1"/>
  <c r="X507" i="1"/>
  <c r="H507" i="1"/>
  <c r="Y507" i="1"/>
  <c r="U507" i="1"/>
  <c r="M507" i="1"/>
  <c r="T507" i="1"/>
  <c r="L507" i="1"/>
  <c r="K507" i="1"/>
  <c r="W507" i="1"/>
  <c r="G507" i="1"/>
  <c r="S507" i="1"/>
  <c r="O507" i="1"/>
  <c r="V438" i="1"/>
  <c r="V440" i="1" s="1"/>
  <c r="R438" i="1"/>
  <c r="R440" i="1" s="1"/>
  <c r="N438" i="1"/>
  <c r="N440" i="1" s="1"/>
  <c r="J438" i="1"/>
  <c r="J440" i="1" s="1"/>
  <c r="L438" i="1"/>
  <c r="Y438" i="1"/>
  <c r="Y440" i="1" s="1"/>
  <c r="U438" i="1"/>
  <c r="Q438" i="1"/>
  <c r="Q440" i="1" s="1"/>
  <c r="M438" i="1"/>
  <c r="M440" i="1" s="1"/>
  <c r="I438" i="1"/>
  <c r="I440" i="1" s="1"/>
  <c r="T438" i="1"/>
  <c r="T440" i="1" s="1"/>
  <c r="S438" i="1"/>
  <c r="S440" i="1" s="1"/>
  <c r="K438" i="1"/>
  <c r="K440" i="1" s="1"/>
  <c r="X438" i="1"/>
  <c r="X440" i="1" s="1"/>
  <c r="H438" i="1"/>
  <c r="H440" i="1" s="1"/>
  <c r="W438" i="1"/>
  <c r="W440" i="1" s="1"/>
  <c r="O438" i="1"/>
  <c r="G438" i="1"/>
  <c r="G440" i="1" s="1"/>
  <c r="N369" i="1"/>
  <c r="N371" i="1" s="1"/>
  <c r="R300" i="1"/>
  <c r="K300" i="1"/>
  <c r="K302" i="1" s="1"/>
  <c r="O147" i="1"/>
  <c r="L149" i="1" s="1"/>
  <c r="U146" i="1"/>
  <c r="O146" i="1"/>
  <c r="L146" i="1"/>
  <c r="L147" i="1"/>
  <c r="Z142" i="1"/>
  <c r="Z119" i="1"/>
  <c r="O123" i="1"/>
  <c r="O124" i="1"/>
  <c r="L126" i="1" s="1"/>
  <c r="L123" i="1"/>
  <c r="L124" i="1"/>
  <c r="P96" i="1"/>
  <c r="AA91" i="1"/>
  <c r="Q88" i="1" s="1"/>
  <c r="Z96" i="1"/>
  <c r="AA94" i="1"/>
  <c r="AM9" i="1" s="1"/>
  <c r="U101" i="1"/>
  <c r="L105" i="1" s="1"/>
  <c r="O100" i="1"/>
  <c r="L102" i="1" s="1"/>
  <c r="L100" i="1"/>
  <c r="L103" i="1"/>
  <c r="L101" i="1"/>
  <c r="U100" i="1"/>
  <c r="L104" i="1" s="1"/>
  <c r="V668" i="1" l="1"/>
  <c r="S668" i="1"/>
  <c r="N668" i="1"/>
  <c r="W668" i="1"/>
  <c r="I185" i="1"/>
  <c r="I187" i="1" s="1"/>
  <c r="M668" i="1"/>
  <c r="L668" i="1"/>
  <c r="I668" i="1"/>
  <c r="U668" i="1"/>
  <c r="T668" i="1"/>
  <c r="Y668" i="1"/>
  <c r="K668" i="1"/>
  <c r="J668" i="1"/>
  <c r="P668" i="1" s="1"/>
  <c r="Y185" i="1"/>
  <c r="Y187" i="1" s="1"/>
  <c r="I714" i="1"/>
  <c r="J714" i="1"/>
  <c r="X622" i="1"/>
  <c r="W277" i="1"/>
  <c r="W279" i="1" s="1"/>
  <c r="X714" i="1"/>
  <c r="Q461" i="1"/>
  <c r="Q463" i="1" s="1"/>
  <c r="O461" i="1"/>
  <c r="J185" i="1"/>
  <c r="J187" i="1" s="1"/>
  <c r="Q369" i="1"/>
  <c r="Q371" i="1" s="1"/>
  <c r="N461" i="1"/>
  <c r="N463" i="1" s="1"/>
  <c r="N645" i="1"/>
  <c r="I116" i="1"/>
  <c r="I118" i="1" s="1"/>
  <c r="L369" i="1"/>
  <c r="W185" i="1"/>
  <c r="W187" i="1" s="1"/>
  <c r="O369" i="1"/>
  <c r="T461" i="1"/>
  <c r="T463" i="1" s="1"/>
  <c r="Q645" i="1"/>
  <c r="Q622" i="1"/>
  <c r="T116" i="1"/>
  <c r="T118" i="1" s="1"/>
  <c r="M300" i="1"/>
  <c r="M302" i="1" s="1"/>
  <c r="K714" i="1"/>
  <c r="M714" i="1"/>
  <c r="N714" i="1"/>
  <c r="G300" i="1"/>
  <c r="G302" i="1" s="1"/>
  <c r="W714" i="1"/>
  <c r="S714" i="1"/>
  <c r="Q714" i="1"/>
  <c r="V714" i="1"/>
  <c r="T300" i="1"/>
  <c r="T302" i="1" s="1"/>
  <c r="H714" i="1"/>
  <c r="L714" i="1"/>
  <c r="Y714" i="1"/>
  <c r="O300" i="1"/>
  <c r="Q300" i="1"/>
  <c r="Q302" i="1" s="1"/>
  <c r="W300" i="1"/>
  <c r="W302" i="1" s="1"/>
  <c r="X300" i="1"/>
  <c r="X302" i="1" s="1"/>
  <c r="V300" i="1"/>
  <c r="V302" i="1" s="1"/>
  <c r="S300" i="1"/>
  <c r="S302" i="1" s="1"/>
  <c r="U300" i="1"/>
  <c r="H300" i="1"/>
  <c r="H302" i="1" s="1"/>
  <c r="J300" i="1"/>
  <c r="J302" i="1" s="1"/>
  <c r="Y691" i="1"/>
  <c r="I300" i="1"/>
  <c r="I302" i="1" s="1"/>
  <c r="Y300" i="1"/>
  <c r="Y302" i="1" s="1"/>
  <c r="L300" i="1"/>
  <c r="K691" i="1"/>
  <c r="L116" i="1"/>
  <c r="L118" i="1" s="1"/>
  <c r="V116" i="1"/>
  <c r="V118" i="1" s="1"/>
  <c r="W116" i="1"/>
  <c r="W118" i="1" s="1"/>
  <c r="H185" i="1"/>
  <c r="H187" i="1" s="1"/>
  <c r="K185" i="1"/>
  <c r="K187" i="1" s="1"/>
  <c r="N185" i="1"/>
  <c r="N187" i="1" s="1"/>
  <c r="K461" i="1"/>
  <c r="K463" i="1" s="1"/>
  <c r="X461" i="1"/>
  <c r="W461" i="1"/>
  <c r="W463" i="1" s="1"/>
  <c r="R461" i="1"/>
  <c r="R463" i="1" s="1"/>
  <c r="G185" i="1"/>
  <c r="G187" i="1" s="1"/>
  <c r="T185" i="1"/>
  <c r="T187" i="1" s="1"/>
  <c r="Q185" i="1"/>
  <c r="Q187" i="1" s="1"/>
  <c r="S185" i="1"/>
  <c r="S187" i="1" s="1"/>
  <c r="R185" i="1"/>
  <c r="R187" i="1" s="1"/>
  <c r="P415" i="1"/>
  <c r="S461" i="1"/>
  <c r="S463" i="1" s="1"/>
  <c r="I461" i="1"/>
  <c r="I463" i="1" s="1"/>
  <c r="Y461" i="1"/>
  <c r="Y463" i="1" s="1"/>
  <c r="H461" i="1"/>
  <c r="H463" i="1" s="1"/>
  <c r="V461" i="1"/>
  <c r="V463" i="1" s="1"/>
  <c r="J116" i="1"/>
  <c r="J118" i="1" s="1"/>
  <c r="K116" i="1"/>
  <c r="K118" i="1" s="1"/>
  <c r="H116" i="1"/>
  <c r="H118" i="1" s="1"/>
  <c r="S116" i="1"/>
  <c r="S118" i="1" s="1"/>
  <c r="M185" i="1"/>
  <c r="M187" i="1" s="1"/>
  <c r="U461" i="1"/>
  <c r="O185" i="1"/>
  <c r="X185" i="1"/>
  <c r="X187" i="1" s="1"/>
  <c r="U185" i="1"/>
  <c r="L185" i="1"/>
  <c r="L187" i="1" s="1"/>
  <c r="L461" i="1"/>
  <c r="M461" i="1"/>
  <c r="M463" i="1" s="1"/>
  <c r="G461" i="1"/>
  <c r="G463" i="1" s="1"/>
  <c r="Y116" i="1"/>
  <c r="Y118" i="1" s="1"/>
  <c r="Q116" i="1"/>
  <c r="Q118" i="1" s="1"/>
  <c r="K369" i="1"/>
  <c r="K371" i="1" s="1"/>
  <c r="T369" i="1"/>
  <c r="T371" i="1" s="1"/>
  <c r="U369" i="1"/>
  <c r="W369" i="1"/>
  <c r="W371" i="1" s="1"/>
  <c r="R369" i="1"/>
  <c r="R371" i="1" s="1"/>
  <c r="K645" i="1"/>
  <c r="O645" i="1"/>
  <c r="H645" i="1"/>
  <c r="U645" i="1"/>
  <c r="R622" i="1"/>
  <c r="Y277" i="1"/>
  <c r="Y279" i="1" s="1"/>
  <c r="G277" i="1"/>
  <c r="G279" i="1" s="1"/>
  <c r="S369" i="1"/>
  <c r="S371" i="1" s="1"/>
  <c r="X369" i="1"/>
  <c r="X371" i="1" s="1"/>
  <c r="Y369" i="1"/>
  <c r="Y371" i="1" s="1"/>
  <c r="I369" i="1"/>
  <c r="I371" i="1" s="1"/>
  <c r="V369" i="1"/>
  <c r="V371" i="1" s="1"/>
  <c r="S645" i="1"/>
  <c r="R645" i="1"/>
  <c r="L645" i="1"/>
  <c r="Y645" i="1"/>
  <c r="S622" i="1"/>
  <c r="K277" i="1"/>
  <c r="K279" i="1" s="1"/>
  <c r="R323" i="1"/>
  <c r="R325" i="1" s="1"/>
  <c r="S323" i="1"/>
  <c r="S325" i="1" s="1"/>
  <c r="Y323" i="1"/>
  <c r="Y325" i="1" s="1"/>
  <c r="I323" i="1"/>
  <c r="H323" i="1"/>
  <c r="H325" i="1" s="1"/>
  <c r="V323" i="1"/>
  <c r="V325" i="1" s="1"/>
  <c r="G323" i="1"/>
  <c r="L323" i="1"/>
  <c r="N323" i="1"/>
  <c r="N325" i="1" s="1"/>
  <c r="O323" i="1"/>
  <c r="U323" i="1"/>
  <c r="X323" i="1"/>
  <c r="X325" i="1" s="1"/>
  <c r="W323" i="1"/>
  <c r="W325" i="1" s="1"/>
  <c r="M323" i="1"/>
  <c r="M325" i="1" s="1"/>
  <c r="J323" i="1"/>
  <c r="J325" i="1" s="1"/>
  <c r="K323" i="1"/>
  <c r="K325" i="1" s="1"/>
  <c r="Q323" i="1"/>
  <c r="T323" i="1"/>
  <c r="T325" i="1" s="1"/>
  <c r="H369" i="1"/>
  <c r="H371" i="1" s="1"/>
  <c r="M369" i="1"/>
  <c r="M371" i="1" s="1"/>
  <c r="G369" i="1"/>
  <c r="G371" i="1" s="1"/>
  <c r="Z415" i="1"/>
  <c r="M645" i="1"/>
  <c r="I645" i="1"/>
  <c r="T645" i="1"/>
  <c r="U622" i="1"/>
  <c r="R277" i="1"/>
  <c r="R279" i="1" s="1"/>
  <c r="Q691" i="1"/>
  <c r="J691" i="1"/>
  <c r="W691" i="1"/>
  <c r="N737" i="1"/>
  <c r="I691" i="1"/>
  <c r="N691" i="1"/>
  <c r="Y737" i="1"/>
  <c r="X691" i="1"/>
  <c r="G691" i="1"/>
  <c r="AA119" i="1"/>
  <c r="AH10" i="1" s="1"/>
  <c r="V622" i="1"/>
  <c r="W622" i="1"/>
  <c r="Y622" i="1"/>
  <c r="H622" i="1"/>
  <c r="N116" i="1"/>
  <c r="N118" i="1" s="1"/>
  <c r="G116" i="1"/>
  <c r="X116" i="1"/>
  <c r="X118" i="1" s="1"/>
  <c r="R116" i="1"/>
  <c r="U116" i="1"/>
  <c r="U118" i="1" s="1"/>
  <c r="P208" i="1"/>
  <c r="G622" i="1"/>
  <c r="I622" i="1"/>
  <c r="J622" i="1"/>
  <c r="L622" i="1"/>
  <c r="M116" i="1"/>
  <c r="M118" i="1" s="1"/>
  <c r="N392" i="1"/>
  <c r="N394" i="1" s="1"/>
  <c r="L392" i="1"/>
  <c r="G392" i="1"/>
  <c r="M392" i="1"/>
  <c r="M394" i="1" s="1"/>
  <c r="R392" i="1"/>
  <c r="R394" i="1" s="1"/>
  <c r="J392" i="1"/>
  <c r="J394" i="1" s="1"/>
  <c r="H392" i="1"/>
  <c r="H394" i="1" s="1"/>
  <c r="Y392" i="1"/>
  <c r="Y394" i="1" s="1"/>
  <c r="I392" i="1"/>
  <c r="I394" i="1" s="1"/>
  <c r="T392" i="1"/>
  <c r="T394" i="1" s="1"/>
  <c r="K392" i="1"/>
  <c r="K394" i="1" s="1"/>
  <c r="V392" i="1"/>
  <c r="V394" i="1" s="1"/>
  <c r="X392" i="1"/>
  <c r="X394" i="1" s="1"/>
  <c r="W392" i="1"/>
  <c r="W394" i="1" s="1"/>
  <c r="U392" i="1"/>
  <c r="S392" i="1"/>
  <c r="S394" i="1" s="1"/>
  <c r="O392" i="1"/>
  <c r="Q392" i="1"/>
  <c r="K622" i="1"/>
  <c r="M622" i="1"/>
  <c r="N622" i="1"/>
  <c r="O622" i="1"/>
  <c r="V162" i="1"/>
  <c r="V164" i="1" s="1"/>
  <c r="R162" i="1"/>
  <c r="R164" i="1" s="1"/>
  <c r="Y162" i="1"/>
  <c r="Y164" i="1" s="1"/>
  <c r="T162" i="1"/>
  <c r="T164" i="1" s="1"/>
  <c r="G162" i="1"/>
  <c r="O162" i="1"/>
  <c r="N162" i="1"/>
  <c r="N164" i="1" s="1"/>
  <c r="U162" i="1"/>
  <c r="U164" i="1" s="1"/>
  <c r="W162" i="1"/>
  <c r="W164" i="1" s="1"/>
  <c r="J162" i="1"/>
  <c r="J164" i="1" s="1"/>
  <c r="M162" i="1"/>
  <c r="M164" i="1" s="1"/>
  <c r="S162" i="1"/>
  <c r="S164" i="1" s="1"/>
  <c r="L162" i="1"/>
  <c r="L164" i="1" s="1"/>
  <c r="I162" i="1"/>
  <c r="I164" i="1" s="1"/>
  <c r="AA142" i="1"/>
  <c r="AH11" i="1" s="1"/>
  <c r="O737" i="1"/>
  <c r="K162" i="1"/>
  <c r="K164" i="1" s="1"/>
  <c r="Z208" i="1"/>
  <c r="I737" i="1"/>
  <c r="G645" i="1"/>
  <c r="J645" i="1"/>
  <c r="V645" i="1"/>
  <c r="J530" i="1"/>
  <c r="L530" i="1"/>
  <c r="O530" i="1"/>
  <c r="X530" i="1"/>
  <c r="U530" i="1"/>
  <c r="H691" i="1"/>
  <c r="L691" i="1"/>
  <c r="U691" i="1"/>
  <c r="V691" i="1"/>
  <c r="S691" i="1"/>
  <c r="H277" i="1"/>
  <c r="Q162" i="1"/>
  <c r="V277" i="1"/>
  <c r="V279" i="1" s="1"/>
  <c r="Q277" i="1"/>
  <c r="Q279" i="1" s="1"/>
  <c r="S277" i="1"/>
  <c r="S279" i="1" s="1"/>
  <c r="N277" i="1"/>
  <c r="N279" i="1" s="1"/>
  <c r="T277" i="1"/>
  <c r="T279" i="1" s="1"/>
  <c r="M277" i="1"/>
  <c r="M279" i="1" s="1"/>
  <c r="O277" i="1"/>
  <c r="J277" i="1"/>
  <c r="J279" i="1" s="1"/>
  <c r="L277" i="1"/>
  <c r="H737" i="1"/>
  <c r="V530" i="1"/>
  <c r="K530" i="1"/>
  <c r="H530" i="1"/>
  <c r="T691" i="1"/>
  <c r="M691" i="1"/>
  <c r="R691" i="1"/>
  <c r="I277" i="1"/>
  <c r="I279" i="1" s="1"/>
  <c r="U277" i="1"/>
  <c r="X162" i="1"/>
  <c r="X164" i="1" s="1"/>
  <c r="J484" i="1"/>
  <c r="J486" i="1" s="1"/>
  <c r="U484" i="1"/>
  <c r="T484" i="1"/>
  <c r="T486" i="1" s="1"/>
  <c r="W484" i="1"/>
  <c r="W486" i="1" s="1"/>
  <c r="R484" i="1"/>
  <c r="R486" i="1" s="1"/>
  <c r="M484" i="1"/>
  <c r="M486" i="1" s="1"/>
  <c r="G484" i="1"/>
  <c r="I484" i="1"/>
  <c r="I486" i="1" s="1"/>
  <c r="V484" i="1"/>
  <c r="V486" i="1" s="1"/>
  <c r="S484" i="1"/>
  <c r="S486" i="1" s="1"/>
  <c r="Q484" i="1"/>
  <c r="X484" i="1"/>
  <c r="X486" i="1" s="1"/>
  <c r="O484" i="1"/>
  <c r="K484" i="1"/>
  <c r="K486" i="1" s="1"/>
  <c r="L484" i="1"/>
  <c r="N484" i="1"/>
  <c r="N486" i="1" s="1"/>
  <c r="Y484" i="1"/>
  <c r="Y486" i="1" s="1"/>
  <c r="H484" i="1"/>
  <c r="H486" i="1" s="1"/>
  <c r="V254" i="1"/>
  <c r="V256" i="1" s="1"/>
  <c r="Y254" i="1"/>
  <c r="Y256" i="1" s="1"/>
  <c r="I254" i="1"/>
  <c r="I256" i="1" s="1"/>
  <c r="H254" i="1"/>
  <c r="H256" i="1" s="1"/>
  <c r="K254" i="1"/>
  <c r="K256" i="1" s="1"/>
  <c r="R254" i="1"/>
  <c r="R256" i="1" s="1"/>
  <c r="U254" i="1"/>
  <c r="X254" i="1"/>
  <c r="X256" i="1" s="1"/>
  <c r="W254" i="1"/>
  <c r="W256" i="1" s="1"/>
  <c r="G254" i="1"/>
  <c r="Q254" i="1"/>
  <c r="S254" i="1"/>
  <c r="S256" i="1" s="1"/>
  <c r="M254" i="1"/>
  <c r="M256" i="1" s="1"/>
  <c r="O254" i="1"/>
  <c r="J254" i="1"/>
  <c r="J256" i="1" s="1"/>
  <c r="N254" i="1"/>
  <c r="N256" i="1" s="1"/>
  <c r="T254" i="1"/>
  <c r="T256" i="1" s="1"/>
  <c r="L254" i="1"/>
  <c r="J139" i="1"/>
  <c r="J141" i="1" s="1"/>
  <c r="M139" i="1"/>
  <c r="M141" i="1" s="1"/>
  <c r="L139" i="1"/>
  <c r="L141" i="1" s="1"/>
  <c r="O139" i="1"/>
  <c r="O141" i="1" s="1"/>
  <c r="V139" i="1"/>
  <c r="V141" i="1" s="1"/>
  <c r="Y139" i="1"/>
  <c r="Y141" i="1" s="1"/>
  <c r="I139" i="1"/>
  <c r="H139" i="1"/>
  <c r="H141" i="1" s="1"/>
  <c r="K139" i="1"/>
  <c r="K141" i="1" s="1"/>
  <c r="U139" i="1"/>
  <c r="U141" i="1" s="1"/>
  <c r="W139" i="1"/>
  <c r="W141" i="1" s="1"/>
  <c r="Q139" i="1"/>
  <c r="S139" i="1"/>
  <c r="S141" i="1" s="1"/>
  <c r="R139" i="1"/>
  <c r="R141" i="1" s="1"/>
  <c r="X139" i="1"/>
  <c r="X141" i="1" s="1"/>
  <c r="G139" i="1"/>
  <c r="N139" i="1"/>
  <c r="N141" i="1" s="1"/>
  <c r="T139" i="1"/>
  <c r="T141" i="1" s="1"/>
  <c r="G714" i="1"/>
  <c r="O714" i="1"/>
  <c r="T714" i="1"/>
  <c r="U714" i="1"/>
  <c r="K737" i="1"/>
  <c r="W737" i="1"/>
  <c r="L737" i="1"/>
  <c r="M737" i="1"/>
  <c r="N231" i="1"/>
  <c r="N233" i="1" s="1"/>
  <c r="Q231" i="1"/>
  <c r="T231" i="1"/>
  <c r="T233" i="1" s="1"/>
  <c r="S231" i="1"/>
  <c r="S233" i="1" s="1"/>
  <c r="J231" i="1"/>
  <c r="J233" i="1" s="1"/>
  <c r="M231" i="1"/>
  <c r="M233" i="1" s="1"/>
  <c r="L231" i="1"/>
  <c r="O231" i="1"/>
  <c r="Y231" i="1"/>
  <c r="Y233" i="1" s="1"/>
  <c r="H231" i="1"/>
  <c r="H233" i="1" s="1"/>
  <c r="U231" i="1"/>
  <c r="W231" i="1"/>
  <c r="W233" i="1" s="1"/>
  <c r="X231" i="1"/>
  <c r="X233" i="1" s="1"/>
  <c r="G231" i="1"/>
  <c r="V231" i="1"/>
  <c r="V233" i="1" s="1"/>
  <c r="I231" i="1"/>
  <c r="I233" i="1" s="1"/>
  <c r="K231" i="1"/>
  <c r="K233" i="1" s="1"/>
  <c r="R231" i="1"/>
  <c r="R233" i="1" s="1"/>
  <c r="S737" i="1"/>
  <c r="J737" i="1"/>
  <c r="T737" i="1"/>
  <c r="Q737" i="1"/>
  <c r="V737" i="1"/>
  <c r="G737" i="1"/>
  <c r="R737" i="1"/>
  <c r="X737" i="1"/>
  <c r="N346" i="1"/>
  <c r="N348" i="1" s="1"/>
  <c r="Q346" i="1"/>
  <c r="T346" i="1"/>
  <c r="T348" i="1" s="1"/>
  <c r="S346" i="1"/>
  <c r="S348" i="1" s="1"/>
  <c r="J346" i="1"/>
  <c r="J348" i="1" s="1"/>
  <c r="M346" i="1"/>
  <c r="M348" i="1" s="1"/>
  <c r="L346" i="1"/>
  <c r="O346" i="1"/>
  <c r="V346" i="1"/>
  <c r="V348" i="1" s="1"/>
  <c r="I346" i="1"/>
  <c r="I348" i="1" s="1"/>
  <c r="K346" i="1"/>
  <c r="K348" i="1" s="1"/>
  <c r="R346" i="1"/>
  <c r="R348" i="1" s="1"/>
  <c r="X346" i="1"/>
  <c r="X348" i="1" s="1"/>
  <c r="G346" i="1"/>
  <c r="U346" i="1"/>
  <c r="Y346" i="1"/>
  <c r="Y348" i="1" s="1"/>
  <c r="H346" i="1"/>
  <c r="H348" i="1" s="1"/>
  <c r="W346" i="1"/>
  <c r="W348" i="1" s="1"/>
  <c r="P599" i="1"/>
  <c r="L188" i="1"/>
  <c r="L189" i="1"/>
  <c r="L150" i="1"/>
  <c r="L148" i="1"/>
  <c r="L166" i="1"/>
  <c r="L165" i="1"/>
  <c r="L125" i="1"/>
  <c r="P163" i="1"/>
  <c r="U166" i="1"/>
  <c r="U165" i="1"/>
  <c r="Z165" i="1" s="1"/>
  <c r="Z163" i="1"/>
  <c r="Z760" i="1"/>
  <c r="P553" i="1"/>
  <c r="Z553" i="1"/>
  <c r="Z507" i="1"/>
  <c r="P507" i="1"/>
  <c r="V576" i="1"/>
  <c r="R576" i="1"/>
  <c r="N576" i="1"/>
  <c r="J576" i="1"/>
  <c r="X576" i="1"/>
  <c r="S576" i="1"/>
  <c r="M576" i="1"/>
  <c r="H576" i="1"/>
  <c r="W576" i="1"/>
  <c r="L576" i="1"/>
  <c r="Q576" i="1"/>
  <c r="G576" i="1"/>
  <c r="U576" i="1"/>
  <c r="K576" i="1"/>
  <c r="T576" i="1"/>
  <c r="O576" i="1"/>
  <c r="Y576" i="1"/>
  <c r="I576" i="1"/>
  <c r="P760" i="1"/>
  <c r="Z599" i="1"/>
  <c r="Z668" i="1"/>
  <c r="P438" i="1"/>
  <c r="Z438" i="1"/>
  <c r="V93" i="1"/>
  <c r="V95" i="1" s="1"/>
  <c r="R93" i="1"/>
  <c r="R95" i="1" s="1"/>
  <c r="M93" i="1"/>
  <c r="M95" i="1" s="1"/>
  <c r="I93" i="1"/>
  <c r="I95" i="1" s="1"/>
  <c r="N93" i="1"/>
  <c r="N95" i="1" s="1"/>
  <c r="Y93" i="1"/>
  <c r="Y95" i="1" s="1"/>
  <c r="U93" i="1"/>
  <c r="U95" i="1" s="1"/>
  <c r="Q93" i="1"/>
  <c r="L93" i="1"/>
  <c r="L95" i="1" s="1"/>
  <c r="H93" i="1"/>
  <c r="H95" i="1" s="1"/>
  <c r="S93" i="1"/>
  <c r="S95" i="1" s="1"/>
  <c r="X93" i="1"/>
  <c r="X95" i="1" s="1"/>
  <c r="T93" i="1"/>
  <c r="T95" i="1" s="1"/>
  <c r="O93" i="1"/>
  <c r="O95" i="1" s="1"/>
  <c r="K93" i="1"/>
  <c r="K95" i="1" s="1"/>
  <c r="G93" i="1"/>
  <c r="W93" i="1"/>
  <c r="W95" i="1" s="1"/>
  <c r="J93" i="1"/>
  <c r="J95" i="1" s="1"/>
  <c r="AA96" i="1"/>
  <c r="AH9" i="1" s="1"/>
  <c r="Z714" i="1" l="1"/>
  <c r="AA507" i="1"/>
  <c r="Z300" i="1"/>
  <c r="P461" i="1"/>
  <c r="Z645" i="1"/>
  <c r="AA415" i="1"/>
  <c r="Z461" i="1"/>
  <c r="P300" i="1"/>
  <c r="AA300" i="1" s="1"/>
  <c r="AA208" i="1"/>
  <c r="Z185" i="1"/>
  <c r="P622" i="1"/>
  <c r="P185" i="1"/>
  <c r="AA185" i="1" s="1"/>
  <c r="Z369" i="1"/>
  <c r="P369" i="1"/>
  <c r="Z691" i="1"/>
  <c r="G325" i="1"/>
  <c r="P323" i="1"/>
  <c r="Q325" i="1"/>
  <c r="Z323" i="1"/>
  <c r="AA438" i="1"/>
  <c r="P645" i="1"/>
  <c r="AA645" i="1" s="1"/>
  <c r="Z622" i="1"/>
  <c r="R118" i="1"/>
  <c r="Z118" i="1" s="1"/>
  <c r="Z116" i="1"/>
  <c r="AA599" i="1"/>
  <c r="Z530" i="1"/>
  <c r="P530" i="1"/>
  <c r="P737" i="1"/>
  <c r="G394" i="1"/>
  <c r="P392" i="1"/>
  <c r="Z737" i="1"/>
  <c r="P714" i="1"/>
  <c r="AA714" i="1" s="1"/>
  <c r="P691" i="1"/>
  <c r="Q394" i="1"/>
  <c r="Z392" i="1"/>
  <c r="G118" i="1"/>
  <c r="P118" i="1" s="1"/>
  <c r="P116" i="1"/>
  <c r="Q164" i="1"/>
  <c r="Z164" i="1" s="1"/>
  <c r="Z162" i="1"/>
  <c r="Z277" i="1"/>
  <c r="Q486" i="1"/>
  <c r="Z484" i="1"/>
  <c r="G486" i="1"/>
  <c r="P484" i="1"/>
  <c r="H279" i="1"/>
  <c r="P277" i="1"/>
  <c r="G164" i="1"/>
  <c r="P162" i="1"/>
  <c r="G233" i="1"/>
  <c r="P231" i="1"/>
  <c r="Q233" i="1"/>
  <c r="Z231" i="1"/>
  <c r="Q256" i="1"/>
  <c r="Z254" i="1"/>
  <c r="G141" i="1"/>
  <c r="P141" i="1" s="1"/>
  <c r="P139" i="1"/>
  <c r="Q141" i="1"/>
  <c r="Z141" i="1" s="1"/>
  <c r="Z139" i="1"/>
  <c r="G256" i="1"/>
  <c r="P254" i="1"/>
  <c r="G348" i="1"/>
  <c r="P346" i="1"/>
  <c r="Q348" i="1"/>
  <c r="Z346" i="1"/>
  <c r="AA668" i="1"/>
  <c r="O188" i="1"/>
  <c r="P188" i="1" s="1"/>
  <c r="O189" i="1"/>
  <c r="O187" i="1"/>
  <c r="P187" i="1" s="1"/>
  <c r="P186" i="1"/>
  <c r="U187" i="1"/>
  <c r="Z187" i="1" s="1"/>
  <c r="U188" i="1"/>
  <c r="Z188" i="1" s="1"/>
  <c r="U189" i="1"/>
  <c r="Z186" i="1"/>
  <c r="AA163" i="1"/>
  <c r="AM12" i="1" s="1"/>
  <c r="O165" i="1"/>
  <c r="P165" i="1" s="1"/>
  <c r="AA165" i="1" s="1"/>
  <c r="AH12" i="1" s="1"/>
  <c r="O166" i="1"/>
  <c r="O169" i="1" s="1"/>
  <c r="O164" i="1"/>
  <c r="Z576" i="1"/>
  <c r="AA760" i="1"/>
  <c r="AA622" i="1"/>
  <c r="AA553" i="1"/>
  <c r="P576" i="1"/>
  <c r="P93" i="1"/>
  <c r="G95" i="1"/>
  <c r="P95" i="1" s="1"/>
  <c r="Z93" i="1"/>
  <c r="Q95" i="1"/>
  <c r="Z95" i="1" s="1"/>
  <c r="AA691" i="1" l="1"/>
  <c r="AA461" i="1"/>
  <c r="AA369" i="1"/>
  <c r="AA737" i="1"/>
  <c r="AA530" i="1"/>
  <c r="AA116" i="1"/>
  <c r="AA323" i="1"/>
  <c r="L193" i="1"/>
  <c r="AA162" i="1"/>
  <c r="AA484" i="1"/>
  <c r="AA392" i="1"/>
  <c r="AA118" i="1"/>
  <c r="AC10" i="1" s="1"/>
  <c r="AA576" i="1"/>
  <c r="L169" i="1"/>
  <c r="AA277" i="1"/>
  <c r="P164" i="1"/>
  <c r="AA164" i="1" s="1"/>
  <c r="AC12" i="1" s="1"/>
  <c r="AA141" i="1"/>
  <c r="AC11" i="1" s="1"/>
  <c r="AA188" i="1"/>
  <c r="AH13" i="1" s="1"/>
  <c r="AA346" i="1"/>
  <c r="AA139" i="1"/>
  <c r="AA254" i="1"/>
  <c r="AA231" i="1"/>
  <c r="AA187" i="1"/>
  <c r="AC13" i="1" s="1"/>
  <c r="U169" i="1"/>
  <c r="L173" i="1" s="1"/>
  <c r="U170" i="1"/>
  <c r="L174" i="1" s="1"/>
  <c r="U192" i="1"/>
  <c r="AA186" i="1"/>
  <c r="AM13" i="1" s="1"/>
  <c r="U193" i="1"/>
  <c r="L197" i="1" s="1"/>
  <c r="O192" i="1"/>
  <c r="O193" i="1"/>
  <c r="L195" i="1" s="1"/>
  <c r="L192" i="1"/>
  <c r="L170" i="1"/>
  <c r="O170" i="1"/>
  <c r="L172" i="1" s="1"/>
  <c r="L171" i="1"/>
  <c r="P209" i="1"/>
  <c r="L210" i="1"/>
  <c r="L211" i="1"/>
  <c r="L212" i="1"/>
  <c r="AA95" i="1"/>
  <c r="AC9" i="1" s="1"/>
  <c r="AA93" i="1"/>
  <c r="L194" i="1" l="1"/>
  <c r="L233" i="1"/>
  <c r="L234" i="1"/>
  <c r="L235" i="1"/>
  <c r="P232" i="1"/>
  <c r="L196" i="1"/>
  <c r="U212" i="1"/>
  <c r="U211" i="1"/>
  <c r="Z211" i="1" s="1"/>
  <c r="U210" i="1"/>
  <c r="Z210" i="1" s="1"/>
  <c r="Z209" i="1"/>
  <c r="AA209" i="1" s="1"/>
  <c r="AM14" i="1" s="1"/>
  <c r="O211" i="1"/>
  <c r="P211" i="1" s="1"/>
  <c r="O212" i="1"/>
  <c r="U216" i="1" s="1"/>
  <c r="L220" i="1" s="1"/>
  <c r="O210" i="1"/>
  <c r="P210" i="1" s="1"/>
  <c r="O216" i="1" l="1"/>
  <c r="L218" i="1" s="1"/>
  <c r="AA211" i="1"/>
  <c r="AH14" i="1" s="1"/>
  <c r="AA210" i="1"/>
  <c r="AC14" i="1" s="1"/>
  <c r="L215" i="1"/>
  <c r="L256" i="1" s="1"/>
  <c r="U235" i="1"/>
  <c r="U234" i="1"/>
  <c r="Z234" i="1" s="1"/>
  <c r="U233" i="1"/>
  <c r="Z233" i="1" s="1"/>
  <c r="Z232" i="1"/>
  <c r="AA232" i="1" s="1"/>
  <c r="AM15" i="1" s="1"/>
  <c r="O234" i="1"/>
  <c r="P234" i="1" s="1"/>
  <c r="O235" i="1"/>
  <c r="U238" i="1" s="1"/>
  <c r="O233" i="1"/>
  <c r="P233" i="1" s="1"/>
  <c r="U215" i="1"/>
  <c r="L219" i="1" s="1"/>
  <c r="L216" i="1"/>
  <c r="O215" i="1"/>
  <c r="AA233" i="1" l="1"/>
  <c r="AC15" i="1" s="1"/>
  <c r="AA234" i="1"/>
  <c r="AH15" i="1" s="1"/>
  <c r="L258" i="1"/>
  <c r="L238" i="1"/>
  <c r="L281" i="1" s="1"/>
  <c r="L239" i="1"/>
  <c r="O238" i="1"/>
  <c r="L240" i="1" s="1"/>
  <c r="U239" i="1"/>
  <c r="L243" i="1" s="1"/>
  <c r="L257" i="1"/>
  <c r="O239" i="1"/>
  <c r="L241" i="1" s="1"/>
  <c r="L242" i="1"/>
  <c r="Z255" i="1"/>
  <c r="L217" i="1"/>
  <c r="L279" i="1" l="1"/>
  <c r="L280" i="1"/>
  <c r="P278" i="1"/>
  <c r="U258" i="1"/>
  <c r="U257" i="1"/>
  <c r="Z257" i="1" s="1"/>
  <c r="U256" i="1"/>
  <c r="Z256" i="1" s="1"/>
  <c r="O280" i="1"/>
  <c r="O279" i="1"/>
  <c r="U281" i="1"/>
  <c r="U280" i="1"/>
  <c r="Z280" i="1" s="1"/>
  <c r="U279" i="1"/>
  <c r="Z279" i="1" s="1"/>
  <c r="Z278" i="1"/>
  <c r="O257" i="1"/>
  <c r="P257" i="1" s="1"/>
  <c r="O258" i="1"/>
  <c r="O256" i="1"/>
  <c r="P256" i="1" s="1"/>
  <c r="P255" i="1"/>
  <c r="AA255" i="1" s="1"/>
  <c r="AM16" i="1" s="1"/>
  <c r="P280" i="1" l="1"/>
  <c r="AA280" i="1" s="1"/>
  <c r="AH17" i="1" s="1"/>
  <c r="P279" i="1"/>
  <c r="AA279" i="1" s="1"/>
  <c r="AC17" i="1" s="1"/>
  <c r="AA278" i="1"/>
  <c r="AM17" i="1" s="1"/>
  <c r="AA257" i="1"/>
  <c r="AH16" i="1" s="1"/>
  <c r="AA256" i="1"/>
  <c r="AC16" i="1" s="1"/>
  <c r="O281" i="1"/>
  <c r="L284" i="1" s="1"/>
  <c r="L325" i="1" s="1"/>
  <c r="O261" i="1"/>
  <c r="L261" i="1"/>
  <c r="U262" i="1"/>
  <c r="L266" i="1" s="1"/>
  <c r="O262" i="1"/>
  <c r="L264" i="1" s="1"/>
  <c r="U261" i="1"/>
  <c r="L262" i="1"/>
  <c r="O285" i="1" l="1"/>
  <c r="L287" i="1" s="1"/>
  <c r="O284" i="1"/>
  <c r="L286" i="1" s="1"/>
  <c r="L285" i="1"/>
  <c r="U284" i="1"/>
  <c r="L288" i="1" s="1"/>
  <c r="L327" i="1"/>
  <c r="L326" i="1"/>
  <c r="U285" i="1"/>
  <c r="L289" i="1" s="1"/>
  <c r="L302" i="1"/>
  <c r="L304" i="1"/>
  <c r="L303" i="1"/>
  <c r="L265" i="1"/>
  <c r="L263" i="1"/>
  <c r="U327" i="1" l="1"/>
  <c r="U326" i="1"/>
  <c r="Z326" i="1" s="1"/>
  <c r="U325" i="1"/>
  <c r="Z325" i="1" s="1"/>
  <c r="Z324" i="1"/>
  <c r="O326" i="1"/>
  <c r="P326" i="1" s="1"/>
  <c r="O327" i="1"/>
  <c r="O325" i="1"/>
  <c r="P325" i="1" s="1"/>
  <c r="P324" i="1"/>
  <c r="AA324" i="1" s="1"/>
  <c r="AM19" i="1" s="1"/>
  <c r="O303" i="1"/>
  <c r="P303" i="1" s="1"/>
  <c r="O304" i="1"/>
  <c r="O302" i="1"/>
  <c r="P302" i="1" s="1"/>
  <c r="P301" i="1"/>
  <c r="U302" i="1"/>
  <c r="Z302" i="1" s="1"/>
  <c r="U304" i="1"/>
  <c r="U308" i="1" s="1"/>
  <c r="L312" i="1" s="1"/>
  <c r="U303" i="1"/>
  <c r="Z303" i="1" s="1"/>
  <c r="Z301" i="1"/>
  <c r="O308" i="1"/>
  <c r="L310" i="1" s="1"/>
  <c r="L307" i="1" l="1"/>
  <c r="O307" i="1"/>
  <c r="L309" i="1" s="1"/>
  <c r="AA303" i="1"/>
  <c r="AH18" i="1" s="1"/>
  <c r="AA326" i="1"/>
  <c r="AH19" i="1" s="1"/>
  <c r="AA325" i="1"/>
  <c r="AC19" i="1" s="1"/>
  <c r="AA302" i="1"/>
  <c r="AC18" i="1" s="1"/>
  <c r="U307" i="1"/>
  <c r="L311" i="1" s="1"/>
  <c r="L308" i="1"/>
  <c r="L330" i="1"/>
  <c r="L331" i="1"/>
  <c r="U330" i="1"/>
  <c r="U331" i="1"/>
  <c r="L335" i="1" s="1"/>
  <c r="O330" i="1"/>
  <c r="O331" i="1"/>
  <c r="L333" i="1" s="1"/>
  <c r="AA301" i="1"/>
  <c r="AM18" i="1" s="1"/>
  <c r="L348" i="1"/>
  <c r="L349" i="1"/>
  <c r="L350" i="1"/>
  <c r="L334" i="1" l="1"/>
  <c r="L332" i="1"/>
  <c r="L371" i="1"/>
  <c r="L372" i="1"/>
  <c r="L373" i="1"/>
  <c r="P370" i="1"/>
  <c r="O349" i="1"/>
  <c r="P349" i="1" s="1"/>
  <c r="O350" i="1"/>
  <c r="O348" i="1"/>
  <c r="P348" i="1" s="1"/>
  <c r="U350" i="1"/>
  <c r="U348" i="1"/>
  <c r="Z348" i="1" s="1"/>
  <c r="Z347" i="1"/>
  <c r="U349" i="1"/>
  <c r="Z349" i="1" s="1"/>
  <c r="P347" i="1"/>
  <c r="AA348" i="1" l="1"/>
  <c r="AC20" i="1" s="1"/>
  <c r="AA349" i="1"/>
  <c r="AH20" i="1" s="1"/>
  <c r="L353" i="1"/>
  <c r="L396" i="1" s="1"/>
  <c r="AA347" i="1"/>
  <c r="AM20" i="1" s="1"/>
  <c r="O372" i="1"/>
  <c r="P372" i="1" s="1"/>
  <c r="O373" i="1"/>
  <c r="O371" i="1"/>
  <c r="P371" i="1" s="1"/>
  <c r="U372" i="1"/>
  <c r="Z372" i="1" s="1"/>
  <c r="U371" i="1"/>
  <c r="Z371" i="1" s="1"/>
  <c r="U373" i="1"/>
  <c r="O377" i="1" s="1"/>
  <c r="L379" i="1" s="1"/>
  <c r="Z370" i="1"/>
  <c r="AA370" i="1" s="1"/>
  <c r="AM21" i="1" s="1"/>
  <c r="O353" i="1"/>
  <c r="L355" i="1" s="1"/>
  <c r="U353" i="1"/>
  <c r="L357" i="1" s="1"/>
  <c r="O354" i="1"/>
  <c r="L356" i="1" s="1"/>
  <c r="L354" i="1"/>
  <c r="U354" i="1"/>
  <c r="L358" i="1" s="1"/>
  <c r="AA372" i="1" l="1"/>
  <c r="AH21" i="1" s="1"/>
  <c r="AA371" i="1"/>
  <c r="AC21" i="1" s="1"/>
  <c r="L395" i="1"/>
  <c r="L394" i="1"/>
  <c r="U394" i="1"/>
  <c r="Z394" i="1" s="1"/>
  <c r="P393" i="1"/>
  <c r="U377" i="1"/>
  <c r="L381" i="1" s="1"/>
  <c r="U376" i="1"/>
  <c r="L377" i="1"/>
  <c r="L376" i="1"/>
  <c r="L419" i="1" s="1"/>
  <c r="O376" i="1"/>
  <c r="O396" i="1" l="1"/>
  <c r="U395" i="1"/>
  <c r="Z395" i="1" s="1"/>
  <c r="O395" i="1"/>
  <c r="P395" i="1" s="1"/>
  <c r="O394" i="1"/>
  <c r="P394" i="1" s="1"/>
  <c r="AA394" i="1" s="1"/>
  <c r="AC22" i="1" s="1"/>
  <c r="U396" i="1"/>
  <c r="Z393" i="1"/>
  <c r="AA393" i="1" s="1"/>
  <c r="AM22" i="1" s="1"/>
  <c r="L380" i="1"/>
  <c r="L418" i="1"/>
  <c r="L417" i="1"/>
  <c r="L378" i="1"/>
  <c r="U419" i="1"/>
  <c r="U417" i="1"/>
  <c r="Z417" i="1" s="1"/>
  <c r="Z416" i="1"/>
  <c r="U418" i="1"/>
  <c r="Z418" i="1" s="1"/>
  <c r="U399" i="1"/>
  <c r="L399" i="1"/>
  <c r="L400" i="1"/>
  <c r="U400" i="1" l="1"/>
  <c r="L404" i="1" s="1"/>
  <c r="O400" i="1"/>
  <c r="L402" i="1" s="1"/>
  <c r="O399" i="1"/>
  <c r="L401" i="1" s="1"/>
  <c r="AA395" i="1"/>
  <c r="AH22" i="1" s="1"/>
  <c r="P439" i="1"/>
  <c r="O418" i="1"/>
  <c r="P418" i="1" s="1"/>
  <c r="AA418" i="1" s="1"/>
  <c r="AH23" i="1" s="1"/>
  <c r="O419" i="1"/>
  <c r="O417" i="1"/>
  <c r="P417" i="1" s="1"/>
  <c r="AA417" i="1" s="1"/>
  <c r="AC23" i="1" s="1"/>
  <c r="P416" i="1"/>
  <c r="AA416" i="1" s="1"/>
  <c r="AM23" i="1" s="1"/>
  <c r="L403" i="1"/>
  <c r="L440" i="1"/>
  <c r="L442" i="1"/>
  <c r="L441" i="1"/>
  <c r="O442" i="1"/>
  <c r="O440" i="1"/>
  <c r="P440" i="1" l="1"/>
  <c r="O441" i="1"/>
  <c r="P441" i="1" s="1"/>
  <c r="L422" i="1"/>
  <c r="U422" i="1"/>
  <c r="L423" i="1"/>
  <c r="U423" i="1"/>
  <c r="L427" i="1" s="1"/>
  <c r="O422" i="1"/>
  <c r="O423" i="1"/>
  <c r="L425" i="1" s="1"/>
  <c r="U441" i="1"/>
  <c r="Z441" i="1" s="1"/>
  <c r="U440" i="1"/>
  <c r="Z440" i="1" s="1"/>
  <c r="U442" i="1"/>
  <c r="O446" i="1" s="1"/>
  <c r="L448" i="1" s="1"/>
  <c r="Z439" i="1"/>
  <c r="AA439" i="1" s="1"/>
  <c r="AM24" i="1" s="1"/>
  <c r="AA440" i="1" l="1"/>
  <c r="AC24" i="1" s="1"/>
  <c r="AA441" i="1"/>
  <c r="AH24" i="1" s="1"/>
  <c r="L426" i="1"/>
  <c r="L424" i="1"/>
  <c r="L463" i="1"/>
  <c r="L465" i="1"/>
  <c r="L464" i="1"/>
  <c r="P462" i="1"/>
  <c r="U445" i="1"/>
  <c r="L445" i="1"/>
  <c r="U446" i="1"/>
  <c r="L450" i="1" s="1"/>
  <c r="L446" i="1"/>
  <c r="O445" i="1"/>
  <c r="O464" i="1" l="1"/>
  <c r="P464" i="1" s="1"/>
  <c r="O465" i="1"/>
  <c r="O463" i="1"/>
  <c r="P463" i="1" s="1"/>
  <c r="U465" i="1"/>
  <c r="U464" i="1"/>
  <c r="Z464" i="1" s="1"/>
  <c r="U463" i="1"/>
  <c r="Z463" i="1" s="1"/>
  <c r="Z462" i="1"/>
  <c r="AA462" i="1" s="1"/>
  <c r="AM25" i="1" s="1"/>
  <c r="L486" i="1"/>
  <c r="L487" i="1"/>
  <c r="L488" i="1"/>
  <c r="L449" i="1"/>
  <c r="L447" i="1"/>
  <c r="AA464" i="1" l="1"/>
  <c r="AH25" i="1" s="1"/>
  <c r="AA463" i="1"/>
  <c r="AC25" i="1" s="1"/>
  <c r="L468" i="1"/>
  <c r="L511" i="1" s="1"/>
  <c r="O468" i="1"/>
  <c r="L470" i="1" s="1"/>
  <c r="U468" i="1"/>
  <c r="L469" i="1"/>
  <c r="O469" i="1"/>
  <c r="L471" i="1" s="1"/>
  <c r="U469" i="1"/>
  <c r="L473" i="1" s="1"/>
  <c r="O487" i="1"/>
  <c r="P487" i="1" s="1"/>
  <c r="O488" i="1"/>
  <c r="O486" i="1"/>
  <c r="P486" i="1" s="1"/>
  <c r="P485" i="1"/>
  <c r="U488" i="1"/>
  <c r="U487" i="1"/>
  <c r="Z487" i="1" s="1"/>
  <c r="U486" i="1"/>
  <c r="Z486" i="1" s="1"/>
  <c r="Z485" i="1"/>
  <c r="U492" i="1" l="1"/>
  <c r="L496" i="1" s="1"/>
  <c r="AA487" i="1"/>
  <c r="AH26" i="1" s="1"/>
  <c r="AA486" i="1"/>
  <c r="AC26" i="1" s="1"/>
  <c r="L492" i="1"/>
  <c r="L510" i="1"/>
  <c r="L509" i="1"/>
  <c r="L472" i="1"/>
  <c r="O492" i="1"/>
  <c r="L494" i="1" s="1"/>
  <c r="O510" i="1"/>
  <c r="O511" i="1"/>
  <c r="O509" i="1"/>
  <c r="P508" i="1"/>
  <c r="U511" i="1"/>
  <c r="U510" i="1"/>
  <c r="Z510" i="1" s="1"/>
  <c r="U509" i="1"/>
  <c r="Z509" i="1" s="1"/>
  <c r="Z508" i="1"/>
  <c r="U491" i="1"/>
  <c r="L495" i="1" s="1"/>
  <c r="L491" i="1"/>
  <c r="L532" i="1" s="1"/>
  <c r="AA485" i="1"/>
  <c r="AM26" i="1" s="1"/>
  <c r="O491" i="1"/>
  <c r="L514" i="1" l="1"/>
  <c r="P509" i="1"/>
  <c r="AA509" i="1" s="1"/>
  <c r="AC27" i="1" s="1"/>
  <c r="P510" i="1"/>
  <c r="AA510" i="1" s="1"/>
  <c r="AH27" i="1" s="1"/>
  <c r="O514" i="1"/>
  <c r="P554" i="1" s="1"/>
  <c r="U533" i="1"/>
  <c r="Z533" i="1" s="1"/>
  <c r="AA508" i="1"/>
  <c r="AM27" i="1" s="1"/>
  <c r="U515" i="1"/>
  <c r="L519" i="1" s="1"/>
  <c r="O515" i="1"/>
  <c r="L517" i="1" s="1"/>
  <c r="L515" i="1"/>
  <c r="U514" i="1"/>
  <c r="L557" i="1"/>
  <c r="L556" i="1"/>
  <c r="L555" i="1"/>
  <c r="L534" i="1"/>
  <c r="L533" i="1"/>
  <c r="L493" i="1"/>
  <c r="U532" i="1" l="1"/>
  <c r="Z532" i="1" s="1"/>
  <c r="U534" i="1"/>
  <c r="Z531" i="1"/>
  <c r="L516" i="1"/>
  <c r="L518" i="1"/>
  <c r="O555" i="1"/>
  <c r="P555" i="1" s="1"/>
  <c r="O556" i="1"/>
  <c r="P556" i="1" s="1"/>
  <c r="O557" i="1"/>
  <c r="O532" i="1"/>
  <c r="P532" i="1" s="1"/>
  <c r="O533" i="1"/>
  <c r="P533" i="1" s="1"/>
  <c r="AA533" i="1" s="1"/>
  <c r="AH28" i="1" s="1"/>
  <c r="O534" i="1"/>
  <c r="L538" i="1" s="1"/>
  <c r="P531" i="1"/>
  <c r="AA532" i="1" l="1"/>
  <c r="AC28" i="1" s="1"/>
  <c r="AA531" i="1"/>
  <c r="AM28" i="1" s="1"/>
  <c r="Z554" i="1"/>
  <c r="AA554" i="1" s="1"/>
  <c r="AM29" i="1" s="1"/>
  <c r="U555" i="1"/>
  <c r="Z555" i="1" s="1"/>
  <c r="AA555" i="1" s="1"/>
  <c r="AC29" i="1" s="1"/>
  <c r="U556" i="1"/>
  <c r="Z556" i="1" s="1"/>
  <c r="AA556" i="1" s="1"/>
  <c r="AH29" i="1" s="1"/>
  <c r="U557" i="1"/>
  <c r="O560" i="1" s="1"/>
  <c r="U538" i="1"/>
  <c r="L542" i="1" s="1"/>
  <c r="O537" i="1"/>
  <c r="U537" i="1"/>
  <c r="L537" i="1"/>
  <c r="O538" i="1"/>
  <c r="L540" i="1" s="1"/>
  <c r="L562" i="1" l="1"/>
  <c r="L560" i="1"/>
  <c r="U560" i="1"/>
  <c r="L561" i="1"/>
  <c r="U561" i="1"/>
  <c r="L565" i="1" s="1"/>
  <c r="O561" i="1"/>
  <c r="L563" i="1" s="1"/>
  <c r="L580" i="1"/>
  <c r="L579" i="1"/>
  <c r="L578" i="1"/>
  <c r="L541" i="1"/>
  <c r="L539" i="1"/>
  <c r="L564" i="1" l="1"/>
  <c r="L602" i="1"/>
  <c r="L601" i="1"/>
  <c r="L603" i="1"/>
  <c r="P600" i="1"/>
  <c r="O601" i="1"/>
  <c r="O602" i="1"/>
  <c r="O603" i="1"/>
  <c r="O580" i="1"/>
  <c r="O578" i="1"/>
  <c r="P578" i="1" s="1"/>
  <c r="O579" i="1"/>
  <c r="P579" i="1" s="1"/>
  <c r="P577" i="1"/>
  <c r="Z577" i="1"/>
  <c r="U580" i="1"/>
  <c r="U578" i="1"/>
  <c r="Z578" i="1" s="1"/>
  <c r="U579" i="1"/>
  <c r="Z579" i="1" s="1"/>
  <c r="P601" i="1" l="1"/>
  <c r="P602" i="1"/>
  <c r="AA579" i="1"/>
  <c r="AH30" i="1" s="1"/>
  <c r="AA578" i="1"/>
  <c r="AC30" i="1" s="1"/>
  <c r="O583" i="1"/>
  <c r="AA577" i="1"/>
  <c r="AM30" i="1" s="1"/>
  <c r="U603" i="1"/>
  <c r="L606" i="1" s="1"/>
  <c r="U601" i="1"/>
  <c r="Z601" i="1" s="1"/>
  <c r="AA601" i="1" s="1"/>
  <c r="AC31" i="1" s="1"/>
  <c r="Z600" i="1"/>
  <c r="AA600" i="1" s="1"/>
  <c r="AM31" i="1" s="1"/>
  <c r="U602" i="1"/>
  <c r="Z602" i="1" s="1"/>
  <c r="AA602" i="1" s="1"/>
  <c r="AH31" i="1" s="1"/>
  <c r="U584" i="1"/>
  <c r="L588" i="1" s="1"/>
  <c r="L583" i="1"/>
  <c r="L625" i="1" s="1"/>
  <c r="L584" i="1"/>
  <c r="O584" i="1"/>
  <c r="L586" i="1" s="1"/>
  <c r="U583" i="1"/>
  <c r="L585" i="1" l="1"/>
  <c r="U607" i="1"/>
  <c r="L611" i="1" s="1"/>
  <c r="O607" i="1"/>
  <c r="L609" i="1" s="1"/>
  <c r="L626" i="1"/>
  <c r="U606" i="1"/>
  <c r="L610" i="1" s="1"/>
  <c r="O606" i="1"/>
  <c r="L647" i="1"/>
  <c r="L649" i="1"/>
  <c r="L648" i="1"/>
  <c r="L607" i="1"/>
  <c r="P623" i="1"/>
  <c r="L624" i="1"/>
  <c r="L587" i="1"/>
  <c r="O626" i="1"/>
  <c r="O624" i="1"/>
  <c r="O625" i="1"/>
  <c r="P625" i="1" s="1"/>
  <c r="P624" i="1" l="1"/>
  <c r="U647" i="1"/>
  <c r="Z647" i="1" s="1"/>
  <c r="L608" i="1"/>
  <c r="O648" i="1"/>
  <c r="P648" i="1" s="1"/>
  <c r="O647" i="1"/>
  <c r="P647" i="1" s="1"/>
  <c r="O649" i="1"/>
  <c r="Z646" i="1"/>
  <c r="U649" i="1"/>
  <c r="U648" i="1"/>
  <c r="Z648" i="1" s="1"/>
  <c r="P646" i="1"/>
  <c r="U625" i="1"/>
  <c r="Z625" i="1" s="1"/>
  <c r="AA625" i="1" s="1"/>
  <c r="AH32" i="1" s="1"/>
  <c r="U624" i="1"/>
  <c r="Z624" i="1" s="1"/>
  <c r="AA624" i="1" s="1"/>
  <c r="AC32" i="1" s="1"/>
  <c r="U626" i="1"/>
  <c r="U630" i="1" s="1"/>
  <c r="L634" i="1" s="1"/>
  <c r="Z623" i="1"/>
  <c r="AA623" i="1" s="1"/>
  <c r="AM32" i="1" s="1"/>
  <c r="U653" i="1" l="1"/>
  <c r="L657" i="1" s="1"/>
  <c r="AA648" i="1"/>
  <c r="AH33" i="1" s="1"/>
  <c r="AA647" i="1"/>
  <c r="AC33" i="1" s="1"/>
  <c r="L630" i="1"/>
  <c r="L652" i="1"/>
  <c r="L695" i="1" s="1"/>
  <c r="L653" i="1"/>
  <c r="O653" i="1"/>
  <c r="L655" i="1" s="1"/>
  <c r="AA646" i="1"/>
  <c r="AM33" i="1" s="1"/>
  <c r="U652" i="1"/>
  <c r="O652" i="1"/>
  <c r="O629" i="1"/>
  <c r="U629" i="1"/>
  <c r="O630" i="1"/>
  <c r="L632" i="1" s="1"/>
  <c r="L629" i="1"/>
  <c r="L693" i="1" l="1"/>
  <c r="L694" i="1"/>
  <c r="L656" i="1"/>
  <c r="L654" i="1"/>
  <c r="L631" i="1"/>
  <c r="L633" i="1"/>
  <c r="L672" i="1"/>
  <c r="L671" i="1"/>
  <c r="L670" i="1"/>
  <c r="P669" i="1"/>
  <c r="O670" i="1"/>
  <c r="O672" i="1"/>
  <c r="O671" i="1"/>
  <c r="P670" i="1" l="1"/>
  <c r="P671" i="1"/>
  <c r="O693" i="1"/>
  <c r="P693" i="1" s="1"/>
  <c r="O695" i="1"/>
  <c r="O694" i="1"/>
  <c r="P694" i="1" s="1"/>
  <c r="P692" i="1"/>
  <c r="U695" i="1"/>
  <c r="Z692" i="1"/>
  <c r="U693" i="1"/>
  <c r="Z693" i="1" s="1"/>
  <c r="U694" i="1"/>
  <c r="Z694" i="1" s="1"/>
  <c r="U672" i="1"/>
  <c r="L675" i="1" s="1"/>
  <c r="U671" i="1"/>
  <c r="Z671" i="1" s="1"/>
  <c r="U670" i="1"/>
  <c r="Z670" i="1" s="1"/>
  <c r="AA670" i="1" s="1"/>
  <c r="AC34" i="1" s="1"/>
  <c r="Z669" i="1"/>
  <c r="AA669" i="1" s="1"/>
  <c r="AM34" i="1" s="1"/>
  <c r="AA671" i="1" l="1"/>
  <c r="AH34" i="1" s="1"/>
  <c r="AA694" i="1"/>
  <c r="AH35" i="1" s="1"/>
  <c r="AA693" i="1"/>
  <c r="AC35" i="1" s="1"/>
  <c r="O698" i="1"/>
  <c r="L676" i="1"/>
  <c r="U675" i="1"/>
  <c r="AA692" i="1"/>
  <c r="AM35" i="1" s="1"/>
  <c r="L699" i="1"/>
  <c r="O699" i="1"/>
  <c r="L701" i="1" s="1"/>
  <c r="U698" i="1"/>
  <c r="L698" i="1"/>
  <c r="U699" i="1"/>
  <c r="L703" i="1" s="1"/>
  <c r="U676" i="1"/>
  <c r="L680" i="1" s="1"/>
  <c r="O676" i="1"/>
  <c r="L678" i="1" s="1"/>
  <c r="L716" i="1"/>
  <c r="L717" i="1"/>
  <c r="L718" i="1"/>
  <c r="O675" i="1"/>
  <c r="L700" i="1" l="1"/>
  <c r="L679" i="1"/>
  <c r="L702" i="1"/>
  <c r="O740" i="1"/>
  <c r="O739" i="1"/>
  <c r="O741" i="1"/>
  <c r="L741" i="1"/>
  <c r="L739" i="1"/>
  <c r="P738" i="1"/>
  <c r="L740" i="1"/>
  <c r="L677" i="1"/>
  <c r="U716" i="1"/>
  <c r="Z716" i="1" s="1"/>
  <c r="U717" i="1"/>
  <c r="Z717" i="1" s="1"/>
  <c r="U718" i="1"/>
  <c r="Z715" i="1"/>
  <c r="P739" i="1" l="1"/>
  <c r="P740" i="1"/>
  <c r="U741" i="1"/>
  <c r="U745" i="1" s="1"/>
  <c r="L749" i="1" s="1"/>
  <c r="U740" i="1"/>
  <c r="Z740" i="1" s="1"/>
  <c r="U739" i="1"/>
  <c r="Z739" i="1" s="1"/>
  <c r="AA739" i="1" s="1"/>
  <c r="AC37" i="1" s="1"/>
  <c r="Z738" i="1"/>
  <c r="AA738" i="1" s="1"/>
  <c r="AM37" i="1" s="1"/>
  <c r="O717" i="1"/>
  <c r="P717" i="1" s="1"/>
  <c r="AA717" i="1" s="1"/>
  <c r="AH36" i="1" s="1"/>
  <c r="O716" i="1"/>
  <c r="P716" i="1" s="1"/>
  <c r="AA716" i="1" s="1"/>
  <c r="AC36" i="1" s="1"/>
  <c r="O718" i="1"/>
  <c r="P715" i="1"/>
  <c r="AA715" i="1" s="1"/>
  <c r="AM36" i="1" s="1"/>
  <c r="AA740" i="1" l="1"/>
  <c r="AH37" i="1" s="1"/>
  <c r="L744" i="1"/>
  <c r="O744" i="1"/>
  <c r="L745" i="1"/>
  <c r="O745" i="1"/>
  <c r="L747" i="1" s="1"/>
  <c r="U744" i="1"/>
  <c r="L721" i="1"/>
  <c r="O722" i="1"/>
  <c r="L724" i="1" s="1"/>
  <c r="O721" i="1"/>
  <c r="U722" i="1"/>
  <c r="L726" i="1" s="1"/>
  <c r="U721" i="1"/>
  <c r="L722" i="1"/>
  <c r="L748" i="1" l="1"/>
  <c r="L746" i="1"/>
  <c r="L723" i="1"/>
  <c r="L725" i="1"/>
  <c r="L764" i="1"/>
  <c r="L763" i="1"/>
  <c r="L762" i="1"/>
  <c r="P761" i="1"/>
  <c r="U762" i="1" l="1"/>
  <c r="Z762" i="1" s="1"/>
  <c r="Z761" i="1"/>
  <c r="AA761" i="1" s="1"/>
  <c r="AM38" i="1" s="1"/>
  <c r="U764" i="1"/>
  <c r="U763" i="1"/>
  <c r="Z763" i="1" s="1"/>
  <c r="O762" i="1"/>
  <c r="P762" i="1" s="1"/>
  <c r="O764" i="1"/>
  <c r="O763" i="1"/>
  <c r="P763" i="1" s="1"/>
  <c r="AO38" i="1" l="1"/>
  <c r="AO9" i="1"/>
  <c r="AO11" i="1"/>
  <c r="AO10" i="1"/>
  <c r="AO13" i="1"/>
  <c r="AO12" i="1"/>
  <c r="AO14" i="1"/>
  <c r="AO15" i="1"/>
  <c r="AO17" i="1"/>
  <c r="AO16" i="1"/>
  <c r="AO19" i="1"/>
  <c r="AO21" i="1"/>
  <c r="AO18" i="1"/>
  <c r="AO20" i="1"/>
  <c r="AO22" i="1"/>
  <c r="AO23" i="1"/>
  <c r="AO24" i="1"/>
  <c r="AO25" i="1"/>
  <c r="AO27" i="1"/>
  <c r="AO26" i="1"/>
  <c r="AO29" i="1"/>
  <c r="AO31" i="1"/>
  <c r="AO28" i="1"/>
  <c r="AO30" i="1"/>
  <c r="AO36" i="1"/>
  <c r="AP36" i="1" s="1"/>
  <c r="AO32" i="1"/>
  <c r="AP32" i="1" s="1"/>
  <c r="AO35" i="1"/>
  <c r="AP35" i="1" s="1"/>
  <c r="AO37" i="1"/>
  <c r="AP37" i="1" s="1"/>
  <c r="AO33" i="1"/>
  <c r="AP33" i="1" s="1"/>
  <c r="AO34" i="1"/>
  <c r="AP34" i="1" s="1"/>
  <c r="AN38" i="1"/>
  <c r="AN11" i="1"/>
  <c r="AN9" i="1"/>
  <c r="AN10" i="1"/>
  <c r="AN12" i="1"/>
  <c r="AN13" i="1"/>
  <c r="AN14" i="1"/>
  <c r="AN15" i="1"/>
  <c r="AN16" i="1"/>
  <c r="AN19" i="1"/>
  <c r="AN17" i="1"/>
  <c r="AN18" i="1"/>
  <c r="AN21" i="1"/>
  <c r="AN20" i="1"/>
  <c r="AN22" i="1"/>
  <c r="AN24" i="1"/>
  <c r="AN23" i="1"/>
  <c r="AN25" i="1"/>
  <c r="AN26" i="1"/>
  <c r="AN27" i="1"/>
  <c r="AN29" i="1"/>
  <c r="AN28" i="1"/>
  <c r="AN30" i="1"/>
  <c r="AN31" i="1"/>
  <c r="AN32" i="1"/>
  <c r="AN34" i="1"/>
  <c r="AN37" i="1"/>
  <c r="AN35" i="1"/>
  <c r="AN36" i="1"/>
  <c r="AN33" i="1"/>
  <c r="AA762" i="1"/>
  <c r="AC38" i="1" s="1"/>
  <c r="AA763" i="1"/>
  <c r="AH38" i="1" s="1"/>
  <c r="AJ9" i="1" s="1"/>
  <c r="L767" i="1"/>
  <c r="O767" i="1"/>
  <c r="U768" i="1"/>
  <c r="L772" i="1" s="1"/>
  <c r="U767" i="1"/>
  <c r="L768" i="1"/>
  <c r="O768" i="1"/>
  <c r="L770" i="1" s="1"/>
  <c r="AP30" i="1" l="1"/>
  <c r="AP23" i="1"/>
  <c r="AP15" i="1"/>
  <c r="AP28" i="1"/>
  <c r="AP22" i="1"/>
  <c r="AP14" i="1"/>
  <c r="AP31" i="1"/>
  <c r="AP20" i="1"/>
  <c r="AP12" i="1"/>
  <c r="AP29" i="1"/>
  <c r="AP18" i="1"/>
  <c r="AP13" i="1"/>
  <c r="AP26" i="1"/>
  <c r="AP21" i="1"/>
  <c r="AP10" i="1"/>
  <c r="AP27" i="1"/>
  <c r="AP19" i="1"/>
  <c r="AP11" i="1"/>
  <c r="AP25" i="1"/>
  <c r="AP16" i="1"/>
  <c r="AP9" i="1"/>
  <c r="AB70" i="1"/>
  <c r="AB62" i="1"/>
  <c r="AB54" i="1"/>
  <c r="AB77" i="1"/>
  <c r="AB69" i="1"/>
  <c r="AB61" i="1"/>
  <c r="AB53" i="1"/>
  <c r="AB76" i="1"/>
  <c r="AB68" i="1"/>
  <c r="AB60" i="1"/>
  <c r="AB52" i="1"/>
  <c r="AB75" i="1"/>
  <c r="AB67" i="1"/>
  <c r="AB59" i="1"/>
  <c r="AB51" i="1"/>
  <c r="AB74" i="1"/>
  <c r="AB66" i="1"/>
  <c r="AB58" i="1"/>
  <c r="AB50" i="1"/>
  <c r="AB73" i="1"/>
  <c r="AB65" i="1"/>
  <c r="AB57" i="1"/>
  <c r="AB49" i="1"/>
  <c r="AB72" i="1"/>
  <c r="AB64" i="1"/>
  <c r="AB56" i="1"/>
  <c r="AB48" i="1"/>
  <c r="AB71" i="1"/>
  <c r="AB63" i="1"/>
  <c r="AB55" i="1"/>
  <c r="AP24" i="1"/>
  <c r="AP17" i="1"/>
  <c r="AP38" i="1"/>
  <c r="AE38" i="1"/>
  <c r="AD38" i="1"/>
  <c r="AD11" i="1"/>
  <c r="AE10" i="1"/>
  <c r="AE9" i="1"/>
  <c r="AD13" i="1"/>
  <c r="AE12" i="1"/>
  <c r="AD9" i="1"/>
  <c r="AE11" i="1"/>
  <c r="AE13" i="1"/>
  <c r="AD12" i="1"/>
  <c r="AD10" i="1"/>
  <c r="AD14" i="1"/>
  <c r="AE14" i="1"/>
  <c r="AD15" i="1"/>
  <c r="AE15" i="1"/>
  <c r="AD16" i="1"/>
  <c r="AE16" i="1"/>
  <c r="AE17" i="1"/>
  <c r="AD17" i="1"/>
  <c r="AE19" i="1"/>
  <c r="AD19" i="1"/>
  <c r="AE18" i="1"/>
  <c r="AD18" i="1"/>
  <c r="AE20" i="1"/>
  <c r="AD20" i="1"/>
  <c r="AE21" i="1"/>
  <c r="AD21" i="1"/>
  <c r="AE22" i="1"/>
  <c r="AE23" i="1"/>
  <c r="AD22" i="1"/>
  <c r="AD23" i="1"/>
  <c r="AD25" i="1"/>
  <c r="AD24" i="1"/>
  <c r="AE24" i="1"/>
  <c r="AE25" i="1"/>
  <c r="AD26" i="1"/>
  <c r="AE26" i="1"/>
  <c r="AD27" i="1"/>
  <c r="AE27" i="1"/>
  <c r="AD29" i="1"/>
  <c r="AE29" i="1"/>
  <c r="AD28" i="1"/>
  <c r="AE28" i="1"/>
  <c r="AE30" i="1"/>
  <c r="AD32" i="1"/>
  <c r="AD31" i="1"/>
  <c r="AD30" i="1"/>
  <c r="AE31" i="1"/>
  <c r="AE36" i="1"/>
  <c r="AD35" i="1"/>
  <c r="AD34" i="1"/>
  <c r="AE34" i="1"/>
  <c r="AD36" i="1"/>
  <c r="AE35" i="1"/>
  <c r="AF35" i="1" s="1"/>
  <c r="AE37" i="1"/>
  <c r="AE33" i="1"/>
  <c r="AE32" i="1"/>
  <c r="AD37" i="1"/>
  <c r="AD33" i="1"/>
  <c r="AD31" i="14"/>
  <c r="AD26" i="14"/>
  <c r="AD22" i="14"/>
  <c r="AD19" i="14"/>
  <c r="E8" i="14" s="1"/>
  <c r="D8" i="14" s="1"/>
  <c r="AD15" i="14"/>
  <c r="AD5" i="14"/>
  <c r="AD6" i="14"/>
  <c r="AD30" i="14"/>
  <c r="AD23" i="14"/>
  <c r="AD20" i="14"/>
  <c r="E14" i="14" s="1"/>
  <c r="D14" i="14" s="1"/>
  <c r="AD10" i="14"/>
  <c r="AD8" i="14"/>
  <c r="AJ38" i="1"/>
  <c r="AI38" i="1"/>
  <c r="AI9" i="1"/>
  <c r="AI11" i="1"/>
  <c r="AJ10" i="1"/>
  <c r="AJ11" i="1"/>
  <c r="AI10" i="1"/>
  <c r="AI12" i="1"/>
  <c r="AJ12" i="1"/>
  <c r="AI13" i="1"/>
  <c r="AJ13" i="1"/>
  <c r="AJ14" i="1"/>
  <c r="AI14" i="1"/>
  <c r="AI17" i="1"/>
  <c r="AI15" i="1"/>
  <c r="AJ15" i="1"/>
  <c r="AJ16" i="1"/>
  <c r="AJ17" i="1"/>
  <c r="AI16" i="1"/>
  <c r="AJ19" i="1"/>
  <c r="AI18" i="1"/>
  <c r="AJ18" i="1"/>
  <c r="AI19" i="1"/>
  <c r="AI20" i="1"/>
  <c r="AJ20" i="1"/>
  <c r="AJ21" i="1"/>
  <c r="AI21" i="1"/>
  <c r="AJ23" i="1"/>
  <c r="AI22" i="1"/>
  <c r="AJ22" i="1"/>
  <c r="AI23" i="1"/>
  <c r="AI24" i="1"/>
  <c r="AJ24" i="1"/>
  <c r="AJ25" i="1"/>
  <c r="AI26" i="1"/>
  <c r="AI25" i="1"/>
  <c r="AJ26" i="1"/>
  <c r="AJ27" i="1"/>
  <c r="AI27" i="1"/>
  <c r="AJ28" i="1"/>
  <c r="AK28" i="1" s="1"/>
  <c r="AI28" i="1"/>
  <c r="AI29" i="1"/>
  <c r="AJ29" i="1"/>
  <c r="AI30" i="1"/>
  <c r="AI31" i="1"/>
  <c r="AJ31" i="1"/>
  <c r="AJ30" i="1"/>
  <c r="AJ34" i="1"/>
  <c r="AK34" i="1" s="1"/>
  <c r="AJ37" i="1"/>
  <c r="AJ32" i="1"/>
  <c r="AI35" i="1"/>
  <c r="AI33" i="1"/>
  <c r="AI36" i="1"/>
  <c r="AI32" i="1"/>
  <c r="AJ36" i="1"/>
  <c r="AJ33" i="1"/>
  <c r="AK33" i="1" s="1"/>
  <c r="AI37" i="1"/>
  <c r="AJ35" i="1"/>
  <c r="AI34" i="1"/>
  <c r="AD28" i="14"/>
  <c r="AD29" i="14"/>
  <c r="AD25" i="14"/>
  <c r="AD24" i="14"/>
  <c r="AD17" i="14"/>
  <c r="E12" i="14" s="1"/>
  <c r="D12" i="14" s="1"/>
  <c r="AD16" i="14"/>
  <c r="AD12" i="14"/>
  <c r="E19" i="14" s="1"/>
  <c r="D19" i="14" s="1"/>
  <c r="AD7" i="14"/>
  <c r="AD4" i="14"/>
  <c r="V77" i="1"/>
  <c r="Z74" i="1"/>
  <c r="V73" i="1"/>
  <c r="Z70" i="1"/>
  <c r="V69" i="1"/>
  <c r="Z66" i="1"/>
  <c r="V65" i="1"/>
  <c r="Z62" i="1"/>
  <c r="V61" i="1"/>
  <c r="Z58" i="1"/>
  <c r="V57" i="1"/>
  <c r="Z54" i="1"/>
  <c r="V53" i="1"/>
  <c r="Z50" i="1"/>
  <c r="V49" i="1"/>
  <c r="Z75" i="1"/>
  <c r="V74" i="1"/>
  <c r="Z71" i="1"/>
  <c r="V70" i="1"/>
  <c r="Z67" i="1"/>
  <c r="V66" i="1"/>
  <c r="Z63" i="1"/>
  <c r="V62" i="1"/>
  <c r="Z59" i="1"/>
  <c r="V58" i="1"/>
  <c r="Z55" i="1"/>
  <c r="V54" i="1"/>
  <c r="Z51" i="1"/>
  <c r="V50" i="1"/>
  <c r="Z76" i="1"/>
  <c r="V75" i="1"/>
  <c r="Z72" i="1"/>
  <c r="V71" i="1"/>
  <c r="Z68" i="1"/>
  <c r="V67" i="1"/>
  <c r="Z64" i="1"/>
  <c r="V63" i="1"/>
  <c r="Z60" i="1"/>
  <c r="V59" i="1"/>
  <c r="Z56" i="1"/>
  <c r="V55" i="1"/>
  <c r="Z52" i="1"/>
  <c r="V51" i="1"/>
  <c r="Z48" i="1"/>
  <c r="Z69" i="1"/>
  <c r="V64" i="1"/>
  <c r="Z53" i="1"/>
  <c r="V48" i="1"/>
  <c r="Z73" i="1"/>
  <c r="V68" i="1"/>
  <c r="Z57" i="1"/>
  <c r="V52" i="1"/>
  <c r="V76" i="1"/>
  <c r="Z65" i="1"/>
  <c r="V60" i="1"/>
  <c r="Z49" i="1"/>
  <c r="Z77" i="1"/>
  <c r="V72" i="1"/>
  <c r="Z61" i="1"/>
  <c r="V56" i="1"/>
  <c r="AD33" i="14"/>
  <c r="AD32" i="14"/>
  <c r="AD27" i="14"/>
  <c r="AD21" i="14"/>
  <c r="AD18" i="14"/>
  <c r="E29" i="14" s="1"/>
  <c r="D29" i="14" s="1"/>
  <c r="AD13" i="14"/>
  <c r="AD14" i="14"/>
  <c r="E17" i="14" s="1"/>
  <c r="D17" i="14" s="1"/>
  <c r="AD11" i="14"/>
  <c r="AD9" i="14"/>
  <c r="L769" i="1"/>
  <c r="L771" i="1"/>
  <c r="AK15" i="1" l="1"/>
  <c r="AK37" i="1"/>
  <c r="AK24" i="1"/>
  <c r="AK20" i="1"/>
  <c r="AK16" i="1"/>
  <c r="AK12" i="1"/>
  <c r="AK38" i="1"/>
  <c r="AF33" i="1"/>
  <c r="AF31" i="1"/>
  <c r="AF20" i="1"/>
  <c r="AF11" i="1"/>
  <c r="AF38" i="1"/>
  <c r="AF37" i="1"/>
  <c r="AF27" i="1"/>
  <c r="AF15" i="1"/>
  <c r="AK36" i="1"/>
  <c r="AK30" i="1"/>
  <c r="AF18" i="1"/>
  <c r="AF12" i="1"/>
  <c r="AF26" i="1"/>
  <c r="AF23" i="1"/>
  <c r="AF14" i="1"/>
  <c r="AK31" i="1"/>
  <c r="AK22" i="1"/>
  <c r="AK11" i="1"/>
  <c r="AK26" i="1"/>
  <c r="AK10" i="1"/>
  <c r="AF34" i="1"/>
  <c r="AF30" i="1"/>
  <c r="AF22" i="1"/>
  <c r="AF19" i="1"/>
  <c r="AF9" i="1"/>
  <c r="AK23" i="1"/>
  <c r="AK19" i="1"/>
  <c r="AK14" i="1"/>
  <c r="AF28" i="1"/>
  <c r="AF25" i="1"/>
  <c r="AF10" i="1"/>
  <c r="AK27" i="1"/>
  <c r="AK18" i="1"/>
  <c r="AK29" i="1"/>
  <c r="AK13" i="1"/>
  <c r="Q75" i="1"/>
  <c r="Q67" i="1"/>
  <c r="Q59" i="1"/>
  <c r="Q51" i="1"/>
  <c r="Q61" i="1"/>
  <c r="Q74" i="1"/>
  <c r="Q66" i="1"/>
  <c r="Q58" i="1"/>
  <c r="Q50" i="1"/>
  <c r="Q68" i="1"/>
  <c r="Q73" i="1"/>
  <c r="Q65" i="1"/>
  <c r="Q57" i="1"/>
  <c r="Q49" i="1"/>
  <c r="Q77" i="1"/>
  <c r="Q60" i="1"/>
  <c r="Q72" i="1"/>
  <c r="Q64" i="1"/>
  <c r="Q56" i="1"/>
  <c r="Q48" i="1"/>
  <c r="Q52" i="1"/>
  <c r="Q71" i="1"/>
  <c r="Q63" i="1"/>
  <c r="Q55" i="1"/>
  <c r="Q69" i="1"/>
  <c r="Q70" i="1"/>
  <c r="Q62" i="1"/>
  <c r="Q54" i="1"/>
  <c r="Q53" i="1"/>
  <c r="Q76" i="1"/>
  <c r="AF24" i="1"/>
  <c r="AF21" i="1"/>
  <c r="AF17" i="1"/>
  <c r="AB12" i="14" s="1"/>
  <c r="E11" i="14" s="1"/>
  <c r="D11" i="14" s="1"/>
  <c r="AK9" i="1"/>
  <c r="AK35" i="1"/>
  <c r="AK32" i="1"/>
  <c r="AK25" i="1"/>
  <c r="AK21" i="1"/>
  <c r="AC16" i="14" s="1"/>
  <c r="AK17" i="1"/>
  <c r="AF32" i="1"/>
  <c r="AF36" i="1"/>
  <c r="AF29" i="1"/>
  <c r="AF16" i="1"/>
  <c r="AF13" i="1"/>
  <c r="AC32" i="14"/>
  <c r="AC29" i="14"/>
  <c r="AC30" i="14"/>
  <c r="AC22" i="14"/>
  <c r="AC21" i="14"/>
  <c r="AC18" i="14"/>
  <c r="AC14" i="14"/>
  <c r="AC11" i="14"/>
  <c r="AC10" i="14"/>
  <c r="AC7" i="14"/>
  <c r="AC6" i="14"/>
  <c r="AB28" i="14"/>
  <c r="AB29" i="14"/>
  <c r="AB25" i="14"/>
  <c r="AB18" i="14"/>
  <c r="E22" i="14" s="1"/>
  <c r="D22" i="14" s="1"/>
  <c r="AB16" i="14"/>
  <c r="E18" i="14" s="1"/>
  <c r="D18" i="14" s="1"/>
  <c r="AB13" i="14"/>
  <c r="E6" i="14" s="1"/>
  <c r="D6" i="14" s="1"/>
  <c r="AB5" i="14"/>
  <c r="E26" i="14" s="1"/>
  <c r="D26" i="14" s="1"/>
  <c r="C48" i="1"/>
  <c r="AB4" i="14"/>
  <c r="E7" i="14" s="1"/>
  <c r="D7" i="14" s="1"/>
  <c r="C77" i="1"/>
  <c r="E75" i="1"/>
  <c r="D74" i="1"/>
  <c r="C73" i="1"/>
  <c r="E71" i="1"/>
  <c r="D70" i="1"/>
  <c r="C69" i="1"/>
  <c r="E67" i="1"/>
  <c r="D66" i="1"/>
  <c r="C65" i="1"/>
  <c r="E63" i="1"/>
  <c r="D62" i="1"/>
  <c r="C61" i="1"/>
  <c r="E59" i="1"/>
  <c r="D58" i="1"/>
  <c r="C57" i="1"/>
  <c r="E55" i="1"/>
  <c r="D54" i="1"/>
  <c r="E76" i="1"/>
  <c r="D75" i="1"/>
  <c r="C74" i="1"/>
  <c r="E72" i="1"/>
  <c r="D71" i="1"/>
  <c r="C70" i="1"/>
  <c r="E68" i="1"/>
  <c r="D67" i="1"/>
  <c r="C66" i="1"/>
  <c r="E64" i="1"/>
  <c r="D63" i="1"/>
  <c r="C62" i="1"/>
  <c r="E60" i="1"/>
  <c r="D59" i="1"/>
  <c r="C58" i="1"/>
  <c r="E56" i="1"/>
  <c r="D55" i="1"/>
  <c r="C54" i="1"/>
  <c r="E52" i="1"/>
  <c r="D51" i="1"/>
  <c r="C50" i="1"/>
  <c r="E48" i="1"/>
  <c r="E77" i="1"/>
  <c r="D76" i="1"/>
  <c r="C75" i="1"/>
  <c r="E73" i="1"/>
  <c r="D72" i="1"/>
  <c r="C71" i="1"/>
  <c r="E69" i="1"/>
  <c r="D68" i="1"/>
  <c r="C67" i="1"/>
  <c r="E65" i="1"/>
  <c r="D64" i="1"/>
  <c r="C63" i="1"/>
  <c r="E61" i="1"/>
  <c r="D60" i="1"/>
  <c r="C59" i="1"/>
  <c r="E57" i="1"/>
  <c r="D56" i="1"/>
  <c r="C55" i="1"/>
  <c r="C76" i="1"/>
  <c r="E70" i="1"/>
  <c r="D65" i="1"/>
  <c r="C60" i="1"/>
  <c r="E54" i="1"/>
  <c r="D52" i="1"/>
  <c r="E50" i="1"/>
  <c r="C49" i="1"/>
  <c r="E74" i="1"/>
  <c r="D69" i="1"/>
  <c r="C64" i="1"/>
  <c r="E58" i="1"/>
  <c r="E53" i="1"/>
  <c r="C52" i="1"/>
  <c r="D50" i="1"/>
  <c r="D48" i="1"/>
  <c r="D77" i="1"/>
  <c r="C72" i="1"/>
  <c r="E66" i="1"/>
  <c r="D61" i="1"/>
  <c r="C56" i="1"/>
  <c r="C53" i="1"/>
  <c r="C51" i="1"/>
  <c r="D49" i="1"/>
  <c r="D73" i="1"/>
  <c r="C68" i="1"/>
  <c r="E62" i="1"/>
  <c r="D57" i="1"/>
  <c r="D53" i="1"/>
  <c r="E51" i="1"/>
  <c r="E49" i="1"/>
  <c r="AC27" i="14"/>
  <c r="AC24" i="14"/>
  <c r="AC12" i="14"/>
  <c r="AC8" i="14"/>
  <c r="AC5" i="14"/>
  <c r="AC4" i="14"/>
  <c r="J48" i="1"/>
  <c r="N75" i="1"/>
  <c r="J74" i="1"/>
  <c r="N71" i="1"/>
  <c r="J70" i="1"/>
  <c r="N67" i="1"/>
  <c r="J66" i="1"/>
  <c r="N63" i="1"/>
  <c r="J62" i="1"/>
  <c r="N59" i="1"/>
  <c r="J58" i="1"/>
  <c r="N55" i="1"/>
  <c r="J54" i="1"/>
  <c r="N51" i="1"/>
  <c r="J50" i="1"/>
  <c r="N76" i="1"/>
  <c r="J75" i="1"/>
  <c r="N72" i="1"/>
  <c r="J71" i="1"/>
  <c r="N68" i="1"/>
  <c r="J67" i="1"/>
  <c r="N64" i="1"/>
  <c r="J63" i="1"/>
  <c r="N60" i="1"/>
  <c r="J59" i="1"/>
  <c r="N56" i="1"/>
  <c r="J55" i="1"/>
  <c r="N52" i="1"/>
  <c r="J51" i="1"/>
  <c r="N48" i="1"/>
  <c r="N77" i="1"/>
  <c r="J76" i="1"/>
  <c r="N73" i="1"/>
  <c r="J72" i="1"/>
  <c r="N69" i="1"/>
  <c r="J68" i="1"/>
  <c r="N65" i="1"/>
  <c r="J64" i="1"/>
  <c r="N61" i="1"/>
  <c r="J60" i="1"/>
  <c r="N57" i="1"/>
  <c r="J56" i="1"/>
  <c r="N53" i="1"/>
  <c r="J52" i="1"/>
  <c r="N49" i="1"/>
  <c r="J73" i="1"/>
  <c r="N62" i="1"/>
  <c r="J57" i="1"/>
  <c r="J77" i="1"/>
  <c r="N66" i="1"/>
  <c r="J61" i="1"/>
  <c r="N50" i="1"/>
  <c r="N74" i="1"/>
  <c r="J69" i="1"/>
  <c r="N58" i="1"/>
  <c r="J53" i="1"/>
  <c r="N70" i="1"/>
  <c r="J65" i="1"/>
  <c r="N54" i="1"/>
  <c r="J49" i="1"/>
  <c r="AB32" i="14"/>
  <c r="AB30" i="14"/>
  <c r="AB26" i="14"/>
  <c r="AB23" i="14"/>
  <c r="AB22" i="14"/>
  <c r="AB17" i="14"/>
  <c r="E21" i="14" s="1"/>
  <c r="D21" i="14" s="1"/>
  <c r="AB10" i="14"/>
  <c r="E9" i="14" s="1"/>
  <c r="D9" i="14" s="1"/>
  <c r="AB7" i="14"/>
  <c r="E25" i="14" s="1"/>
  <c r="D25" i="14" s="1"/>
  <c r="AB6" i="14"/>
  <c r="E24" i="14" s="1"/>
  <c r="D24" i="14" s="1"/>
  <c r="AC31" i="14"/>
  <c r="AC26" i="14"/>
  <c r="AC23" i="14"/>
  <c r="AC17" i="14"/>
  <c r="AC13" i="14"/>
  <c r="AC9" i="14"/>
  <c r="AC33" i="14"/>
  <c r="AB31" i="14"/>
  <c r="AB27" i="14"/>
  <c r="AB19" i="14"/>
  <c r="E28" i="14" s="1"/>
  <c r="D28" i="14" s="1"/>
  <c r="AB15" i="14"/>
  <c r="E15" i="14" s="1"/>
  <c r="D15" i="14" s="1"/>
  <c r="AB14" i="14"/>
  <c r="E4" i="14" s="1"/>
  <c r="D4" i="14" s="1"/>
  <c r="AB8" i="14"/>
  <c r="E20" i="14" s="1"/>
  <c r="D20" i="14" s="1"/>
  <c r="AB33" i="14"/>
  <c r="AC28" i="14"/>
  <c r="AC25" i="14"/>
  <c r="AC20" i="14"/>
  <c r="AC19" i="14"/>
  <c r="AC15" i="14"/>
  <c r="AB24" i="14"/>
  <c r="AB21" i="14"/>
  <c r="E10" i="14" s="1"/>
  <c r="D10" i="14" s="1"/>
  <c r="AB20" i="14"/>
  <c r="E27" i="14" s="1"/>
  <c r="D27" i="14" s="1"/>
  <c r="AB11" i="14"/>
  <c r="E5" i="14" s="1"/>
  <c r="D5" i="14" s="1"/>
  <c r="AB9" i="14"/>
  <c r="E30" i="14" s="1"/>
  <c r="D30" i="14" s="1"/>
  <c r="E13" i="14" l="1"/>
  <c r="F13" i="14"/>
  <c r="J13" i="14"/>
  <c r="G13" i="14"/>
  <c r="L13" i="14"/>
  <c r="I13" i="14"/>
  <c r="M13" i="14"/>
  <c r="H13" i="14"/>
  <c r="K13" i="14"/>
  <c r="N13" i="14"/>
  <c r="D13" i="14" l="1"/>
</calcChain>
</file>

<file path=xl/sharedStrings.xml><?xml version="1.0" encoding="utf-8"?>
<sst xmlns="http://schemas.openxmlformats.org/spreadsheetml/2006/main" count="7455" uniqueCount="137">
  <si>
    <t>Golf</t>
  </si>
  <si>
    <t>Bourges</t>
  </si>
  <si>
    <t>Slope</t>
  </si>
  <si>
    <t>SSS</t>
  </si>
  <si>
    <t>Date</t>
  </si>
  <si>
    <t>Individuel Stableford BRUT/NET</t>
  </si>
  <si>
    <t>Index</t>
  </si>
  <si>
    <t>HCP trous</t>
  </si>
  <si>
    <t>Aller</t>
  </si>
  <si>
    <t>Retour</t>
  </si>
  <si>
    <t>Total</t>
  </si>
  <si>
    <t>PAR</t>
  </si>
  <si>
    <t>Noms</t>
  </si>
  <si>
    <t>Prénoms</t>
  </si>
  <si>
    <t>Trou</t>
  </si>
  <si>
    <t>BINVAULT</t>
  </si>
  <si>
    <t>Dominique</t>
  </si>
  <si>
    <t>CHRETIEN</t>
  </si>
  <si>
    <t>Fabrice</t>
  </si>
  <si>
    <t>DELOUCHE</t>
  </si>
  <si>
    <t>Yannick</t>
  </si>
  <si>
    <t>DIOT</t>
  </si>
  <si>
    <t>Alexandre</t>
  </si>
  <si>
    <t>GAUTHIER</t>
  </si>
  <si>
    <t>Patrice</t>
  </si>
  <si>
    <t>HERRAULT</t>
  </si>
  <si>
    <t>Sébastien</t>
  </si>
  <si>
    <t>HODEAU</t>
  </si>
  <si>
    <t>Cédric</t>
  </si>
  <si>
    <t>JACQUEMIN</t>
  </si>
  <si>
    <t>Franck</t>
  </si>
  <si>
    <t>LEFEU</t>
  </si>
  <si>
    <t>Jean-Marie</t>
  </si>
  <si>
    <t>LEVEQUE</t>
  </si>
  <si>
    <t>Claude</t>
  </si>
  <si>
    <t>MICHEL</t>
  </si>
  <si>
    <t>Eric</t>
  </si>
  <si>
    <t>MORALES</t>
  </si>
  <si>
    <t>José</t>
  </si>
  <si>
    <t>NOTTIN</t>
  </si>
  <si>
    <t>ROBERT</t>
  </si>
  <si>
    <t>Jean-Christophe</t>
  </si>
  <si>
    <t>RONDEL</t>
  </si>
  <si>
    <t>François</t>
  </si>
  <si>
    <t>VERRIER</t>
  </si>
  <si>
    <t>VICENTE</t>
  </si>
  <si>
    <t>Paulo</t>
  </si>
  <si>
    <t>ZIAR</t>
  </si>
  <si>
    <t>Yacine</t>
  </si>
  <si>
    <t>Nom</t>
  </si>
  <si>
    <t>Coups reçus</t>
  </si>
  <si>
    <t>Stroke play</t>
  </si>
  <si>
    <t>Net Stableford</t>
  </si>
  <si>
    <t>Score Brut</t>
  </si>
  <si>
    <t>Statistiques scores</t>
  </si>
  <si>
    <t>Eagle &amp; moins</t>
  </si>
  <si>
    <t>Par</t>
  </si>
  <si>
    <t>Double bogey</t>
  </si>
  <si>
    <t>Birdie</t>
  </si>
  <si>
    <t>Bogey</t>
  </si>
  <si>
    <t>Triple bogey &amp; plus</t>
  </si>
  <si>
    <t>NET</t>
  </si>
  <si>
    <t>BRUT</t>
  </si>
  <si>
    <t>STROKE</t>
  </si>
  <si>
    <t>Rang</t>
  </si>
  <si>
    <t>CARTE DE SCORE</t>
  </si>
  <si>
    <t>CLASSEMENT</t>
  </si>
  <si>
    <t>STATISTIQUES INDIVIDUELLES</t>
  </si>
  <si>
    <t>Prénom</t>
  </si>
  <si>
    <t>Points</t>
  </si>
  <si>
    <t>Lieu</t>
  </si>
  <si>
    <t>B</t>
  </si>
  <si>
    <t>C</t>
  </si>
  <si>
    <t>D</t>
  </si>
  <si>
    <t>E</t>
  </si>
  <si>
    <t>F</t>
  </si>
  <si>
    <t>G</t>
  </si>
  <si>
    <t>H</t>
  </si>
  <si>
    <t>I</t>
  </si>
  <si>
    <t>Concat</t>
  </si>
  <si>
    <t>TOTAL</t>
  </si>
  <si>
    <t>BINVAULT Dominique</t>
  </si>
  <si>
    <t>CHRETIEN Fabrice</t>
  </si>
  <si>
    <t>DELOUCHE Yannick</t>
  </si>
  <si>
    <t>DIOT Alexandre</t>
  </si>
  <si>
    <t>GAUTHIER Patrice</t>
  </si>
  <si>
    <t>HERRAULT Sébastien</t>
  </si>
  <si>
    <t>HODEAU Cédric</t>
  </si>
  <si>
    <t>JACQUEMIN Franck</t>
  </si>
  <si>
    <t>LEFEU Jean-Marie</t>
  </si>
  <si>
    <t>LEVEQUE Claude</t>
  </si>
  <si>
    <t>MICHEL Eric</t>
  </si>
  <si>
    <t>MORALES José</t>
  </si>
  <si>
    <t>NOTTIN Eric</t>
  </si>
  <si>
    <t>ROBERT Jean-Christophe</t>
  </si>
  <si>
    <t>RONDEL François</t>
  </si>
  <si>
    <t>VERRIER Alexandre</t>
  </si>
  <si>
    <t>VICENTE Paulo</t>
  </si>
  <si>
    <t>ZIAR Yacine</t>
  </si>
  <si>
    <t>Classement</t>
  </si>
  <si>
    <t>0 0</t>
  </si>
  <si>
    <t>Lors d'une nouvelle sortie</t>
  </si>
  <si>
    <t>Prendre une feuille non remplie</t>
  </si>
  <si>
    <t>Renseigner le golf / la date / Slope / SSS</t>
  </si>
  <si>
    <t>Saisir les noms/prénoms des participants, leur index</t>
  </si>
  <si>
    <t>Saisir les cartes de score</t>
  </si>
  <si>
    <t>Lignes 2 à 38 uniquement</t>
  </si>
  <si>
    <t>Les classements en NET / BRUT / STROKE sont automatiquement générés sur l'onglet de la sortie</t>
  </si>
  <si>
    <t>Les statistiques personnelles sont automatiquement générées dans l'onglet de la sortie</t>
  </si>
  <si>
    <t>Lignes 45 à 77</t>
  </si>
  <si>
    <t>Lignes 87 à 776</t>
  </si>
  <si>
    <t>Le classement général en NET/BRUT/STROKE est généré automatiquement dans l'onglet "Général"  en cliquant sur le bouton correspondant</t>
  </si>
  <si>
    <t>Classt</t>
  </si>
  <si>
    <t>Nb de participants avec le même rang</t>
  </si>
  <si>
    <t>Cheverny</t>
  </si>
  <si>
    <t>LANDIER</t>
  </si>
  <si>
    <t>FARE</t>
  </si>
  <si>
    <t>MAITRE</t>
  </si>
  <si>
    <t>PORTRON</t>
  </si>
  <si>
    <t>VIALLETON</t>
  </si>
  <si>
    <t>DAVID</t>
  </si>
  <si>
    <t>LAHOREAU</t>
  </si>
  <si>
    <t>Marc</t>
  </si>
  <si>
    <t>Loïc</t>
  </si>
  <si>
    <t>Benoît</t>
  </si>
  <si>
    <t>Paul</t>
  </si>
  <si>
    <t>Inès</t>
  </si>
  <si>
    <t>LANDIER Marc</t>
  </si>
  <si>
    <t>FARE Loïc</t>
  </si>
  <si>
    <t>MAITRE Benoît</t>
  </si>
  <si>
    <t>PORTRON Inès</t>
  </si>
  <si>
    <t>VIALLETON Loïc</t>
  </si>
  <si>
    <t>DAVID Paul</t>
  </si>
  <si>
    <t>LAHOREAU Patrice</t>
  </si>
  <si>
    <t>VILLATTE</t>
  </si>
  <si>
    <t>Joël</t>
  </si>
  <si>
    <t>VILLATTE Joël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</si>
</sst>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\-yy"/>
    <numFmt numFmtId="165" formatCode="0.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57"/>
      <name val="Calibri"/>
      <family val="2"/>
      <scheme val="minor"/>
    </font>
    <font>
      <sz val="10"/>
      <color indexed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113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31">
    <xf numFmtId="0" fontId="0" fillId="0" borderId="0" xfId="0"/>
    <xf numFmtId="0" fontId="0" fillId="0" borderId="0" xfId="0" applyAlignment="1">
      <alignment horizontal="center"/>
    </xf>
    <xf numFmtId="0" fontId="0" fillId="0" borderId="0" xfId="0" quotePrefix="1"/>
    <xf numFmtId="0" fontId="1" fillId="0" borderId="97" xfId="0" applyFont="1" applyBorder="1" applyAlignment="1">
      <alignment horizontal="center"/>
    </xf>
    <xf numFmtId="0" fontId="0" fillId="0" borderId="93" xfId="0" applyBorder="1" applyAlignment="1">
      <alignment horizontal="center"/>
    </xf>
    <xf numFmtId="0" fontId="1" fillId="0" borderId="96" xfId="0" applyFont="1" applyBorder="1" applyAlignment="1">
      <alignment horizontal="center"/>
    </xf>
    <xf numFmtId="0" fontId="1" fillId="0" borderId="95" xfId="0" applyFont="1" applyBorder="1" applyAlignment="1">
      <alignment horizontal="center"/>
    </xf>
    <xf numFmtId="0" fontId="0" fillId="0" borderId="29" xfId="0" applyFont="1" applyBorder="1" applyAlignment="1">
      <alignment horizontal="left" vertical="center"/>
    </xf>
    <xf numFmtId="0" fontId="0" fillId="0" borderId="30" xfId="0" applyFont="1" applyBorder="1" applyAlignment="1">
      <alignment horizontal="left" vertical="center"/>
    </xf>
    <xf numFmtId="0" fontId="0" fillId="0" borderId="39" xfId="0" applyFont="1" applyBorder="1" applyAlignment="1">
      <alignment horizontal="left" vertical="center"/>
    </xf>
    <xf numFmtId="0" fontId="0" fillId="0" borderId="39" xfId="0" applyFont="1" applyBorder="1"/>
    <xf numFmtId="0" fontId="0" fillId="0" borderId="0" xfId="0" applyFont="1" applyAlignment="1">
      <alignment horizontal="left" vertical="center"/>
    </xf>
    <xf numFmtId="0" fontId="0" fillId="0" borderId="39" xfId="0" applyFont="1" applyBorder="1" applyAlignment="1">
      <alignment horizontal="left"/>
    </xf>
    <xf numFmtId="0" fontId="0" fillId="0" borderId="53" xfId="0" applyFont="1" applyBorder="1" applyAlignment="1">
      <alignment horizontal="left" vertical="center"/>
    </xf>
    <xf numFmtId="0" fontId="0" fillId="0" borderId="54" xfId="0" applyFont="1" applyBorder="1"/>
    <xf numFmtId="0" fontId="2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5" fontId="2" fillId="0" borderId="5" xfId="0" applyNumberFormat="1" applyFont="1" applyBorder="1" applyAlignment="1">
      <alignment horizontal="center"/>
    </xf>
    <xf numFmtId="15" fontId="0" fillId="0" borderId="0" xfId="0" applyNumberFormat="1" applyFont="1" applyAlignment="1" applyProtection="1">
      <alignment horizontal="center"/>
      <protection locked="0"/>
    </xf>
    <xf numFmtId="0" fontId="0" fillId="0" borderId="6" xfId="0" applyFont="1" applyBorder="1" applyAlignment="1" applyProtection="1">
      <alignment horizontal="center"/>
      <protection locked="0"/>
    </xf>
    <xf numFmtId="17" fontId="0" fillId="0" borderId="0" xfId="0" applyNumberFormat="1" applyFont="1"/>
    <xf numFmtId="0" fontId="2" fillId="0" borderId="0" xfId="0" applyFont="1"/>
    <xf numFmtId="0" fontId="4" fillId="0" borderId="0" xfId="0" applyFont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4" fillId="0" borderId="0" xfId="0" applyFont="1"/>
    <xf numFmtId="0" fontId="5" fillId="2" borderId="7" xfId="0" applyFont="1" applyFill="1" applyBorder="1" applyAlignment="1">
      <alignment horizontal="center"/>
    </xf>
    <xf numFmtId="0" fontId="6" fillId="2" borderId="8" xfId="0" applyFont="1" applyFill="1" applyBorder="1" applyAlignment="1" applyProtection="1">
      <alignment horizontal="center"/>
      <protection locked="0"/>
    </xf>
    <xf numFmtId="0" fontId="6" fillId="2" borderId="9" xfId="0" applyFont="1" applyFill="1" applyBorder="1" applyAlignment="1" applyProtection="1">
      <alignment horizontal="center"/>
      <protection locked="0"/>
    </xf>
    <xf numFmtId="0" fontId="6" fillId="2" borderId="16" xfId="0" applyFont="1" applyFill="1" applyBorder="1" applyAlignment="1">
      <alignment horizontal="center"/>
    </xf>
    <xf numFmtId="0" fontId="6" fillId="2" borderId="17" xfId="0" applyFont="1" applyFill="1" applyBorder="1" applyAlignment="1" applyProtection="1">
      <alignment horizontal="center"/>
      <protection locked="0"/>
    </xf>
    <xf numFmtId="0" fontId="6" fillId="2" borderId="18" xfId="0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5" fillId="3" borderId="22" xfId="0" applyFont="1" applyFill="1" applyBorder="1" applyAlignment="1">
      <alignment horizontal="center"/>
    </xf>
    <xf numFmtId="0" fontId="0" fillId="4" borderId="23" xfId="0" applyFont="1" applyFill="1" applyBorder="1" applyAlignment="1" applyProtection="1">
      <alignment horizontal="center"/>
      <protection locked="0"/>
    </xf>
    <xf numFmtId="0" fontId="0" fillId="2" borderId="24" xfId="0" applyFont="1" applyFill="1" applyBorder="1" applyAlignment="1" applyProtection="1">
      <alignment horizontal="center"/>
      <protection locked="0"/>
    </xf>
    <xf numFmtId="0" fontId="6" fillId="2" borderId="25" xfId="0" applyFont="1" applyFill="1" applyBorder="1" applyAlignment="1" applyProtection="1">
      <alignment horizontal="center"/>
      <protection locked="0"/>
    </xf>
    <xf numFmtId="0" fontId="0" fillId="2" borderId="26" xfId="0" applyFont="1" applyFill="1" applyBorder="1" applyAlignment="1" applyProtection="1">
      <alignment horizontal="center"/>
      <protection locked="0"/>
    </xf>
    <xf numFmtId="0" fontId="6" fillId="2" borderId="27" xfId="0" applyFont="1" applyFill="1" applyBorder="1" applyAlignment="1">
      <alignment horizontal="center"/>
    </xf>
    <xf numFmtId="0" fontId="2" fillId="0" borderId="28" xfId="0" applyFont="1" applyBorder="1" applyAlignment="1">
      <alignment horizontal="center"/>
    </xf>
    <xf numFmtId="165" fontId="7" fillId="0" borderId="31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6" fillId="2" borderId="35" xfId="0" applyFont="1" applyFill="1" applyBorder="1" applyAlignment="1">
      <alignment horizontal="center"/>
    </xf>
    <xf numFmtId="0" fontId="0" fillId="0" borderId="32" xfId="0" applyFont="1" applyBorder="1" applyAlignment="1">
      <alignment horizontal="center"/>
    </xf>
    <xf numFmtId="0" fontId="6" fillId="2" borderId="36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0" fontId="0" fillId="0" borderId="0" xfId="0" quotePrefix="1" applyFont="1"/>
    <xf numFmtId="3" fontId="0" fillId="0" borderId="94" xfId="0" applyNumberFormat="1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6" fillId="2" borderId="40" xfId="0" applyFont="1" applyFill="1" applyBorder="1" applyAlignment="1">
      <alignment horizontal="center"/>
    </xf>
    <xf numFmtId="0" fontId="6" fillId="2" borderId="41" xfId="0" applyFont="1" applyFill="1" applyBorder="1" applyAlignment="1">
      <alignment horizontal="center"/>
    </xf>
    <xf numFmtId="3" fontId="0" fillId="0" borderId="93" xfId="0" applyNumberFormat="1" applyFont="1" applyBorder="1" applyAlignment="1">
      <alignment horizontal="center"/>
    </xf>
    <xf numFmtId="0" fontId="0" fillId="0" borderId="93" xfId="0" applyFont="1" applyBorder="1" applyAlignment="1">
      <alignment horizontal="center"/>
    </xf>
    <xf numFmtId="0" fontId="8" fillId="0" borderId="29" xfId="0" applyFont="1" applyBorder="1" applyAlignment="1">
      <alignment vertical="center"/>
    </xf>
    <xf numFmtId="0" fontId="8" fillId="0" borderId="29" xfId="0" applyFont="1" applyBorder="1" applyAlignment="1">
      <alignment horizontal="left" vertical="center"/>
    </xf>
    <xf numFmtId="0" fontId="2" fillId="0" borderId="42" xfId="0" applyFont="1" applyBorder="1" applyAlignment="1">
      <alignment horizontal="center"/>
    </xf>
    <xf numFmtId="0" fontId="0" fillId="0" borderId="0" xfId="0" applyFont="1" applyAlignment="1">
      <alignment horizontal="left"/>
    </xf>
    <xf numFmtId="0" fontId="2" fillId="0" borderId="43" xfId="0" applyFont="1" applyBorder="1" applyAlignment="1">
      <alignment horizontal="center"/>
    </xf>
    <xf numFmtId="0" fontId="6" fillId="2" borderId="44" xfId="0" applyFont="1" applyFill="1" applyBorder="1" applyAlignment="1">
      <alignment horizontal="center"/>
    </xf>
    <xf numFmtId="0" fontId="6" fillId="2" borderId="45" xfId="0" applyFont="1" applyFill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0" fillId="0" borderId="48" xfId="0" applyFont="1" applyBorder="1" applyAlignment="1">
      <alignment horizontal="center"/>
    </xf>
    <xf numFmtId="0" fontId="0" fillId="0" borderId="49" xfId="0" applyFont="1" applyBorder="1" applyAlignment="1">
      <alignment horizontal="center"/>
    </xf>
    <xf numFmtId="0" fontId="6" fillId="2" borderId="50" xfId="0" applyFont="1" applyFill="1" applyBorder="1" applyAlignment="1">
      <alignment horizontal="center"/>
    </xf>
    <xf numFmtId="0" fontId="0" fillId="0" borderId="47" xfId="0" applyFont="1" applyBorder="1" applyAlignment="1">
      <alignment horizontal="center"/>
    </xf>
    <xf numFmtId="0" fontId="6" fillId="2" borderId="51" xfId="0" applyFont="1" applyFill="1" applyBorder="1" applyAlignment="1">
      <alignment horizontal="center"/>
    </xf>
    <xf numFmtId="0" fontId="2" fillId="0" borderId="52" xfId="0" applyFont="1" applyBorder="1" applyAlignment="1">
      <alignment horizontal="center"/>
    </xf>
    <xf numFmtId="165" fontId="7" fillId="0" borderId="55" xfId="0" applyNumberFormat="1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4" fillId="0" borderId="56" xfId="0" applyFont="1" applyBorder="1" applyAlignment="1">
      <alignment horizontal="center"/>
    </xf>
    <xf numFmtId="0" fontId="0" fillId="0" borderId="56" xfId="0" applyFont="1" applyBorder="1" applyAlignment="1">
      <alignment horizontal="center"/>
    </xf>
    <xf numFmtId="0" fontId="0" fillId="0" borderId="57" xfId="0" applyFont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0" fillId="0" borderId="52" xfId="0" applyFont="1" applyBorder="1" applyAlignment="1">
      <alignment horizontal="center"/>
    </xf>
    <xf numFmtId="0" fontId="6" fillId="2" borderId="59" xfId="0" applyFont="1" applyFill="1" applyBorder="1" applyAlignment="1">
      <alignment horizontal="center"/>
    </xf>
    <xf numFmtId="0" fontId="6" fillId="2" borderId="60" xfId="0" applyFont="1" applyFill="1" applyBorder="1" applyAlignment="1">
      <alignment horizontal="center"/>
    </xf>
    <xf numFmtId="0" fontId="0" fillId="0" borderId="0" xfId="0" applyFont="1" applyAlignment="1"/>
    <xf numFmtId="0" fontId="5" fillId="0" borderId="95" xfId="0" applyFont="1" applyBorder="1" applyAlignment="1">
      <alignment horizontal="center"/>
    </xf>
    <xf numFmtId="0" fontId="5" fillId="0" borderId="96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0" fillId="0" borderId="94" xfId="0" applyFont="1" applyBorder="1" applyAlignment="1">
      <alignment horizontal="center"/>
    </xf>
    <xf numFmtId="0" fontId="0" fillId="0" borderId="0" xfId="0" applyFont="1" applyProtection="1">
      <protection locked="0"/>
    </xf>
    <xf numFmtId="0" fontId="2" fillId="0" borderId="1" xfId="0" applyFont="1" applyBorder="1"/>
    <xf numFmtId="164" fontId="0" fillId="0" borderId="48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62" xfId="0" applyFont="1" applyBorder="1"/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2" borderId="66" xfId="0" applyFont="1" applyFill="1" applyBorder="1"/>
    <xf numFmtId="0" fontId="6" fillId="2" borderId="67" xfId="0" applyFont="1" applyFill="1" applyBorder="1" applyAlignment="1">
      <alignment horizontal="center"/>
    </xf>
    <xf numFmtId="0" fontId="6" fillId="2" borderId="70" xfId="0" applyFont="1" applyFill="1" applyBorder="1" applyAlignment="1">
      <alignment horizontal="center"/>
    </xf>
    <xf numFmtId="0" fontId="6" fillId="2" borderId="68" xfId="0" applyFont="1" applyFill="1" applyBorder="1" applyAlignment="1">
      <alignment horizontal="center"/>
    </xf>
    <xf numFmtId="0" fontId="6" fillId="2" borderId="69" xfId="0" applyFont="1" applyFill="1" applyBorder="1" applyAlignment="1">
      <alignment horizontal="center"/>
    </xf>
    <xf numFmtId="0" fontId="4" fillId="2" borderId="71" xfId="0" applyFont="1" applyFill="1" applyBorder="1"/>
    <xf numFmtId="0" fontId="4" fillId="2" borderId="48" xfId="0" applyFont="1" applyFill="1" applyBorder="1" applyAlignment="1">
      <alignment horizontal="center"/>
    </xf>
    <xf numFmtId="0" fontId="0" fillId="2" borderId="72" xfId="0" applyFont="1" applyFill="1" applyBorder="1" applyAlignment="1">
      <alignment horizontal="center"/>
    </xf>
    <xf numFmtId="0" fontId="0" fillId="2" borderId="73" xfId="0" applyFont="1" applyFill="1" applyBorder="1" applyAlignment="1">
      <alignment horizontal="center"/>
    </xf>
    <xf numFmtId="0" fontId="0" fillId="2" borderId="74" xfId="0" applyFont="1" applyFill="1" applyBorder="1" applyAlignment="1">
      <alignment horizontal="center"/>
    </xf>
    <xf numFmtId="0" fontId="0" fillId="2" borderId="48" xfId="0" applyFont="1" applyFill="1" applyBorder="1" applyAlignment="1">
      <alignment horizontal="center"/>
    </xf>
    <xf numFmtId="0" fontId="0" fillId="2" borderId="75" xfId="0" applyFont="1" applyFill="1" applyBorder="1" applyAlignment="1">
      <alignment horizontal="center"/>
    </xf>
    <xf numFmtId="0" fontId="4" fillId="2" borderId="76" xfId="0" applyFont="1" applyFill="1" applyBorder="1"/>
    <xf numFmtId="3" fontId="4" fillId="2" borderId="77" xfId="0" applyNumberFormat="1" applyFont="1" applyFill="1" applyBorder="1" applyAlignment="1">
      <alignment horizontal="center"/>
    </xf>
    <xf numFmtId="3" fontId="0" fillId="2" borderId="77" xfId="0" applyNumberFormat="1" applyFont="1" applyFill="1" applyBorder="1" applyAlignment="1">
      <alignment horizontal="center"/>
    </xf>
    <xf numFmtId="3" fontId="0" fillId="2" borderId="73" xfId="0" applyNumberFormat="1" applyFont="1" applyFill="1" applyBorder="1" applyAlignment="1">
      <alignment horizontal="center"/>
    </xf>
    <xf numFmtId="0" fontId="0" fillId="2" borderId="78" xfId="0" applyFont="1" applyFill="1" applyBorder="1" applyAlignment="1">
      <alignment horizontal="center"/>
    </xf>
    <xf numFmtId="0" fontId="0" fillId="2" borderId="79" xfId="0" applyFont="1" applyFill="1" applyBorder="1" applyAlignment="1">
      <alignment horizontal="center"/>
    </xf>
    <xf numFmtId="0" fontId="4" fillId="0" borderId="3" xfId="0" applyFont="1" applyBorder="1"/>
    <xf numFmtId="0" fontId="4" fillId="0" borderId="8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4" fillId="0" borderId="81" xfId="0" applyFont="1" applyBorder="1" applyAlignment="1">
      <alignment horizontal="center"/>
    </xf>
    <xf numFmtId="0" fontId="4" fillId="0" borderId="82" xfId="0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0" fontId="4" fillId="5" borderId="71" xfId="0" applyFont="1" applyFill="1" applyBorder="1"/>
    <xf numFmtId="0" fontId="4" fillId="5" borderId="48" xfId="0" applyFont="1" applyFill="1" applyBorder="1" applyAlignment="1">
      <alignment horizontal="center"/>
    </xf>
    <xf numFmtId="0" fontId="0" fillId="5" borderId="72" xfId="0" applyFont="1" applyFill="1" applyBorder="1" applyAlignment="1">
      <alignment horizontal="center"/>
    </xf>
    <xf numFmtId="0" fontId="3" fillId="5" borderId="73" xfId="0" applyFont="1" applyFill="1" applyBorder="1" applyAlignment="1">
      <alignment horizontal="center"/>
    </xf>
    <xf numFmtId="0" fontId="0" fillId="5" borderId="74" xfId="0" applyFont="1" applyFill="1" applyBorder="1" applyAlignment="1">
      <alignment horizontal="center"/>
    </xf>
    <xf numFmtId="0" fontId="0" fillId="5" borderId="48" xfId="0" applyFont="1" applyFill="1" applyBorder="1" applyAlignment="1">
      <alignment horizontal="center"/>
    </xf>
    <xf numFmtId="3" fontId="3" fillId="5" borderId="75" xfId="0" applyNumberFormat="1" applyFont="1" applyFill="1" applyBorder="1" applyAlignment="1">
      <alignment horizontal="center"/>
    </xf>
    <xf numFmtId="0" fontId="4" fillId="5" borderId="83" xfId="0" applyFont="1" applyFill="1" applyBorder="1"/>
    <xf numFmtId="0" fontId="4" fillId="5" borderId="84" xfId="0" applyFont="1" applyFill="1" applyBorder="1" applyAlignment="1">
      <alignment horizontal="center"/>
    </xf>
    <xf numFmtId="0" fontId="0" fillId="5" borderId="84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3" fontId="5" fillId="5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0" fillId="0" borderId="0" xfId="0" applyFont="1" applyAlignment="1" applyProtection="1">
      <alignment horizontal="left"/>
      <protection locked="0"/>
    </xf>
    <xf numFmtId="0" fontId="2" fillId="0" borderId="86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2" fillId="0" borderId="88" xfId="0" applyFont="1" applyBorder="1" applyAlignment="1">
      <alignment horizontal="center"/>
    </xf>
    <xf numFmtId="0" fontId="2" fillId="0" borderId="90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92" xfId="0" applyFont="1" applyBorder="1" applyAlignment="1" applyProtection="1">
      <alignment horizontal="left"/>
      <protection locked="0"/>
    </xf>
    <xf numFmtId="0" fontId="4" fillId="0" borderId="92" xfId="0" applyFont="1" applyBorder="1" applyAlignment="1">
      <alignment horizontal="center" vertical="center"/>
    </xf>
    <xf numFmtId="0" fontId="4" fillId="0" borderId="92" xfId="0" applyFont="1" applyBorder="1"/>
    <xf numFmtId="0" fontId="2" fillId="0" borderId="92" xfId="0" applyFont="1" applyBorder="1"/>
    <xf numFmtId="0" fontId="2" fillId="0" borderId="92" xfId="0" applyFont="1" applyBorder="1" applyAlignment="1">
      <alignment horizontal="left"/>
    </xf>
    <xf numFmtId="0" fontId="9" fillId="0" borderId="92" xfId="0" applyFont="1" applyBorder="1" applyAlignment="1">
      <alignment horizontal="left"/>
    </xf>
    <xf numFmtId="3" fontId="9" fillId="0" borderId="92" xfId="0" applyNumberFormat="1" applyFont="1" applyBorder="1" applyAlignment="1">
      <alignment horizontal="center"/>
    </xf>
    <xf numFmtId="0" fontId="0" fillId="0" borderId="92" xfId="0" applyFont="1" applyBorder="1" applyAlignment="1">
      <alignment horizontal="left"/>
    </xf>
    <xf numFmtId="15" fontId="0" fillId="0" borderId="0" xfId="0" applyNumberFormat="1"/>
    <xf numFmtId="15" fontId="0" fillId="0" borderId="0" xfId="0" applyNumberFormat="1" applyAlignment="1">
      <alignment horizontal="center"/>
    </xf>
    <xf numFmtId="0" fontId="0" fillId="0" borderId="109" xfId="0" applyBorder="1"/>
    <xf numFmtId="15" fontId="0" fillId="0" borderId="109" xfId="0" applyNumberFormat="1" applyBorder="1"/>
    <xf numFmtId="0" fontId="0" fillId="0" borderId="109" xfId="0" applyBorder="1" applyAlignment="1">
      <alignment horizontal="center"/>
    </xf>
    <xf numFmtId="0" fontId="1" fillId="0" borderId="0" xfId="0" applyFont="1" applyBorder="1"/>
    <xf numFmtId="0" fontId="1" fillId="0" borderId="109" xfId="0" applyFont="1" applyBorder="1"/>
    <xf numFmtId="15" fontId="1" fillId="0" borderId="109" xfId="0" applyNumberFormat="1" applyFont="1" applyBorder="1" applyAlignment="1">
      <alignment horizontal="center"/>
    </xf>
    <xf numFmtId="0" fontId="0" fillId="0" borderId="110" xfId="0" applyBorder="1"/>
    <xf numFmtId="0" fontId="0" fillId="0" borderId="110" xfId="0" applyBorder="1" applyAlignment="1">
      <alignment horizontal="center"/>
    </xf>
    <xf numFmtId="15" fontId="0" fillId="0" borderId="94" xfId="0" applyNumberFormat="1" applyBorder="1" applyAlignment="1">
      <alignment horizontal="center"/>
    </xf>
    <xf numFmtId="0" fontId="1" fillId="0" borderId="110" xfId="0" applyFont="1" applyBorder="1" applyAlignment="1">
      <alignment horizontal="center"/>
    </xf>
    <xf numFmtId="0" fontId="1" fillId="0" borderId="111" xfId="0" applyFont="1" applyBorder="1" applyAlignment="1">
      <alignment horizontal="center"/>
    </xf>
    <xf numFmtId="0" fontId="0" fillId="0" borderId="111" xfId="0" applyBorder="1" applyAlignment="1">
      <alignment horizontal="center"/>
    </xf>
    <xf numFmtId="15" fontId="1" fillId="0" borderId="110" xfId="0" applyNumberFormat="1" applyFont="1" applyBorder="1" applyAlignment="1">
      <alignment horizontal="center" vertical="center"/>
    </xf>
    <xf numFmtId="15" fontId="1" fillId="0" borderId="94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5" fontId="1" fillId="0" borderId="0" xfId="0" applyNumberFormat="1" applyFont="1" applyAlignment="1">
      <alignment horizontal="center"/>
    </xf>
    <xf numFmtId="0" fontId="0" fillId="0" borderId="0" xfId="0" applyBorder="1"/>
    <xf numFmtId="0" fontId="0" fillId="0" borderId="11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5" fillId="0" borderId="95" xfId="0" applyFont="1" applyBorder="1" applyAlignment="1">
      <alignment horizontal="center"/>
    </xf>
    <xf numFmtId="0" fontId="5" fillId="0" borderId="96" xfId="0" applyFont="1" applyBorder="1" applyAlignment="1">
      <alignment horizontal="center"/>
    </xf>
    <xf numFmtId="0" fontId="1" fillId="0" borderId="96" xfId="0" applyFont="1" applyBorder="1" applyAlignment="1">
      <alignment horizontal="center"/>
    </xf>
    <xf numFmtId="165" fontId="0" fillId="0" borderId="93" xfId="0" applyNumberFormat="1" applyBorder="1" applyAlignment="1">
      <alignment horizontal="center"/>
    </xf>
    <xf numFmtId="1" fontId="0" fillId="0" borderId="94" xfId="0" applyNumberFormat="1" applyFont="1" applyBorder="1" applyAlignment="1">
      <alignment horizontal="center"/>
    </xf>
    <xf numFmtId="1" fontId="0" fillId="0" borderId="93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4" xfId="0" applyFont="1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14" xfId="0" applyFont="1" applyBorder="1" applyAlignment="1">
      <alignment horizontal="left"/>
    </xf>
    <xf numFmtId="0" fontId="4" fillId="0" borderId="9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0" fillId="0" borderId="29" xfId="0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101" xfId="0" applyFont="1" applyBorder="1" applyAlignment="1">
      <alignment horizontal="center"/>
    </xf>
    <xf numFmtId="0" fontId="5" fillId="0" borderId="95" xfId="0" applyFont="1" applyBorder="1" applyAlignment="1">
      <alignment horizontal="center"/>
    </xf>
    <xf numFmtId="0" fontId="5" fillId="0" borderId="96" xfId="0" applyFont="1" applyBorder="1" applyAlignment="1">
      <alignment horizontal="center"/>
    </xf>
    <xf numFmtId="0" fontId="0" fillId="0" borderId="98" xfId="0" applyFont="1" applyBorder="1" applyAlignment="1">
      <alignment horizontal="center"/>
    </xf>
    <xf numFmtId="0" fontId="0" fillId="0" borderId="99" xfId="0" applyFont="1" applyBorder="1" applyAlignment="1">
      <alignment horizontal="center"/>
    </xf>
    <xf numFmtId="0" fontId="0" fillId="0" borderId="100" xfId="0" applyFont="1" applyBorder="1" applyAlignment="1">
      <alignment horizontal="center"/>
    </xf>
    <xf numFmtId="0" fontId="1" fillId="0" borderId="96" xfId="0" applyFont="1" applyBorder="1" applyAlignment="1">
      <alignment horizontal="center"/>
    </xf>
    <xf numFmtId="165" fontId="0" fillId="0" borderId="4" xfId="0" applyNumberFormat="1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3" fontId="0" fillId="0" borderId="4" xfId="0" applyNumberFormat="1" applyFont="1" applyBorder="1" applyAlignment="1">
      <alignment horizontal="center"/>
    </xf>
    <xf numFmtId="0" fontId="4" fillId="0" borderId="85" xfId="0" applyFont="1" applyBorder="1" applyAlignment="1">
      <alignment horizontal="center" vertical="center"/>
    </xf>
    <xf numFmtId="0" fontId="4" fillId="0" borderId="62" xfId="0" applyFont="1" applyBorder="1"/>
    <xf numFmtId="0" fontId="4" fillId="0" borderId="65" xfId="0" applyFont="1" applyBorder="1"/>
    <xf numFmtId="0" fontId="4" fillId="0" borderId="87" xfId="0" applyFont="1" applyBorder="1"/>
    <xf numFmtId="0" fontId="4" fillId="0" borderId="89" xfId="0" applyFont="1" applyBorder="1"/>
    <xf numFmtId="0" fontId="11" fillId="6" borderId="103" xfId="0" applyFont="1" applyFill="1" applyBorder="1" applyAlignment="1">
      <alignment horizontal="center" vertical="center"/>
    </xf>
    <xf numFmtId="0" fontId="11" fillId="6" borderId="102" xfId="0" applyFont="1" applyFill="1" applyBorder="1" applyAlignment="1">
      <alignment horizontal="center" vertical="center"/>
    </xf>
    <xf numFmtId="0" fontId="11" fillId="6" borderId="104" xfId="0" applyFont="1" applyFill="1" applyBorder="1" applyAlignment="1">
      <alignment horizontal="center" vertical="center"/>
    </xf>
    <xf numFmtId="0" fontId="11" fillId="6" borderId="105" xfId="0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horizontal="center" vertical="center"/>
    </xf>
    <xf numFmtId="0" fontId="11" fillId="6" borderId="106" xfId="0" applyFont="1" applyFill="1" applyBorder="1" applyAlignment="1">
      <alignment horizontal="center" vertical="center"/>
    </xf>
    <xf numFmtId="0" fontId="11" fillId="6" borderId="107" xfId="0" applyFont="1" applyFill="1" applyBorder="1" applyAlignment="1">
      <alignment horizontal="center" vertical="center"/>
    </xf>
    <xf numFmtId="0" fontId="11" fillId="6" borderId="58" xfId="0" applyFont="1" applyFill="1" applyBorder="1" applyAlignment="1">
      <alignment horizontal="center" vertical="center"/>
    </xf>
    <xf numFmtId="0" fontId="11" fillId="6" borderId="60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108" xfId="0" applyFont="1" applyBorder="1" applyAlignment="1">
      <alignment horizontal="center"/>
    </xf>
    <xf numFmtId="0" fontId="1" fillId="0" borderId="11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7</xdr:row>
      <xdr:rowOff>146050</xdr:rowOff>
    </xdr:from>
    <xdr:to>
      <xdr:col>1</xdr:col>
      <xdr:colOff>641350</xdr:colOff>
      <xdr:row>9</xdr:row>
      <xdr:rowOff>69850</xdr:rowOff>
    </xdr:to>
    <xdr:sp macro="" textlink="">
      <xdr:nvSpPr>
        <xdr:cNvPr id="2" name="Flèche : droite rayée 1">
          <a:extLst>
            <a:ext uri="{FF2B5EF4-FFF2-40B4-BE49-F238E27FC236}">
              <a16:creationId xmlns:a16="http://schemas.microsoft.com/office/drawing/2014/main" id="{83762053-1E0D-4776-B05C-20F7D6C83C02}"/>
            </a:ext>
          </a:extLst>
        </xdr:cNvPr>
        <xdr:cNvSpPr/>
      </xdr:nvSpPr>
      <xdr:spPr>
        <a:xfrm>
          <a:off x="666750" y="1435100"/>
          <a:ext cx="736600" cy="2921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660400</xdr:colOff>
      <xdr:row>9</xdr:row>
      <xdr:rowOff>120650</xdr:rowOff>
    </xdr:from>
    <xdr:to>
      <xdr:col>1</xdr:col>
      <xdr:colOff>635000</xdr:colOff>
      <xdr:row>11</xdr:row>
      <xdr:rowOff>44450</xdr:rowOff>
    </xdr:to>
    <xdr:sp macro="" textlink="">
      <xdr:nvSpPr>
        <xdr:cNvPr id="3" name="Flèche : droite rayée 2">
          <a:extLst>
            <a:ext uri="{FF2B5EF4-FFF2-40B4-BE49-F238E27FC236}">
              <a16:creationId xmlns:a16="http://schemas.microsoft.com/office/drawing/2014/main" id="{E536FCC4-8C2E-45BF-AA8A-9F22626F6938}"/>
            </a:ext>
          </a:extLst>
        </xdr:cNvPr>
        <xdr:cNvSpPr/>
      </xdr:nvSpPr>
      <xdr:spPr>
        <a:xfrm>
          <a:off x="660400" y="1778000"/>
          <a:ext cx="736600" cy="2921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673100</xdr:colOff>
      <xdr:row>12</xdr:row>
      <xdr:rowOff>114300</xdr:rowOff>
    </xdr:from>
    <xdr:to>
      <xdr:col>1</xdr:col>
      <xdr:colOff>647700</xdr:colOff>
      <xdr:row>14</xdr:row>
      <xdr:rowOff>38100</xdr:rowOff>
    </xdr:to>
    <xdr:sp macro="" textlink="">
      <xdr:nvSpPr>
        <xdr:cNvPr id="4" name="Flèche : droite rayée 3">
          <a:extLst>
            <a:ext uri="{FF2B5EF4-FFF2-40B4-BE49-F238E27FC236}">
              <a16:creationId xmlns:a16="http://schemas.microsoft.com/office/drawing/2014/main" id="{8E6106FF-A921-45C6-B379-0FF9C663C5D9}"/>
            </a:ext>
          </a:extLst>
        </xdr:cNvPr>
        <xdr:cNvSpPr/>
      </xdr:nvSpPr>
      <xdr:spPr>
        <a:xfrm>
          <a:off x="673100" y="2324100"/>
          <a:ext cx="736600" cy="2921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16934</xdr:colOff>
      <xdr:row>0</xdr:row>
      <xdr:rowOff>118533</xdr:rowOff>
    </xdr:from>
    <xdr:to>
      <xdr:col>5</xdr:col>
      <xdr:colOff>594784</xdr:colOff>
      <xdr:row>0</xdr:row>
      <xdr:rowOff>450850</xdr:rowOff>
    </xdr:to>
    <xdr:sp macro="[0]!NET" textlink="">
      <xdr:nvSpPr>
        <xdr:cNvPr id="2" name="Rectangle : en biseau 1">
          <a:extLst>
            <a:ext uri="{FF2B5EF4-FFF2-40B4-BE49-F238E27FC236}">
              <a16:creationId xmlns:a16="http://schemas.microsoft.com/office/drawing/2014/main" id="{FFF627C3-9389-402E-B32F-CC3F63713796}"/>
            </a:ext>
          </a:extLst>
        </xdr:cNvPr>
        <xdr:cNvSpPr/>
      </xdr:nvSpPr>
      <xdr:spPr>
        <a:xfrm>
          <a:off x="2482851" y="118533"/>
          <a:ext cx="2207683" cy="33231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/>
            <a:t>Classement NET</a:t>
          </a:r>
        </a:p>
      </xdr:txBody>
    </xdr:sp>
    <xdr:clientData/>
  </xdr:twoCellAnchor>
  <xdr:twoCellAnchor>
    <xdr:from>
      <xdr:col>5</xdr:col>
      <xdr:colOff>966788</xdr:colOff>
      <xdr:row>0</xdr:row>
      <xdr:rowOff>118533</xdr:rowOff>
    </xdr:from>
    <xdr:to>
      <xdr:col>8</xdr:col>
      <xdr:colOff>338137</xdr:colOff>
      <xdr:row>0</xdr:row>
      <xdr:rowOff>450850</xdr:rowOff>
    </xdr:to>
    <xdr:sp macro="[0]!BRUT" textlink="">
      <xdr:nvSpPr>
        <xdr:cNvPr id="3" name="Rectangle : en biseau 2">
          <a:extLst>
            <a:ext uri="{FF2B5EF4-FFF2-40B4-BE49-F238E27FC236}">
              <a16:creationId xmlns:a16="http://schemas.microsoft.com/office/drawing/2014/main" id="{90B52036-7FD1-46B1-ABE8-8EB46FE887A2}"/>
            </a:ext>
          </a:extLst>
        </xdr:cNvPr>
        <xdr:cNvSpPr/>
      </xdr:nvSpPr>
      <xdr:spPr>
        <a:xfrm>
          <a:off x="5253038" y="118533"/>
          <a:ext cx="2395537" cy="33231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/>
            <a:t>Classement BRUT</a:t>
          </a:r>
        </a:p>
      </xdr:txBody>
    </xdr:sp>
    <xdr:clientData/>
  </xdr:twoCellAnchor>
  <xdr:twoCellAnchor>
    <xdr:from>
      <xdr:col>8</xdr:col>
      <xdr:colOff>746125</xdr:colOff>
      <xdr:row>0</xdr:row>
      <xdr:rowOff>127000</xdr:rowOff>
    </xdr:from>
    <xdr:to>
      <xdr:col>11</xdr:col>
      <xdr:colOff>117475</xdr:colOff>
      <xdr:row>0</xdr:row>
      <xdr:rowOff>459317</xdr:rowOff>
    </xdr:to>
    <xdr:sp macro="[0]!STROKE" textlink="">
      <xdr:nvSpPr>
        <xdr:cNvPr id="4" name="Rectangle : en biseau 3">
          <a:extLst>
            <a:ext uri="{FF2B5EF4-FFF2-40B4-BE49-F238E27FC236}">
              <a16:creationId xmlns:a16="http://schemas.microsoft.com/office/drawing/2014/main" id="{0CAACBF1-2BDB-4A08-861F-85D47C098837}"/>
            </a:ext>
          </a:extLst>
        </xdr:cNvPr>
        <xdr:cNvSpPr/>
      </xdr:nvSpPr>
      <xdr:spPr>
        <a:xfrm>
          <a:off x="8056563" y="127000"/>
          <a:ext cx="2395537" cy="33231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/>
            <a:t>Classement STROKE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FCA24-3217-4B9E-B220-BFDCFB7927EA}">
  <sheetPr codeName="Feuil11"/>
  <dimension ref="B2:J14"/>
  <sheetViews>
    <sheetView showGridLines="0" workbookViewId="0">
      <selection activeCell="C20" sqref="C20"/>
    </sheetView>
  </sheetViews>
  <sheetFormatPr baseColWidth="10" defaultRowHeight="14.5" x14ac:dyDescent="0.35"/>
  <cols>
    <col min="8" max="8" width="15.81640625" customWidth="1"/>
    <col min="10" max="10" width="15.453125" customWidth="1"/>
  </cols>
  <sheetData>
    <row r="2" spans="2:10" x14ac:dyDescent="0.35">
      <c r="B2" t="s">
        <v>101</v>
      </c>
    </row>
    <row r="3" spans="2:10" x14ac:dyDescent="0.35">
      <c r="C3" t="s">
        <v>102</v>
      </c>
      <c r="H3" s="192" t="s">
        <v>106</v>
      </c>
    </row>
    <row r="4" spans="2:10" x14ac:dyDescent="0.35">
      <c r="C4" t="s">
        <v>103</v>
      </c>
      <c r="H4" s="192"/>
    </row>
    <row r="5" spans="2:10" x14ac:dyDescent="0.35">
      <c r="C5" t="s">
        <v>104</v>
      </c>
      <c r="H5" s="192"/>
    </row>
    <row r="6" spans="2:10" x14ac:dyDescent="0.35">
      <c r="C6" t="s">
        <v>105</v>
      </c>
      <c r="H6" s="192"/>
    </row>
    <row r="9" spans="2:10" x14ac:dyDescent="0.35">
      <c r="C9" t="s">
        <v>107</v>
      </c>
      <c r="J9" s="183" t="s">
        <v>109</v>
      </c>
    </row>
    <row r="11" spans="2:10" x14ac:dyDescent="0.35">
      <c r="C11" t="s">
        <v>108</v>
      </c>
      <c r="J11" s="184" t="s">
        <v>110</v>
      </c>
    </row>
    <row r="14" spans="2:10" x14ac:dyDescent="0.35">
      <c r="C14" t="s">
        <v>111</v>
      </c>
    </row>
  </sheetData>
  <mergeCells count="1">
    <mergeCell ref="H3:H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ABB61-E71D-4642-B415-4EF9BFBC1F82}">
  <sheetPr codeName="Feuil4"/>
  <dimension ref="B1:AP776"/>
  <sheetViews>
    <sheetView showGridLines="0" zoomScale="60" zoomScaleNormal="60" workbookViewId="0">
      <selection activeCell="AQ13" sqref="AQ13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0" width="9.453125" style="16" hidden="1" customWidth="1"/>
    <col min="31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76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/>
      <c r="E3" s="24"/>
      <c r="F3" s="25">
        <v>133</v>
      </c>
      <c r="G3" s="195">
        <v>68.599999999999994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4</v>
      </c>
      <c r="I7" s="40">
        <v>5</v>
      </c>
      <c r="J7" s="40">
        <v>4</v>
      </c>
      <c r="K7" s="40">
        <v>3</v>
      </c>
      <c r="L7" s="40">
        <v>5</v>
      </c>
      <c r="M7" s="40">
        <v>3</v>
      </c>
      <c r="N7" s="40">
        <v>5</v>
      </c>
      <c r="O7" s="41">
        <v>3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5</v>
      </c>
      <c r="U7" s="40">
        <v>3</v>
      </c>
      <c r="V7" s="40">
        <v>4</v>
      </c>
      <c r="W7" s="40">
        <v>4</v>
      </c>
      <c r="X7" s="40">
        <v>5</v>
      </c>
      <c r="Y7" s="41">
        <v>4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4</v>
      </c>
      <c r="H8" s="49">
        <v>8</v>
      </c>
      <c r="I8" s="49">
        <v>12</v>
      </c>
      <c r="J8" s="49">
        <v>14</v>
      </c>
      <c r="K8" s="49">
        <v>2</v>
      </c>
      <c r="L8" s="49">
        <v>10</v>
      </c>
      <c r="M8" s="49">
        <v>18</v>
      </c>
      <c r="N8" s="49">
        <v>16</v>
      </c>
      <c r="O8" s="50">
        <v>6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17</v>
      </c>
      <c r="V8" s="49">
        <v>15</v>
      </c>
      <c r="W8" s="49">
        <v>3</v>
      </c>
      <c r="X8" s="49">
        <v>13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/>
      <c r="D9" s="8"/>
      <c r="E9" s="55">
        <v>20</v>
      </c>
      <c r="F9" s="56"/>
      <c r="G9" s="57">
        <v>10</v>
      </c>
      <c r="H9" s="58">
        <v>10</v>
      </c>
      <c r="I9" s="58">
        <v>10</v>
      </c>
      <c r="J9" s="58">
        <v>10</v>
      </c>
      <c r="K9" s="58">
        <v>10</v>
      </c>
      <c r="L9" s="58">
        <v>10</v>
      </c>
      <c r="M9" s="58">
        <v>10</v>
      </c>
      <c r="N9" s="58">
        <v>10</v>
      </c>
      <c r="O9" s="59">
        <v>10</v>
      </c>
      <c r="P9" s="60">
        <f t="shared" ref="P9:P38" si="0">SUM(G9:O9)</f>
        <v>90</v>
      </c>
      <c r="Q9" s="61">
        <v>10</v>
      </c>
      <c r="R9" s="58">
        <v>10</v>
      </c>
      <c r="S9" s="58">
        <v>10</v>
      </c>
      <c r="T9" s="58">
        <v>10</v>
      </c>
      <c r="U9" s="58">
        <v>10</v>
      </c>
      <c r="V9" s="58">
        <v>10</v>
      </c>
      <c r="W9" s="58">
        <v>10</v>
      </c>
      <c r="X9" s="58">
        <v>10</v>
      </c>
      <c r="Y9" s="59">
        <v>10</v>
      </c>
      <c r="Z9" s="62">
        <f t="shared" ref="Z9:Z38" si="1">SUM(Q9:Y9)</f>
        <v>90</v>
      </c>
      <c r="AA9" s="63">
        <f t="shared" ref="AA9:AA38" si="2">SUM(P9+Z9)</f>
        <v>180</v>
      </c>
      <c r="AB9" s="64"/>
      <c r="AC9" s="65">
        <f>$AA$95</f>
        <v>0</v>
      </c>
      <c r="AD9" s="65">
        <f>RANK(AC9,AC$9:AC$38,0)+COUNTIF(AC9:$AC$9,AC9)-1</f>
        <v>1</v>
      </c>
      <c r="AE9" s="65">
        <f>RANK(AC9,AC$9:AC$38,0)</f>
        <v>1</v>
      </c>
      <c r="AF9" s="65">
        <f>IF(ISBLANK($C9),0,1)*INDEX('Allocation Points'!$B$3:$AG$32,AE9,COUNTIF(AE$9:AE$38,AE9)+2)</f>
        <v>0</v>
      </c>
      <c r="AG9" s="74"/>
      <c r="AH9" s="65">
        <f>AA96</f>
        <v>0</v>
      </c>
      <c r="AI9" s="65">
        <f>RANK(AH9,AH$9:AH$38,0)+COUNTIF(AH9:$AH$9,AH9)-1</f>
        <v>1</v>
      </c>
      <c r="AJ9" s="65">
        <f>RANK(AH9,AH$9:AH$38,0)</f>
        <v>1</v>
      </c>
      <c r="AK9" s="65">
        <f>IF(ISBLANK($C9),0,1)*INDEX('Allocation Points'!$B$3:$AG$32,AJ9,COUNTIF(AJ$9:AJ$38,AJ9)+2)</f>
        <v>0</v>
      </c>
      <c r="AL9" s="74"/>
      <c r="AM9" s="65">
        <f>AA94</f>
        <v>180</v>
      </c>
      <c r="AN9" s="65">
        <f>RANK(AM9,AM$9:AM$38,1)+COUNTIF(AM9:$AM$9,AM9)-1</f>
        <v>1</v>
      </c>
      <c r="AO9" s="65">
        <f>RANK(AM9,AM$9:AM$38,1)</f>
        <v>1</v>
      </c>
      <c r="AP9" s="65">
        <f>IF(ISBLANK($C9),0,1)*INDEX('Allocation Points'!$B$3:$AG$32,AO9,COUNTIF(AO$9:AO$38,AO9)+2)</f>
        <v>0</v>
      </c>
    </row>
    <row r="10" spans="2:42" x14ac:dyDescent="0.35">
      <c r="B10" s="66">
        <v>2</v>
      </c>
      <c r="C10" s="7"/>
      <c r="D10" s="9"/>
      <c r="E10" s="55">
        <v>20</v>
      </c>
      <c r="F10" s="56"/>
      <c r="G10" s="57">
        <v>10</v>
      </c>
      <c r="H10" s="58">
        <v>10</v>
      </c>
      <c r="I10" s="58">
        <v>10</v>
      </c>
      <c r="J10" s="58">
        <v>10</v>
      </c>
      <c r="K10" s="58">
        <v>10</v>
      </c>
      <c r="L10" s="58">
        <v>10</v>
      </c>
      <c r="M10" s="58">
        <v>10</v>
      </c>
      <c r="N10" s="58">
        <v>10</v>
      </c>
      <c r="O10" s="59">
        <v>10</v>
      </c>
      <c r="P10" s="60">
        <f t="shared" si="0"/>
        <v>90</v>
      </c>
      <c r="Q10" s="61">
        <v>10</v>
      </c>
      <c r="R10" s="58">
        <v>10</v>
      </c>
      <c r="S10" s="58">
        <v>10</v>
      </c>
      <c r="T10" s="58">
        <v>10</v>
      </c>
      <c r="U10" s="58">
        <v>10</v>
      </c>
      <c r="V10" s="58">
        <v>10</v>
      </c>
      <c r="W10" s="58">
        <v>10</v>
      </c>
      <c r="X10" s="58">
        <v>10</v>
      </c>
      <c r="Y10" s="59">
        <v>10</v>
      </c>
      <c r="Z10" s="67">
        <f t="shared" si="1"/>
        <v>90</v>
      </c>
      <c r="AA10" s="68">
        <f t="shared" si="2"/>
        <v>180</v>
      </c>
      <c r="AC10" s="69">
        <f>$AA$118</f>
        <v>0</v>
      </c>
      <c r="AD10" s="70">
        <f>RANK(AC10,AC$9:AC$38,0)+COUNTIF(AC$9:$AC10,AC10)-1</f>
        <v>2</v>
      </c>
      <c r="AE10" s="70">
        <f t="shared" ref="AE10:AE38" si="3">RANK(AC10,AC$9:AC$38,0)</f>
        <v>1</v>
      </c>
      <c r="AF10" s="70">
        <f>IF(ISBLANK($C10),0,1)*INDEX('Allocation Points'!$B$3:$AG$32,AE10,COUNTIF(AE$9:AE$38,AE10)+2)</f>
        <v>0</v>
      </c>
      <c r="AG10" s="74"/>
      <c r="AH10" s="69">
        <f>AA119</f>
        <v>0</v>
      </c>
      <c r="AI10" s="70">
        <f>RANK(AH10,AH$9:AH$38,0)+COUNTIF(AH$9:$AH10,AH10)-1</f>
        <v>2</v>
      </c>
      <c r="AJ10" s="70">
        <f t="shared" ref="AJ10:AJ38" si="4">RANK(AH10,AH$9:AH$38,0)</f>
        <v>1</v>
      </c>
      <c r="AK10" s="70">
        <f>IF(ISBLANK($C10),0,1)*INDEX('Allocation Points'!$B$3:$AG$32,AJ10,COUNTIF(AJ$9:AJ$38,AJ10)+2)</f>
        <v>0</v>
      </c>
      <c r="AL10" s="74"/>
      <c r="AM10" s="69">
        <f>AA117</f>
        <v>180</v>
      </c>
      <c r="AN10" s="70">
        <f>RANK(AM10,AM$9:AM$38,1)+COUNTIF(AM$9:$AM10,AM10)-1</f>
        <v>2</v>
      </c>
      <c r="AO10" s="70">
        <f t="shared" ref="AO10:AO38" si="5">RANK(AM10,AM$9:AM$38,1)</f>
        <v>1</v>
      </c>
      <c r="AP10" s="70">
        <f>IF(ISBLANK($C10),0,1)*INDEX('Allocation Points'!$B$3:$AG$32,AO10,COUNTIF(AO$9:AO$38,AO10)+2)</f>
        <v>0</v>
      </c>
    </row>
    <row r="11" spans="2:42" x14ac:dyDescent="0.35">
      <c r="B11" s="66">
        <v>3</v>
      </c>
      <c r="C11" s="7"/>
      <c r="D11" s="10"/>
      <c r="E11" s="55">
        <v>20</v>
      </c>
      <c r="F11" s="56"/>
      <c r="G11" s="57">
        <v>10</v>
      </c>
      <c r="H11" s="58">
        <v>10</v>
      </c>
      <c r="I11" s="58">
        <v>10</v>
      </c>
      <c r="J11" s="58">
        <v>10</v>
      </c>
      <c r="K11" s="58">
        <v>10</v>
      </c>
      <c r="L11" s="58">
        <v>10</v>
      </c>
      <c r="M11" s="58">
        <v>10</v>
      </c>
      <c r="N11" s="58">
        <v>10</v>
      </c>
      <c r="O11" s="59">
        <v>10</v>
      </c>
      <c r="P11" s="60">
        <f t="shared" si="0"/>
        <v>90</v>
      </c>
      <c r="Q11" s="61">
        <v>10</v>
      </c>
      <c r="R11" s="58">
        <v>10</v>
      </c>
      <c r="S11" s="58">
        <v>10</v>
      </c>
      <c r="T11" s="58">
        <v>10</v>
      </c>
      <c r="U11" s="58">
        <v>10</v>
      </c>
      <c r="V11" s="58">
        <v>10</v>
      </c>
      <c r="W11" s="58">
        <v>10</v>
      </c>
      <c r="X11" s="58">
        <v>10</v>
      </c>
      <c r="Y11" s="59">
        <v>10</v>
      </c>
      <c r="Z11" s="67">
        <f t="shared" si="1"/>
        <v>90</v>
      </c>
      <c r="AA11" s="68">
        <f t="shared" si="2"/>
        <v>180</v>
      </c>
      <c r="AB11" s="64"/>
      <c r="AC11" s="69">
        <f>$AA$141</f>
        <v>0</v>
      </c>
      <c r="AD11" s="70">
        <f>RANK(AC11,AC$9:AC$38,0)+COUNTIF(AC$9:$AC11,AC11)-1</f>
        <v>3</v>
      </c>
      <c r="AE11" s="70">
        <f t="shared" si="3"/>
        <v>1</v>
      </c>
      <c r="AF11" s="70">
        <f>IF(ISBLANK($C11),0,1)*INDEX('Allocation Points'!$B$3:$AG$32,AE11,COUNTIF(AE$9:AE$38,AE11)+2)</f>
        <v>0</v>
      </c>
      <c r="AG11" s="74"/>
      <c r="AH11" s="69">
        <f>AA142</f>
        <v>0</v>
      </c>
      <c r="AI11" s="70">
        <f>RANK(AH11,AH$9:AH$38,0)+COUNTIF(AH$9:$AH11,AH11)-1</f>
        <v>3</v>
      </c>
      <c r="AJ11" s="70">
        <f t="shared" si="4"/>
        <v>1</v>
      </c>
      <c r="AK11" s="70">
        <f>IF(ISBLANK($C11),0,1)*INDEX('Allocation Points'!$B$3:$AG$32,AJ11,COUNTIF(AJ$9:AJ$38,AJ11)+2)</f>
        <v>0</v>
      </c>
      <c r="AL11" s="74"/>
      <c r="AM11" s="69">
        <f>AA140</f>
        <v>180</v>
      </c>
      <c r="AN11" s="70">
        <f>RANK(AM11,AM$9:AM$38,1)+COUNTIF(AM$9:$AM11,AM11)-1</f>
        <v>3</v>
      </c>
      <c r="AO11" s="70">
        <f t="shared" si="5"/>
        <v>1</v>
      </c>
      <c r="AP11" s="70">
        <f>IF(ISBLANK($C11),0,1)*INDEX('Allocation Points'!$B$3:$AG$32,AO11,COUNTIF(AO$9:AO$38,AO11)+2)</f>
        <v>0</v>
      </c>
    </row>
    <row r="12" spans="2:42" x14ac:dyDescent="0.35">
      <c r="B12" s="66">
        <v>4</v>
      </c>
      <c r="C12" s="11"/>
      <c r="D12" s="12"/>
      <c r="E12" s="55">
        <v>20</v>
      </c>
      <c r="F12" s="56"/>
      <c r="G12" s="57">
        <v>10</v>
      </c>
      <c r="H12" s="58">
        <v>10</v>
      </c>
      <c r="I12" s="58">
        <v>10</v>
      </c>
      <c r="J12" s="58">
        <v>10</v>
      </c>
      <c r="K12" s="58">
        <v>10</v>
      </c>
      <c r="L12" s="58">
        <v>10</v>
      </c>
      <c r="M12" s="58">
        <v>10</v>
      </c>
      <c r="N12" s="58">
        <v>10</v>
      </c>
      <c r="O12" s="59">
        <v>10</v>
      </c>
      <c r="P12" s="60">
        <f t="shared" si="0"/>
        <v>90</v>
      </c>
      <c r="Q12" s="61">
        <v>10</v>
      </c>
      <c r="R12" s="58">
        <v>10</v>
      </c>
      <c r="S12" s="58">
        <v>10</v>
      </c>
      <c r="T12" s="58">
        <v>10</v>
      </c>
      <c r="U12" s="58">
        <v>10</v>
      </c>
      <c r="V12" s="58">
        <v>10</v>
      </c>
      <c r="W12" s="58">
        <v>10</v>
      </c>
      <c r="X12" s="58">
        <v>10</v>
      </c>
      <c r="Y12" s="59">
        <v>10</v>
      </c>
      <c r="Z12" s="67">
        <f t="shared" si="1"/>
        <v>90</v>
      </c>
      <c r="AA12" s="68">
        <f t="shared" si="2"/>
        <v>180</v>
      </c>
      <c r="AC12" s="69">
        <f>$AA$164</f>
        <v>0</v>
      </c>
      <c r="AD12" s="70">
        <f>RANK(AC12,AC$9:AC$38,0)+COUNTIF(AC$9:$AC12,AC12)-1</f>
        <v>4</v>
      </c>
      <c r="AE12" s="70">
        <f t="shared" si="3"/>
        <v>1</v>
      </c>
      <c r="AF12" s="70">
        <f>IF(ISBLANK($C12),0,1)*INDEX('Allocation Points'!$B$3:$AG$32,AE12,COUNTIF(AE$9:AE$38,AE12)+2)</f>
        <v>0</v>
      </c>
      <c r="AG12" s="74"/>
      <c r="AH12" s="69">
        <f>AA165</f>
        <v>0</v>
      </c>
      <c r="AI12" s="70">
        <f>RANK(AH12,AH$9:AH$38,0)+COUNTIF(AH$9:$AH12,AH12)-1</f>
        <v>4</v>
      </c>
      <c r="AJ12" s="70">
        <f t="shared" si="4"/>
        <v>1</v>
      </c>
      <c r="AK12" s="70">
        <f>IF(ISBLANK($C12),0,1)*INDEX('Allocation Points'!$B$3:$AG$32,AJ12,COUNTIF(AJ$9:AJ$38,AJ12)+2)</f>
        <v>0</v>
      </c>
      <c r="AL12" s="74"/>
      <c r="AM12" s="69">
        <f>AA163</f>
        <v>180</v>
      </c>
      <c r="AN12" s="70">
        <f>RANK(AM12,AM$9:AM$38,1)+COUNTIF(AM$9:$AM12,AM12)-1</f>
        <v>4</v>
      </c>
      <c r="AO12" s="70">
        <f t="shared" si="5"/>
        <v>1</v>
      </c>
      <c r="AP12" s="70">
        <f>IF(ISBLANK($C12),0,1)*INDEX('Allocation Points'!$B$3:$AG$32,AO12,COUNTIF(AO$9:AO$38,AO12)+2)</f>
        <v>0</v>
      </c>
    </row>
    <row r="13" spans="2:42" x14ac:dyDescent="0.35">
      <c r="B13" s="66">
        <v>5</v>
      </c>
      <c r="C13" s="71"/>
      <c r="D13" s="9"/>
      <c r="E13" s="55">
        <v>20</v>
      </c>
      <c r="F13" s="56"/>
      <c r="G13" s="57">
        <v>10</v>
      </c>
      <c r="H13" s="58">
        <v>10</v>
      </c>
      <c r="I13" s="58">
        <v>10</v>
      </c>
      <c r="J13" s="58">
        <v>10</v>
      </c>
      <c r="K13" s="58">
        <v>10</v>
      </c>
      <c r="L13" s="58">
        <v>10</v>
      </c>
      <c r="M13" s="58">
        <v>10</v>
      </c>
      <c r="N13" s="58">
        <v>10</v>
      </c>
      <c r="O13" s="59">
        <v>10</v>
      </c>
      <c r="P13" s="60">
        <f t="shared" si="0"/>
        <v>90</v>
      </c>
      <c r="Q13" s="61">
        <v>10</v>
      </c>
      <c r="R13" s="58">
        <v>10</v>
      </c>
      <c r="S13" s="58">
        <v>10</v>
      </c>
      <c r="T13" s="58">
        <v>10</v>
      </c>
      <c r="U13" s="58">
        <v>10</v>
      </c>
      <c r="V13" s="58">
        <v>10</v>
      </c>
      <c r="W13" s="58">
        <v>10</v>
      </c>
      <c r="X13" s="58">
        <v>10</v>
      </c>
      <c r="Y13" s="59">
        <v>10</v>
      </c>
      <c r="Z13" s="67">
        <f t="shared" si="1"/>
        <v>90</v>
      </c>
      <c r="AA13" s="68">
        <f t="shared" si="2"/>
        <v>180</v>
      </c>
      <c r="AB13" s="64"/>
      <c r="AC13" s="69">
        <f>$AA$187</f>
        <v>0</v>
      </c>
      <c r="AD13" s="70">
        <f>RANK(AC13,AC$9:AC$38,0)+COUNTIF(AC$9:$AC13,AC13)-1</f>
        <v>5</v>
      </c>
      <c r="AE13" s="70">
        <f t="shared" si="3"/>
        <v>1</v>
      </c>
      <c r="AF13" s="70">
        <f>IF(ISBLANK($C13),0,1)*INDEX('Allocation Points'!$B$3:$AG$32,AE13,COUNTIF(AE$9:AE$38,AE13)+2)</f>
        <v>0</v>
      </c>
      <c r="AG13" s="74"/>
      <c r="AH13" s="69">
        <f>AA188</f>
        <v>0</v>
      </c>
      <c r="AI13" s="70">
        <f>RANK(AH13,AH$9:AH$38,0)+COUNTIF(AH$9:$AH13,AH13)-1</f>
        <v>5</v>
      </c>
      <c r="AJ13" s="70">
        <f t="shared" si="4"/>
        <v>1</v>
      </c>
      <c r="AK13" s="70">
        <f>IF(ISBLANK($C13),0,1)*INDEX('Allocation Points'!$B$3:$AG$32,AJ13,COUNTIF(AJ$9:AJ$38,AJ13)+2)</f>
        <v>0</v>
      </c>
      <c r="AL13" s="74"/>
      <c r="AM13" s="69">
        <f>AA186</f>
        <v>180</v>
      </c>
      <c r="AN13" s="70">
        <f>RANK(AM13,AM$9:AM$38,1)+COUNTIF(AM$9:$AM13,AM13)-1</f>
        <v>5</v>
      </c>
      <c r="AO13" s="70">
        <f t="shared" si="5"/>
        <v>1</v>
      </c>
      <c r="AP13" s="70">
        <f>IF(ISBLANK($C13),0,1)*INDEX('Allocation Points'!$B$3:$AG$32,AO13,COUNTIF(AO$9:AO$38,AO13)+2)</f>
        <v>0</v>
      </c>
    </row>
    <row r="14" spans="2:42" x14ac:dyDescent="0.35">
      <c r="B14" s="66">
        <v>6</v>
      </c>
      <c r="C14" s="7"/>
      <c r="D14" s="9"/>
      <c r="E14" s="55">
        <v>20</v>
      </c>
      <c r="F14" s="56"/>
      <c r="G14" s="57">
        <v>10</v>
      </c>
      <c r="H14" s="58">
        <v>10</v>
      </c>
      <c r="I14" s="58">
        <v>10</v>
      </c>
      <c r="J14" s="58">
        <v>10</v>
      </c>
      <c r="K14" s="58">
        <v>10</v>
      </c>
      <c r="L14" s="58">
        <v>10</v>
      </c>
      <c r="M14" s="58">
        <v>10</v>
      </c>
      <c r="N14" s="58">
        <v>10</v>
      </c>
      <c r="O14" s="59">
        <v>10</v>
      </c>
      <c r="P14" s="60">
        <f t="shared" si="0"/>
        <v>90</v>
      </c>
      <c r="Q14" s="61">
        <v>10</v>
      </c>
      <c r="R14" s="58">
        <v>10</v>
      </c>
      <c r="S14" s="58">
        <v>10</v>
      </c>
      <c r="T14" s="58">
        <v>10</v>
      </c>
      <c r="U14" s="58">
        <v>10</v>
      </c>
      <c r="V14" s="58">
        <v>10</v>
      </c>
      <c r="W14" s="58">
        <v>10</v>
      </c>
      <c r="X14" s="58">
        <v>10</v>
      </c>
      <c r="Y14" s="59">
        <v>10</v>
      </c>
      <c r="Z14" s="67">
        <f t="shared" si="1"/>
        <v>90</v>
      </c>
      <c r="AA14" s="68">
        <f t="shared" si="2"/>
        <v>180</v>
      </c>
      <c r="AC14" s="69">
        <f>$AA$210</f>
        <v>0</v>
      </c>
      <c r="AD14" s="70">
        <f>RANK(AC14,AC$9:AC$38,0)+COUNTIF(AC$9:$AC14,AC14)-1</f>
        <v>6</v>
      </c>
      <c r="AE14" s="70">
        <f t="shared" si="3"/>
        <v>1</v>
      </c>
      <c r="AF14" s="70">
        <f>IF(ISBLANK($C14),0,1)*INDEX('Allocation Points'!$B$3:$AG$32,AE14,COUNTIF(AE$9:AE$38,AE14)+2)</f>
        <v>0</v>
      </c>
      <c r="AG14" s="74"/>
      <c r="AH14" s="69">
        <f>AA211</f>
        <v>0</v>
      </c>
      <c r="AI14" s="70">
        <f>RANK(AH14,AH$9:AH$38,0)+COUNTIF(AH$9:$AH14,AH14)-1</f>
        <v>6</v>
      </c>
      <c r="AJ14" s="70">
        <f t="shared" si="4"/>
        <v>1</v>
      </c>
      <c r="AK14" s="70">
        <f>IF(ISBLANK($C14),0,1)*INDEX('Allocation Points'!$B$3:$AG$32,AJ14,COUNTIF(AJ$9:AJ$38,AJ14)+2)</f>
        <v>0</v>
      </c>
      <c r="AL14" s="74"/>
      <c r="AM14" s="69">
        <f>AA209</f>
        <v>180</v>
      </c>
      <c r="AN14" s="70">
        <f>RANK(AM14,AM$9:AM$38,1)+COUNTIF(AM$9:$AM14,AM14)-1</f>
        <v>6</v>
      </c>
      <c r="AO14" s="70">
        <f t="shared" si="5"/>
        <v>1</v>
      </c>
      <c r="AP14" s="70">
        <f>IF(ISBLANK($C14),0,1)*INDEX('Allocation Points'!$B$3:$AG$32,AO14,COUNTIF(AO$9:AO$38,AO14)+2)</f>
        <v>0</v>
      </c>
    </row>
    <row r="15" spans="2:42" x14ac:dyDescent="0.35">
      <c r="B15" s="66">
        <v>7</v>
      </c>
      <c r="C15" s="7"/>
      <c r="D15" s="9"/>
      <c r="E15" s="55">
        <v>20</v>
      </c>
      <c r="F15" s="56"/>
      <c r="G15" s="57">
        <v>10</v>
      </c>
      <c r="H15" s="58">
        <v>10</v>
      </c>
      <c r="I15" s="58">
        <v>10</v>
      </c>
      <c r="J15" s="58">
        <v>10</v>
      </c>
      <c r="K15" s="58">
        <v>10</v>
      </c>
      <c r="L15" s="58">
        <v>10</v>
      </c>
      <c r="M15" s="58">
        <v>10</v>
      </c>
      <c r="N15" s="58">
        <v>10</v>
      </c>
      <c r="O15" s="59">
        <v>10</v>
      </c>
      <c r="P15" s="60">
        <f t="shared" si="0"/>
        <v>90</v>
      </c>
      <c r="Q15" s="61">
        <v>10</v>
      </c>
      <c r="R15" s="58">
        <v>10</v>
      </c>
      <c r="S15" s="58">
        <v>10</v>
      </c>
      <c r="T15" s="58">
        <v>10</v>
      </c>
      <c r="U15" s="58">
        <v>10</v>
      </c>
      <c r="V15" s="58">
        <v>10</v>
      </c>
      <c r="W15" s="58">
        <v>10</v>
      </c>
      <c r="X15" s="58">
        <v>10</v>
      </c>
      <c r="Y15" s="59">
        <v>10</v>
      </c>
      <c r="Z15" s="67">
        <f t="shared" si="1"/>
        <v>90</v>
      </c>
      <c r="AA15" s="68">
        <f t="shared" si="2"/>
        <v>180</v>
      </c>
      <c r="AB15" s="64"/>
      <c r="AC15" s="69">
        <f>$AA$233</f>
        <v>0</v>
      </c>
      <c r="AD15" s="70">
        <f>RANK(AC15,AC$9:AC$38,0)+COUNTIF(AC$9:$AC15,AC15)-1</f>
        <v>7</v>
      </c>
      <c r="AE15" s="70">
        <f t="shared" si="3"/>
        <v>1</v>
      </c>
      <c r="AF15" s="70">
        <f>IF(ISBLANK($C15),0,1)*INDEX('Allocation Points'!$B$3:$AG$32,AE15,COUNTIF(AE$9:AE$38,AE15)+2)</f>
        <v>0</v>
      </c>
      <c r="AG15" s="74"/>
      <c r="AH15" s="69">
        <f>AA234</f>
        <v>0</v>
      </c>
      <c r="AI15" s="70">
        <f>RANK(AH15,AH$9:AH$38,0)+COUNTIF(AH$9:$AH15,AH15)-1</f>
        <v>7</v>
      </c>
      <c r="AJ15" s="70">
        <f t="shared" si="4"/>
        <v>1</v>
      </c>
      <c r="AK15" s="70">
        <f>IF(ISBLANK($C15),0,1)*INDEX('Allocation Points'!$B$3:$AG$32,AJ15,COUNTIF(AJ$9:AJ$38,AJ15)+2)</f>
        <v>0</v>
      </c>
      <c r="AL15" s="74"/>
      <c r="AM15" s="69">
        <f>AA232</f>
        <v>180</v>
      </c>
      <c r="AN15" s="70">
        <f>RANK(AM15,AM$9:AM$38,1)+COUNTIF(AM$9:$AM15,AM15)-1</f>
        <v>7</v>
      </c>
      <c r="AO15" s="70">
        <f t="shared" si="5"/>
        <v>1</v>
      </c>
      <c r="AP15" s="70">
        <f>IF(ISBLANK($C15),0,1)*INDEX('Allocation Points'!$B$3:$AG$32,AO15,COUNTIF(AO$9:AO$38,AO15)+2)</f>
        <v>0</v>
      </c>
    </row>
    <row r="16" spans="2:42" x14ac:dyDescent="0.35">
      <c r="B16" s="66">
        <v>8</v>
      </c>
      <c r="C16" s="7"/>
      <c r="D16" s="12"/>
      <c r="E16" s="55">
        <v>20</v>
      </c>
      <c r="F16" s="56"/>
      <c r="G16" s="57">
        <v>10</v>
      </c>
      <c r="H16" s="58">
        <v>10</v>
      </c>
      <c r="I16" s="58">
        <v>10</v>
      </c>
      <c r="J16" s="58">
        <v>10</v>
      </c>
      <c r="K16" s="58">
        <v>10</v>
      </c>
      <c r="L16" s="58">
        <v>10</v>
      </c>
      <c r="M16" s="58">
        <v>10</v>
      </c>
      <c r="N16" s="58">
        <v>10</v>
      </c>
      <c r="O16" s="59">
        <v>10</v>
      </c>
      <c r="P16" s="60">
        <f t="shared" si="0"/>
        <v>90</v>
      </c>
      <c r="Q16" s="61">
        <v>10</v>
      </c>
      <c r="R16" s="58">
        <v>10</v>
      </c>
      <c r="S16" s="58">
        <v>10</v>
      </c>
      <c r="T16" s="58">
        <v>10</v>
      </c>
      <c r="U16" s="58">
        <v>10</v>
      </c>
      <c r="V16" s="58">
        <v>10</v>
      </c>
      <c r="W16" s="58">
        <v>10</v>
      </c>
      <c r="X16" s="58">
        <v>10</v>
      </c>
      <c r="Y16" s="59">
        <v>10</v>
      </c>
      <c r="Z16" s="67">
        <f t="shared" si="1"/>
        <v>90</v>
      </c>
      <c r="AA16" s="68">
        <f t="shared" si="2"/>
        <v>180</v>
      </c>
      <c r="AC16" s="69">
        <f>$AA$256</f>
        <v>0</v>
      </c>
      <c r="AD16" s="70">
        <f>RANK(AC16,AC$9:AC$38,0)+COUNTIF(AC$9:$AC16,AC16)-1</f>
        <v>8</v>
      </c>
      <c r="AE16" s="70">
        <f t="shared" si="3"/>
        <v>1</v>
      </c>
      <c r="AF16" s="70">
        <f>IF(ISBLANK($C16),0,1)*INDEX('Allocation Points'!$B$3:$AG$32,AE16,COUNTIF(AE$9:AE$38,AE16)+2)</f>
        <v>0</v>
      </c>
      <c r="AG16" s="74"/>
      <c r="AH16" s="69">
        <f>AA257</f>
        <v>0</v>
      </c>
      <c r="AI16" s="70">
        <f>RANK(AH16,AH$9:AH$38,0)+COUNTIF(AH$9:$AH16,AH16)-1</f>
        <v>8</v>
      </c>
      <c r="AJ16" s="70">
        <f t="shared" si="4"/>
        <v>1</v>
      </c>
      <c r="AK16" s="70">
        <f>IF(ISBLANK($C16),0,1)*INDEX('Allocation Points'!$B$3:$AG$32,AJ16,COUNTIF(AJ$9:AJ$38,AJ16)+2)</f>
        <v>0</v>
      </c>
      <c r="AL16" s="74"/>
      <c r="AM16" s="69">
        <f>AA255</f>
        <v>180</v>
      </c>
      <c r="AN16" s="70">
        <f>RANK(AM16,AM$9:AM$38,1)+COUNTIF(AM$9:$AM16,AM16)-1</f>
        <v>8</v>
      </c>
      <c r="AO16" s="70">
        <f t="shared" si="5"/>
        <v>1</v>
      </c>
      <c r="AP16" s="70">
        <f>IF(ISBLANK($C16),0,1)*INDEX('Allocation Points'!$B$3:$AG$32,AO16,COUNTIF(AO$9:AO$38,AO16)+2)</f>
        <v>0</v>
      </c>
    </row>
    <row r="17" spans="2:42" x14ac:dyDescent="0.35">
      <c r="B17" s="66">
        <v>9</v>
      </c>
      <c r="C17" s="7"/>
      <c r="D17" s="10"/>
      <c r="E17" s="55">
        <v>20</v>
      </c>
      <c r="F17" s="56"/>
      <c r="G17" s="57">
        <v>10</v>
      </c>
      <c r="H17" s="58">
        <v>10</v>
      </c>
      <c r="I17" s="58">
        <v>10</v>
      </c>
      <c r="J17" s="58">
        <v>10</v>
      </c>
      <c r="K17" s="58">
        <v>10</v>
      </c>
      <c r="L17" s="58">
        <v>10</v>
      </c>
      <c r="M17" s="58">
        <v>10</v>
      </c>
      <c r="N17" s="58">
        <v>10</v>
      </c>
      <c r="O17" s="59">
        <v>10</v>
      </c>
      <c r="P17" s="60">
        <f t="shared" si="0"/>
        <v>90</v>
      </c>
      <c r="Q17" s="61">
        <v>10</v>
      </c>
      <c r="R17" s="58">
        <v>10</v>
      </c>
      <c r="S17" s="58">
        <v>10</v>
      </c>
      <c r="T17" s="58">
        <v>10</v>
      </c>
      <c r="U17" s="58">
        <v>10</v>
      </c>
      <c r="V17" s="58">
        <v>10</v>
      </c>
      <c r="W17" s="58">
        <v>10</v>
      </c>
      <c r="X17" s="58">
        <v>10</v>
      </c>
      <c r="Y17" s="59">
        <v>10</v>
      </c>
      <c r="Z17" s="67">
        <f t="shared" si="1"/>
        <v>90</v>
      </c>
      <c r="AA17" s="68">
        <f t="shared" si="2"/>
        <v>180</v>
      </c>
      <c r="AC17" s="69">
        <f>$AA$279</f>
        <v>0</v>
      </c>
      <c r="AD17" s="70">
        <f>RANK(AC17,AC$9:AC$38,0)+COUNTIF(AC$9:$AC17,AC17)-1</f>
        <v>9</v>
      </c>
      <c r="AE17" s="70">
        <f t="shared" si="3"/>
        <v>1</v>
      </c>
      <c r="AF17" s="70">
        <f>IF(ISBLANK($C17),0,1)*INDEX('Allocation Points'!$B$3:$AG$32,AE17,COUNTIF(AE$9:AE$38,AE17)+2)</f>
        <v>0</v>
      </c>
      <c r="AG17" s="74"/>
      <c r="AH17" s="69">
        <f>AA280</f>
        <v>0</v>
      </c>
      <c r="AI17" s="70">
        <f>RANK(AH17,AH$9:AH$38,0)+COUNTIF(AH$9:$AH17,AH17)-1</f>
        <v>9</v>
      </c>
      <c r="AJ17" s="70">
        <f t="shared" si="4"/>
        <v>1</v>
      </c>
      <c r="AK17" s="70">
        <f>IF(ISBLANK($C17),0,1)*INDEX('Allocation Points'!$B$3:$AG$32,AJ17,COUNTIF(AJ$9:AJ$38,AJ17)+2)</f>
        <v>0</v>
      </c>
      <c r="AL17" s="74"/>
      <c r="AM17" s="69">
        <f>AA278</f>
        <v>180</v>
      </c>
      <c r="AN17" s="70">
        <f>RANK(AM17,AM$9:AM$38,1)+COUNTIF(AM$9:$AM17,AM17)-1</f>
        <v>9</v>
      </c>
      <c r="AO17" s="70">
        <f t="shared" si="5"/>
        <v>1</v>
      </c>
      <c r="AP17" s="70">
        <f>IF(ISBLANK($C17),0,1)*INDEX('Allocation Points'!$B$3:$AG$32,AO17,COUNTIF(AO$9:AO$38,AO17)+2)</f>
        <v>0</v>
      </c>
    </row>
    <row r="18" spans="2:42" x14ac:dyDescent="0.35">
      <c r="B18" s="66">
        <v>10</v>
      </c>
      <c r="C18" s="11"/>
      <c r="D18" s="9"/>
      <c r="E18" s="55">
        <v>20</v>
      </c>
      <c r="F18" s="56"/>
      <c r="G18" s="57">
        <v>10</v>
      </c>
      <c r="H18" s="58">
        <v>10</v>
      </c>
      <c r="I18" s="58">
        <v>10</v>
      </c>
      <c r="J18" s="58">
        <v>10</v>
      </c>
      <c r="K18" s="58">
        <v>10</v>
      </c>
      <c r="L18" s="58">
        <v>10</v>
      </c>
      <c r="M18" s="58">
        <v>10</v>
      </c>
      <c r="N18" s="58">
        <v>10</v>
      </c>
      <c r="O18" s="59">
        <v>10</v>
      </c>
      <c r="P18" s="60">
        <f t="shared" si="0"/>
        <v>90</v>
      </c>
      <c r="Q18" s="61">
        <v>10</v>
      </c>
      <c r="R18" s="58">
        <v>10</v>
      </c>
      <c r="S18" s="58">
        <v>10</v>
      </c>
      <c r="T18" s="58">
        <v>10</v>
      </c>
      <c r="U18" s="58">
        <v>10</v>
      </c>
      <c r="V18" s="58">
        <v>10</v>
      </c>
      <c r="W18" s="58">
        <v>10</v>
      </c>
      <c r="X18" s="58">
        <v>10</v>
      </c>
      <c r="Y18" s="59">
        <v>10</v>
      </c>
      <c r="Z18" s="67">
        <f t="shared" si="1"/>
        <v>90</v>
      </c>
      <c r="AA18" s="68">
        <f t="shared" si="2"/>
        <v>180</v>
      </c>
      <c r="AB18" s="64"/>
      <c r="AC18" s="69">
        <f>$AA$302</f>
        <v>0</v>
      </c>
      <c r="AD18" s="70">
        <f>RANK(AC18,AC$9:AC$38,0)+COUNTIF(AC$9:$AC18,AC18)-1</f>
        <v>10</v>
      </c>
      <c r="AE18" s="70">
        <f t="shared" si="3"/>
        <v>1</v>
      </c>
      <c r="AF18" s="70">
        <f>IF(ISBLANK($C18),0,1)*INDEX('Allocation Points'!$B$3:$AG$32,AE18,COUNTIF(AE$9:AE$38,AE18)+2)</f>
        <v>0</v>
      </c>
      <c r="AG18" s="74"/>
      <c r="AH18" s="69">
        <f>AA303</f>
        <v>0</v>
      </c>
      <c r="AI18" s="70">
        <f>RANK(AH18,AH$9:AH$38,0)+COUNTIF(AH$9:$AH18,AH18)-1</f>
        <v>10</v>
      </c>
      <c r="AJ18" s="70">
        <f t="shared" si="4"/>
        <v>1</v>
      </c>
      <c r="AK18" s="70">
        <f>IF(ISBLANK($C18),0,1)*INDEX('Allocation Points'!$B$3:$AG$32,AJ18,COUNTIF(AJ$9:AJ$38,AJ18)+2)</f>
        <v>0</v>
      </c>
      <c r="AL18" s="74"/>
      <c r="AM18" s="69">
        <f>AA301</f>
        <v>180</v>
      </c>
      <c r="AN18" s="70">
        <f>RANK(AM18,AM$9:AM$38,1)+COUNTIF(AM$9:$AM18,AM18)-1</f>
        <v>10</v>
      </c>
      <c r="AO18" s="70">
        <f t="shared" si="5"/>
        <v>1</v>
      </c>
      <c r="AP18" s="70">
        <f>IF(ISBLANK($C18),0,1)*INDEX('Allocation Points'!$B$3:$AG$32,AO18,COUNTIF(AO$9:AO$38,AO18)+2)</f>
        <v>0</v>
      </c>
    </row>
    <row r="19" spans="2:42" x14ac:dyDescent="0.35">
      <c r="B19" s="66">
        <v>11</v>
      </c>
      <c r="C19" s="72"/>
      <c r="D19" s="10"/>
      <c r="E19" s="55">
        <v>20</v>
      </c>
      <c r="F19" s="56"/>
      <c r="G19" s="57">
        <v>10</v>
      </c>
      <c r="H19" s="58">
        <v>10</v>
      </c>
      <c r="I19" s="58">
        <v>10</v>
      </c>
      <c r="J19" s="58">
        <v>10</v>
      </c>
      <c r="K19" s="58">
        <v>10</v>
      </c>
      <c r="L19" s="58">
        <v>10</v>
      </c>
      <c r="M19" s="58">
        <v>10</v>
      </c>
      <c r="N19" s="58">
        <v>10</v>
      </c>
      <c r="O19" s="59">
        <v>10</v>
      </c>
      <c r="P19" s="60">
        <f t="shared" si="0"/>
        <v>90</v>
      </c>
      <c r="Q19" s="61">
        <v>10</v>
      </c>
      <c r="R19" s="58">
        <v>10</v>
      </c>
      <c r="S19" s="58">
        <v>10</v>
      </c>
      <c r="T19" s="58">
        <v>10</v>
      </c>
      <c r="U19" s="58">
        <v>10</v>
      </c>
      <c r="V19" s="58">
        <v>10</v>
      </c>
      <c r="W19" s="58">
        <v>10</v>
      </c>
      <c r="X19" s="58">
        <v>10</v>
      </c>
      <c r="Y19" s="59">
        <v>10</v>
      </c>
      <c r="Z19" s="67">
        <f t="shared" si="1"/>
        <v>90</v>
      </c>
      <c r="AA19" s="68">
        <f t="shared" si="2"/>
        <v>180</v>
      </c>
      <c r="AC19" s="69">
        <f>$AA$325</f>
        <v>0</v>
      </c>
      <c r="AD19" s="70">
        <f>RANK(AC19,AC$9:AC$38,0)+COUNTIF(AC$9:$AC19,AC19)-1</f>
        <v>11</v>
      </c>
      <c r="AE19" s="70">
        <f t="shared" si="3"/>
        <v>1</v>
      </c>
      <c r="AF19" s="70">
        <f>IF(ISBLANK($C19),0,1)*INDEX('Allocation Points'!$B$3:$AG$32,AE19,COUNTIF(AE$9:AE$38,AE19)+2)</f>
        <v>0</v>
      </c>
      <c r="AG19" s="74"/>
      <c r="AH19" s="69">
        <f>AA326</f>
        <v>0</v>
      </c>
      <c r="AI19" s="70">
        <f>RANK(AH19,AH$9:AH$38,0)+COUNTIF(AH$9:$AH19,AH19)-1</f>
        <v>11</v>
      </c>
      <c r="AJ19" s="70">
        <f t="shared" si="4"/>
        <v>1</v>
      </c>
      <c r="AK19" s="70">
        <f>IF(ISBLANK($C19),0,1)*INDEX('Allocation Points'!$B$3:$AG$32,AJ19,COUNTIF(AJ$9:AJ$38,AJ19)+2)</f>
        <v>0</v>
      </c>
      <c r="AL19" s="74"/>
      <c r="AM19" s="69">
        <f>AA324</f>
        <v>180</v>
      </c>
      <c r="AN19" s="70">
        <f>RANK(AM19,AM$9:AM$38,1)+COUNTIF(AM$9:$AM19,AM19)-1</f>
        <v>11</v>
      </c>
      <c r="AO19" s="70">
        <f t="shared" si="5"/>
        <v>1</v>
      </c>
      <c r="AP19" s="70">
        <f>IF(ISBLANK($C19),0,1)*INDEX('Allocation Points'!$B$3:$AG$32,AO19,COUNTIF(AO$9:AO$38,AO19)+2)</f>
        <v>0</v>
      </c>
    </row>
    <row r="20" spans="2:42" x14ac:dyDescent="0.35">
      <c r="B20" s="66">
        <v>12</v>
      </c>
      <c r="C20" s="71"/>
      <c r="D20" s="12"/>
      <c r="E20" s="55">
        <v>20</v>
      </c>
      <c r="F20" s="56"/>
      <c r="G20" s="57">
        <v>10</v>
      </c>
      <c r="H20" s="58">
        <v>10</v>
      </c>
      <c r="I20" s="58">
        <v>10</v>
      </c>
      <c r="J20" s="58">
        <v>10</v>
      </c>
      <c r="K20" s="58">
        <v>10</v>
      </c>
      <c r="L20" s="58">
        <v>10</v>
      </c>
      <c r="M20" s="58">
        <v>10</v>
      </c>
      <c r="N20" s="58">
        <v>10</v>
      </c>
      <c r="O20" s="59">
        <v>10</v>
      </c>
      <c r="P20" s="60">
        <f t="shared" si="0"/>
        <v>90</v>
      </c>
      <c r="Q20" s="61">
        <v>10</v>
      </c>
      <c r="R20" s="58">
        <v>10</v>
      </c>
      <c r="S20" s="58">
        <v>10</v>
      </c>
      <c r="T20" s="58">
        <v>10</v>
      </c>
      <c r="U20" s="58">
        <v>10</v>
      </c>
      <c r="V20" s="58">
        <v>10</v>
      </c>
      <c r="W20" s="58">
        <v>10</v>
      </c>
      <c r="X20" s="58">
        <v>10</v>
      </c>
      <c r="Y20" s="59">
        <v>10</v>
      </c>
      <c r="Z20" s="67">
        <f t="shared" si="1"/>
        <v>90</v>
      </c>
      <c r="AA20" s="68">
        <f t="shared" si="2"/>
        <v>180</v>
      </c>
      <c r="AB20" s="64"/>
      <c r="AC20" s="69">
        <f>$AA$348</f>
        <v>0</v>
      </c>
      <c r="AD20" s="70">
        <f>RANK(AC20,AC$9:AC$38,0)+COUNTIF(AC$9:$AC20,AC20)-1</f>
        <v>12</v>
      </c>
      <c r="AE20" s="70">
        <f t="shared" si="3"/>
        <v>1</v>
      </c>
      <c r="AF20" s="70">
        <f>IF(ISBLANK($C20),0,1)*INDEX('Allocation Points'!$B$3:$AG$32,AE20,COUNTIF(AE$9:AE$38,AE20)+2)</f>
        <v>0</v>
      </c>
      <c r="AG20" s="74"/>
      <c r="AH20" s="69">
        <f>AA349</f>
        <v>0</v>
      </c>
      <c r="AI20" s="70">
        <f>RANK(AH20,AH$9:AH$38,0)+COUNTIF(AH$9:$AH20,AH20)-1</f>
        <v>12</v>
      </c>
      <c r="AJ20" s="70">
        <f t="shared" si="4"/>
        <v>1</v>
      </c>
      <c r="AK20" s="70">
        <f>IF(ISBLANK($C20),0,1)*INDEX('Allocation Points'!$B$3:$AG$32,AJ20,COUNTIF(AJ$9:AJ$38,AJ20)+2)</f>
        <v>0</v>
      </c>
      <c r="AL20" s="74"/>
      <c r="AM20" s="69">
        <f>AA347</f>
        <v>180</v>
      </c>
      <c r="AN20" s="70">
        <f>RANK(AM20,AM$9:AM$38,1)+COUNTIF(AM$9:$AM20,AM20)-1</f>
        <v>12</v>
      </c>
      <c r="AO20" s="70">
        <f t="shared" si="5"/>
        <v>1</v>
      </c>
      <c r="AP20" s="70">
        <f>IF(ISBLANK($C20),0,1)*INDEX('Allocation Points'!$B$3:$AG$32,AO20,COUNTIF(AO$9:AO$38,AO20)+2)</f>
        <v>0</v>
      </c>
    </row>
    <row r="21" spans="2:42" x14ac:dyDescent="0.35">
      <c r="B21" s="73">
        <v>13</v>
      </c>
      <c r="C21" s="7"/>
      <c r="D21" s="10"/>
      <c r="E21" s="55">
        <v>20</v>
      </c>
      <c r="F21" s="56"/>
      <c r="G21" s="57">
        <v>10</v>
      </c>
      <c r="H21" s="58">
        <v>10</v>
      </c>
      <c r="I21" s="58">
        <v>10</v>
      </c>
      <c r="J21" s="58">
        <v>10</v>
      </c>
      <c r="K21" s="58">
        <v>10</v>
      </c>
      <c r="L21" s="58">
        <v>10</v>
      </c>
      <c r="M21" s="58">
        <v>10</v>
      </c>
      <c r="N21" s="58">
        <v>10</v>
      </c>
      <c r="O21" s="59">
        <v>10</v>
      </c>
      <c r="P21" s="60">
        <f t="shared" si="0"/>
        <v>90</v>
      </c>
      <c r="Q21" s="61">
        <v>10</v>
      </c>
      <c r="R21" s="58">
        <v>10</v>
      </c>
      <c r="S21" s="58">
        <v>10</v>
      </c>
      <c r="T21" s="58">
        <v>10</v>
      </c>
      <c r="U21" s="58">
        <v>10</v>
      </c>
      <c r="V21" s="58">
        <v>10</v>
      </c>
      <c r="W21" s="58">
        <v>10</v>
      </c>
      <c r="X21" s="58">
        <v>10</v>
      </c>
      <c r="Y21" s="59">
        <v>10</v>
      </c>
      <c r="Z21" s="67">
        <f t="shared" si="1"/>
        <v>90</v>
      </c>
      <c r="AA21" s="68">
        <f t="shared" si="2"/>
        <v>180</v>
      </c>
      <c r="AC21" s="69">
        <f>$AA$371</f>
        <v>0</v>
      </c>
      <c r="AD21" s="69">
        <f>RANK(AC21,AC$9:AC$38,0)+COUNTIF(AC$9:$AC21,AC21)-1</f>
        <v>13</v>
      </c>
      <c r="AE21" s="69">
        <f t="shared" si="3"/>
        <v>1</v>
      </c>
      <c r="AF21" s="69">
        <f>IF(ISBLANK($C21),0,1)*INDEX('Allocation Points'!$B$3:$AG$32,AE21,COUNTIF(AE$9:AE$38,AE21)+2)</f>
        <v>0</v>
      </c>
      <c r="AG21" s="74"/>
      <c r="AH21" s="69">
        <f>AA372</f>
        <v>0</v>
      </c>
      <c r="AI21" s="70">
        <f>RANK(AH21,AH$9:AH$38,0)+COUNTIF(AH$9:$AH21,AH21)-1</f>
        <v>13</v>
      </c>
      <c r="AJ21" s="69">
        <f t="shared" si="4"/>
        <v>1</v>
      </c>
      <c r="AK21" s="69">
        <f>IF(ISBLANK($C21),0,1)*INDEX('Allocation Points'!$B$3:$AG$32,AJ21,COUNTIF(AJ$9:AJ$38,AJ21)+2)</f>
        <v>0</v>
      </c>
      <c r="AL21" s="74"/>
      <c r="AM21" s="69">
        <f>AA370</f>
        <v>180</v>
      </c>
      <c r="AN21" s="70">
        <f>RANK(AM21,AM$9:AM$38,1)+COUNTIF(AM$9:$AM21,AM21)-1</f>
        <v>13</v>
      </c>
      <c r="AO21" s="69">
        <f t="shared" si="5"/>
        <v>1</v>
      </c>
      <c r="AP21" s="69">
        <f>IF(ISBLANK($C21),0,1)*INDEX('Allocation Points'!$B$3:$AG$32,AO21,COUNTIF(AO$9:AO$38,AO21)+2)</f>
        <v>0</v>
      </c>
    </row>
    <row r="22" spans="2:42" x14ac:dyDescent="0.35">
      <c r="B22" s="73">
        <v>14</v>
      </c>
      <c r="C22" s="7"/>
      <c r="D22" s="10"/>
      <c r="E22" s="55">
        <v>20</v>
      </c>
      <c r="F22" s="56"/>
      <c r="G22" s="57">
        <v>10</v>
      </c>
      <c r="H22" s="58">
        <v>10</v>
      </c>
      <c r="I22" s="58">
        <v>10</v>
      </c>
      <c r="J22" s="58">
        <v>10</v>
      </c>
      <c r="K22" s="58">
        <v>10</v>
      </c>
      <c r="L22" s="58">
        <v>10</v>
      </c>
      <c r="M22" s="58">
        <v>10</v>
      </c>
      <c r="N22" s="58">
        <v>10</v>
      </c>
      <c r="O22" s="59">
        <v>10</v>
      </c>
      <c r="P22" s="60">
        <f t="shared" si="0"/>
        <v>90</v>
      </c>
      <c r="Q22" s="61">
        <v>10</v>
      </c>
      <c r="R22" s="58">
        <v>10</v>
      </c>
      <c r="S22" s="58">
        <v>10</v>
      </c>
      <c r="T22" s="58">
        <v>10</v>
      </c>
      <c r="U22" s="58">
        <v>10</v>
      </c>
      <c r="V22" s="58">
        <v>10</v>
      </c>
      <c r="W22" s="58">
        <v>10</v>
      </c>
      <c r="X22" s="58">
        <v>10</v>
      </c>
      <c r="Y22" s="59">
        <v>10</v>
      </c>
      <c r="Z22" s="67">
        <f t="shared" si="1"/>
        <v>90</v>
      </c>
      <c r="AA22" s="68">
        <f t="shared" si="2"/>
        <v>180</v>
      </c>
      <c r="AC22" s="69">
        <f>$AA$394</f>
        <v>0</v>
      </c>
      <c r="AD22" s="70">
        <f>RANK(AC22,AC$9:AC$38,0)+COUNTIF(AC$9:$AC22,AC22)-1</f>
        <v>14</v>
      </c>
      <c r="AE22" s="70">
        <f t="shared" si="3"/>
        <v>1</v>
      </c>
      <c r="AF22" s="70">
        <f>IF(ISBLANK($C22),0,1)*INDEX('Allocation Points'!$B$3:$AG$32,AE22,COUNTIF(AE$9:AE$38,AE22)+2)</f>
        <v>0</v>
      </c>
      <c r="AG22" s="74"/>
      <c r="AH22" s="69">
        <f>AA395</f>
        <v>0</v>
      </c>
      <c r="AI22" s="70">
        <f>RANK(AH22,AH$9:AH$38,0)+COUNTIF(AH$9:$AH22,AH22)-1</f>
        <v>14</v>
      </c>
      <c r="AJ22" s="70">
        <f t="shared" si="4"/>
        <v>1</v>
      </c>
      <c r="AK22" s="70">
        <f>IF(ISBLANK($C22),0,1)*INDEX('Allocation Points'!$B$3:$AG$32,AJ22,COUNTIF(AJ$9:AJ$38,AJ22)+2)</f>
        <v>0</v>
      </c>
      <c r="AL22" s="74"/>
      <c r="AM22" s="69">
        <f>AA393</f>
        <v>180</v>
      </c>
      <c r="AN22" s="70">
        <f>RANK(AM22,AM$9:AM$38,1)+COUNTIF(AM$9:$AM22,AM22)-1</f>
        <v>14</v>
      </c>
      <c r="AO22" s="70">
        <f t="shared" si="5"/>
        <v>1</v>
      </c>
      <c r="AP22" s="70">
        <f>IF(ISBLANK($C22),0,1)*INDEX('Allocation Points'!$B$3:$AG$32,AO22,COUNTIF(AO$9:AO$38,AO22)+2)</f>
        <v>0</v>
      </c>
    </row>
    <row r="23" spans="2:42" x14ac:dyDescent="0.35">
      <c r="B23" s="73">
        <v>15</v>
      </c>
      <c r="C23" s="7"/>
      <c r="D23" s="9"/>
      <c r="E23" s="55">
        <v>20</v>
      </c>
      <c r="F23" s="56"/>
      <c r="G23" s="57">
        <v>10</v>
      </c>
      <c r="H23" s="58">
        <v>10</v>
      </c>
      <c r="I23" s="58">
        <v>10</v>
      </c>
      <c r="J23" s="58">
        <v>10</v>
      </c>
      <c r="K23" s="58">
        <v>10</v>
      </c>
      <c r="L23" s="58">
        <v>10</v>
      </c>
      <c r="M23" s="58">
        <v>10</v>
      </c>
      <c r="N23" s="58">
        <v>10</v>
      </c>
      <c r="O23" s="59">
        <v>10</v>
      </c>
      <c r="P23" s="60">
        <f t="shared" si="0"/>
        <v>90</v>
      </c>
      <c r="Q23" s="61">
        <v>10</v>
      </c>
      <c r="R23" s="58">
        <v>10</v>
      </c>
      <c r="S23" s="58">
        <v>10</v>
      </c>
      <c r="T23" s="58">
        <v>10</v>
      </c>
      <c r="U23" s="58">
        <v>10</v>
      </c>
      <c r="V23" s="58">
        <v>10</v>
      </c>
      <c r="W23" s="58">
        <v>10</v>
      </c>
      <c r="X23" s="58">
        <v>10</v>
      </c>
      <c r="Y23" s="59">
        <v>10</v>
      </c>
      <c r="Z23" s="67">
        <f t="shared" si="1"/>
        <v>90</v>
      </c>
      <c r="AA23" s="68">
        <f t="shared" si="2"/>
        <v>180</v>
      </c>
      <c r="AB23" s="74"/>
      <c r="AC23" s="69">
        <f>$AA$417</f>
        <v>0</v>
      </c>
      <c r="AD23" s="70">
        <f>RANK(AC23,AC$9:AC$38,0)+COUNTIF(AC$9:$AC23,AC23)-1</f>
        <v>15</v>
      </c>
      <c r="AE23" s="70">
        <f t="shared" si="3"/>
        <v>1</v>
      </c>
      <c r="AF23" s="70">
        <f>IF(ISBLANK($C23),0,1)*INDEX('Allocation Points'!$B$3:$AG$32,AE23,COUNTIF(AE$9:AE$38,AE23)+2)</f>
        <v>0</v>
      </c>
      <c r="AG23" s="74"/>
      <c r="AH23" s="69">
        <f>AA418</f>
        <v>0</v>
      </c>
      <c r="AI23" s="70">
        <f>RANK(AH23,AH$9:AH$38,0)+COUNTIF(AH$9:$AH23,AH23)-1</f>
        <v>15</v>
      </c>
      <c r="AJ23" s="70">
        <f t="shared" si="4"/>
        <v>1</v>
      </c>
      <c r="AK23" s="70">
        <f>IF(ISBLANK($C23),0,1)*INDEX('Allocation Points'!$B$3:$AG$32,AJ23,COUNTIF(AJ$9:AJ$38,AJ23)+2)</f>
        <v>0</v>
      </c>
      <c r="AL23" s="74"/>
      <c r="AM23" s="69">
        <f>AA416</f>
        <v>180</v>
      </c>
      <c r="AN23" s="70">
        <f>RANK(AM23,AM$9:AM$38,1)+COUNTIF(AM$9:$AM23,AM23)-1</f>
        <v>15</v>
      </c>
      <c r="AO23" s="70">
        <f t="shared" si="5"/>
        <v>1</v>
      </c>
      <c r="AP23" s="70">
        <f>IF(ISBLANK($C23),0,1)*INDEX('Allocation Points'!$B$3:$AG$32,AO23,COUNTIF(AO$9:AO$38,AO23)+2)</f>
        <v>0</v>
      </c>
    </row>
    <row r="24" spans="2:42" x14ac:dyDescent="0.35">
      <c r="B24" s="73">
        <v>16</v>
      </c>
      <c r="C24" s="7"/>
      <c r="D24" s="9"/>
      <c r="E24" s="55">
        <v>20</v>
      </c>
      <c r="F24" s="56"/>
      <c r="G24" s="57">
        <v>10</v>
      </c>
      <c r="H24" s="58">
        <v>10</v>
      </c>
      <c r="I24" s="58">
        <v>10</v>
      </c>
      <c r="J24" s="58">
        <v>10</v>
      </c>
      <c r="K24" s="58">
        <v>10</v>
      </c>
      <c r="L24" s="58">
        <v>10</v>
      </c>
      <c r="M24" s="58">
        <v>10</v>
      </c>
      <c r="N24" s="58">
        <v>10</v>
      </c>
      <c r="O24" s="59">
        <v>10</v>
      </c>
      <c r="P24" s="60">
        <f t="shared" si="0"/>
        <v>90</v>
      </c>
      <c r="Q24" s="61">
        <v>10</v>
      </c>
      <c r="R24" s="58">
        <v>10</v>
      </c>
      <c r="S24" s="58">
        <v>10</v>
      </c>
      <c r="T24" s="58">
        <v>10</v>
      </c>
      <c r="U24" s="58">
        <v>10</v>
      </c>
      <c r="V24" s="58">
        <v>10</v>
      </c>
      <c r="W24" s="58">
        <v>10</v>
      </c>
      <c r="X24" s="58">
        <v>10</v>
      </c>
      <c r="Y24" s="59">
        <v>10</v>
      </c>
      <c r="Z24" s="67">
        <f t="shared" si="1"/>
        <v>90</v>
      </c>
      <c r="AA24" s="68">
        <f t="shared" si="2"/>
        <v>180</v>
      </c>
      <c r="AB24" s="74"/>
      <c r="AC24" s="69">
        <f>$AA$440</f>
        <v>0</v>
      </c>
      <c r="AD24" s="70">
        <f>RANK(AC24,AC$9:AC$38,0)+COUNTIF(AC$9:$AC24,AC24)-1</f>
        <v>16</v>
      </c>
      <c r="AE24" s="70">
        <f t="shared" si="3"/>
        <v>1</v>
      </c>
      <c r="AF24" s="70">
        <f>IF(ISBLANK($C24),0,1)*INDEX('Allocation Points'!$B$3:$AG$32,AE24,COUNTIF(AE$9:AE$38,AE24)+2)</f>
        <v>0</v>
      </c>
      <c r="AG24" s="74"/>
      <c r="AH24" s="69">
        <f>AA441</f>
        <v>0</v>
      </c>
      <c r="AI24" s="70">
        <f>RANK(AH24,AH$9:AH$38,0)+COUNTIF(AH$9:$AH24,AH24)-1</f>
        <v>16</v>
      </c>
      <c r="AJ24" s="70">
        <f t="shared" si="4"/>
        <v>1</v>
      </c>
      <c r="AK24" s="70">
        <f>IF(ISBLANK($C24),0,1)*INDEX('Allocation Points'!$B$3:$AG$32,AJ24,COUNTIF(AJ$9:AJ$38,AJ24)+2)</f>
        <v>0</v>
      </c>
      <c r="AL24" s="74"/>
      <c r="AM24" s="69">
        <f>AA439</f>
        <v>180</v>
      </c>
      <c r="AN24" s="70">
        <f>RANK(AM24,AM$9:AM$38,1)+COUNTIF(AM$9:$AM24,AM24)-1</f>
        <v>16</v>
      </c>
      <c r="AO24" s="70">
        <f t="shared" si="5"/>
        <v>1</v>
      </c>
      <c r="AP24" s="70">
        <f>IF(ISBLANK($C24),0,1)*INDEX('Allocation Points'!$B$3:$AG$32,AO24,COUNTIF(AO$9:AO$38,AO24)+2)</f>
        <v>0</v>
      </c>
    </row>
    <row r="25" spans="2:42" x14ac:dyDescent="0.35">
      <c r="B25" s="75">
        <v>17</v>
      </c>
      <c r="C25" s="7"/>
      <c r="D25" s="10"/>
      <c r="E25" s="55">
        <v>20</v>
      </c>
      <c r="F25" s="56"/>
      <c r="G25" s="57">
        <v>10</v>
      </c>
      <c r="H25" s="58">
        <v>10</v>
      </c>
      <c r="I25" s="58">
        <v>10</v>
      </c>
      <c r="J25" s="58">
        <v>10</v>
      </c>
      <c r="K25" s="58">
        <v>10</v>
      </c>
      <c r="L25" s="58">
        <v>10</v>
      </c>
      <c r="M25" s="58">
        <v>10</v>
      </c>
      <c r="N25" s="58">
        <v>10</v>
      </c>
      <c r="O25" s="59">
        <v>10</v>
      </c>
      <c r="P25" s="60">
        <f t="shared" si="0"/>
        <v>90</v>
      </c>
      <c r="Q25" s="61">
        <v>10</v>
      </c>
      <c r="R25" s="58">
        <v>10</v>
      </c>
      <c r="S25" s="58">
        <v>10</v>
      </c>
      <c r="T25" s="58">
        <v>10</v>
      </c>
      <c r="U25" s="58">
        <v>10</v>
      </c>
      <c r="V25" s="58">
        <v>10</v>
      </c>
      <c r="W25" s="58">
        <v>10</v>
      </c>
      <c r="X25" s="58">
        <v>10</v>
      </c>
      <c r="Y25" s="59">
        <v>10</v>
      </c>
      <c r="Z25" s="76">
        <f t="shared" si="1"/>
        <v>90</v>
      </c>
      <c r="AA25" s="77">
        <f t="shared" si="2"/>
        <v>180</v>
      </c>
      <c r="AC25" s="69">
        <f>$AA$463</f>
        <v>0</v>
      </c>
      <c r="AD25" s="70">
        <f>RANK(AC25,AC$9:AC$38,0)+COUNTIF(AC$9:$AC25,AC25)-1</f>
        <v>17</v>
      </c>
      <c r="AE25" s="70">
        <f t="shared" si="3"/>
        <v>1</v>
      </c>
      <c r="AF25" s="70">
        <f>IF(ISBLANK($C25),0,1)*INDEX('Allocation Points'!$B$3:$AG$32,AE25,COUNTIF(AE$9:AE$38,AE25)+2)</f>
        <v>0</v>
      </c>
      <c r="AG25" s="74"/>
      <c r="AH25" s="69">
        <f>AA464</f>
        <v>0</v>
      </c>
      <c r="AI25" s="70">
        <f>RANK(AH25,AH$9:AH$38,0)+COUNTIF(AH$9:$AH25,AH25)-1</f>
        <v>17</v>
      </c>
      <c r="AJ25" s="70">
        <f t="shared" si="4"/>
        <v>1</v>
      </c>
      <c r="AK25" s="70">
        <f>IF(ISBLANK($C25),0,1)*INDEX('Allocation Points'!$B$3:$AG$32,AJ25,COUNTIF(AJ$9:AJ$38,AJ25)+2)</f>
        <v>0</v>
      </c>
      <c r="AL25" s="74"/>
      <c r="AM25" s="69">
        <f>AA462</f>
        <v>180</v>
      </c>
      <c r="AN25" s="70">
        <f>RANK(AM25,AM$9:AM$38,1)+COUNTIF(AM$9:$AM25,AM25)-1</f>
        <v>17</v>
      </c>
      <c r="AO25" s="70">
        <f t="shared" si="5"/>
        <v>1</v>
      </c>
      <c r="AP25" s="70">
        <f>IF(ISBLANK($C25),0,1)*INDEX('Allocation Points'!$B$3:$AG$32,AO25,COUNTIF(AO$9:AO$38,AO25)+2)</f>
        <v>0</v>
      </c>
    </row>
    <row r="26" spans="2:42" x14ac:dyDescent="0.35">
      <c r="B26" s="78">
        <v>18</v>
      </c>
      <c r="C26" s="7"/>
      <c r="D26" s="9"/>
      <c r="E26" s="55">
        <v>20</v>
      </c>
      <c r="F26" s="79"/>
      <c r="G26" s="80">
        <v>10</v>
      </c>
      <c r="H26" s="81">
        <v>10</v>
      </c>
      <c r="I26" s="81">
        <v>10</v>
      </c>
      <c r="J26" s="81">
        <v>10</v>
      </c>
      <c r="K26" s="81">
        <v>10</v>
      </c>
      <c r="L26" s="81">
        <v>10</v>
      </c>
      <c r="M26" s="81">
        <v>10</v>
      </c>
      <c r="N26" s="81">
        <v>10</v>
      </c>
      <c r="O26" s="82">
        <v>10</v>
      </c>
      <c r="P26" s="83">
        <f t="shared" si="0"/>
        <v>90</v>
      </c>
      <c r="Q26" s="84">
        <v>10</v>
      </c>
      <c r="R26" s="81">
        <v>10</v>
      </c>
      <c r="S26" s="81">
        <v>10</v>
      </c>
      <c r="T26" s="81">
        <v>10</v>
      </c>
      <c r="U26" s="81">
        <v>10</v>
      </c>
      <c r="V26" s="81">
        <v>10</v>
      </c>
      <c r="W26" s="81">
        <v>10</v>
      </c>
      <c r="X26" s="81">
        <v>10</v>
      </c>
      <c r="Y26" s="82">
        <v>10</v>
      </c>
      <c r="Z26" s="44">
        <f t="shared" si="1"/>
        <v>90</v>
      </c>
      <c r="AA26" s="85">
        <f t="shared" si="2"/>
        <v>180</v>
      </c>
      <c r="AC26" s="69">
        <f>$AA$486</f>
        <v>0</v>
      </c>
      <c r="AD26" s="70">
        <f>RANK(AC26,AC$9:AC$38,0)+COUNTIF(AC$9:$AC26,AC26)-1</f>
        <v>18</v>
      </c>
      <c r="AE26" s="70">
        <f t="shared" si="3"/>
        <v>1</v>
      </c>
      <c r="AF26" s="70">
        <f>IF(ISBLANK($C26),0,1)*INDEX('Allocation Points'!$B$3:$AG$32,AE26,COUNTIF(AE$9:AE$38,AE26)+2)</f>
        <v>0</v>
      </c>
      <c r="AG26" s="74"/>
      <c r="AH26" s="69">
        <f>AA487</f>
        <v>0</v>
      </c>
      <c r="AI26" s="70">
        <f>RANK(AH26,AH$9:AH$38,0)+COUNTIF(AH$9:$AH26,AH26)-1</f>
        <v>18</v>
      </c>
      <c r="AJ26" s="70">
        <f t="shared" si="4"/>
        <v>1</v>
      </c>
      <c r="AK26" s="70">
        <f>IF(ISBLANK($C26),0,1)*INDEX('Allocation Points'!$B$3:$AG$32,AJ26,COUNTIF(AJ$9:AJ$38,AJ26)+2)</f>
        <v>0</v>
      </c>
      <c r="AL26" s="74"/>
      <c r="AM26" s="69">
        <f>AA485</f>
        <v>180</v>
      </c>
      <c r="AN26" s="70">
        <f>RANK(AM26,AM$9:AM$38,1)+COUNTIF(AM$9:$AM26,AM26)-1</f>
        <v>18</v>
      </c>
      <c r="AO26" s="70">
        <f t="shared" si="5"/>
        <v>1</v>
      </c>
      <c r="AP26" s="70">
        <f>IF(ISBLANK($C26),0,1)*INDEX('Allocation Points'!$B$3:$AG$32,AO26,COUNTIF(AO$9:AO$38,AO26)+2)</f>
        <v>0</v>
      </c>
    </row>
    <row r="27" spans="2:42" x14ac:dyDescent="0.35">
      <c r="B27" s="78">
        <v>19</v>
      </c>
      <c r="C27" s="7"/>
      <c r="D27" s="10"/>
      <c r="E27" s="55">
        <v>20</v>
      </c>
      <c r="F27" s="79"/>
      <c r="G27" s="80">
        <v>10</v>
      </c>
      <c r="H27" s="81">
        <v>10</v>
      </c>
      <c r="I27" s="81">
        <v>10</v>
      </c>
      <c r="J27" s="81">
        <v>10</v>
      </c>
      <c r="K27" s="81">
        <v>10</v>
      </c>
      <c r="L27" s="81">
        <v>10</v>
      </c>
      <c r="M27" s="81">
        <v>10</v>
      </c>
      <c r="N27" s="81">
        <v>10</v>
      </c>
      <c r="O27" s="82">
        <v>10</v>
      </c>
      <c r="P27" s="83">
        <f t="shared" si="0"/>
        <v>90</v>
      </c>
      <c r="Q27" s="84">
        <v>10</v>
      </c>
      <c r="R27" s="81">
        <v>10</v>
      </c>
      <c r="S27" s="81">
        <v>10</v>
      </c>
      <c r="T27" s="81">
        <v>10</v>
      </c>
      <c r="U27" s="81">
        <v>10</v>
      </c>
      <c r="V27" s="81">
        <v>10</v>
      </c>
      <c r="W27" s="81">
        <v>10</v>
      </c>
      <c r="X27" s="81">
        <v>10</v>
      </c>
      <c r="Y27" s="82">
        <v>10</v>
      </c>
      <c r="Z27" s="44">
        <f t="shared" si="1"/>
        <v>90</v>
      </c>
      <c r="AA27" s="85">
        <f t="shared" si="2"/>
        <v>180</v>
      </c>
      <c r="AC27" s="69">
        <f>$AA$509</f>
        <v>0</v>
      </c>
      <c r="AD27" s="70">
        <f>RANK(AC27,AC$9:AC$38,0)+COUNTIF(AC$9:$AC27,AC27)-1</f>
        <v>19</v>
      </c>
      <c r="AE27" s="70">
        <f t="shared" si="3"/>
        <v>1</v>
      </c>
      <c r="AF27" s="70">
        <f>IF(ISBLANK($C27),0,1)*INDEX('Allocation Points'!$B$3:$AG$32,AE27,COUNTIF(AE$9:AE$38,AE27)+2)</f>
        <v>0</v>
      </c>
      <c r="AG27" s="74"/>
      <c r="AH27" s="69">
        <f>AA510</f>
        <v>0</v>
      </c>
      <c r="AI27" s="70">
        <f>RANK(AH27,AH$9:AH$38,0)+COUNTIF(AH$9:$AH27,AH27)-1</f>
        <v>19</v>
      </c>
      <c r="AJ27" s="70">
        <f t="shared" si="4"/>
        <v>1</v>
      </c>
      <c r="AK27" s="70">
        <f>IF(ISBLANK($C27),0,1)*INDEX('Allocation Points'!$B$3:$AG$32,AJ27,COUNTIF(AJ$9:AJ$38,AJ27)+2)</f>
        <v>0</v>
      </c>
      <c r="AL27" s="74"/>
      <c r="AM27" s="69">
        <f>AA508</f>
        <v>180</v>
      </c>
      <c r="AN27" s="70">
        <f>RANK(AM27,AM$9:AM$38,1)+COUNTIF(AM$9:$AM27,AM27)-1</f>
        <v>19</v>
      </c>
      <c r="AO27" s="70">
        <f t="shared" si="5"/>
        <v>1</v>
      </c>
      <c r="AP27" s="70">
        <f>IF(ISBLANK($C27),0,1)*INDEX('Allocation Points'!$B$3:$AG$32,AO27,COUNTIF(AO$9:AO$38,AO27)+2)</f>
        <v>0</v>
      </c>
    </row>
    <row r="28" spans="2:42" x14ac:dyDescent="0.35">
      <c r="B28" s="78">
        <v>20</v>
      </c>
      <c r="C28" s="7"/>
      <c r="D28" s="10"/>
      <c r="E28" s="55">
        <v>20</v>
      </c>
      <c r="F28" s="79"/>
      <c r="G28" s="80">
        <v>10</v>
      </c>
      <c r="H28" s="81">
        <v>10</v>
      </c>
      <c r="I28" s="81">
        <v>10</v>
      </c>
      <c r="J28" s="81">
        <v>10</v>
      </c>
      <c r="K28" s="81">
        <v>10</v>
      </c>
      <c r="L28" s="81">
        <v>10</v>
      </c>
      <c r="M28" s="81">
        <v>10</v>
      </c>
      <c r="N28" s="81">
        <v>10</v>
      </c>
      <c r="O28" s="82">
        <v>10</v>
      </c>
      <c r="P28" s="83">
        <f t="shared" si="0"/>
        <v>90</v>
      </c>
      <c r="Q28" s="84">
        <v>10</v>
      </c>
      <c r="R28" s="81">
        <v>10</v>
      </c>
      <c r="S28" s="81">
        <v>10</v>
      </c>
      <c r="T28" s="81">
        <v>10</v>
      </c>
      <c r="U28" s="81">
        <v>10</v>
      </c>
      <c r="V28" s="81">
        <v>10</v>
      </c>
      <c r="W28" s="81">
        <v>10</v>
      </c>
      <c r="X28" s="81">
        <v>10</v>
      </c>
      <c r="Y28" s="82">
        <v>10</v>
      </c>
      <c r="Z28" s="44">
        <f t="shared" si="1"/>
        <v>90</v>
      </c>
      <c r="AA28" s="85">
        <f t="shared" si="2"/>
        <v>180</v>
      </c>
      <c r="AC28" s="69">
        <f>$AA$532</f>
        <v>0</v>
      </c>
      <c r="AD28" s="70">
        <f>RANK(AC28,AC$9:AC$38,0)+COUNTIF(AC$9:$AC28,AC28)-1</f>
        <v>20</v>
      </c>
      <c r="AE28" s="70">
        <f t="shared" si="3"/>
        <v>1</v>
      </c>
      <c r="AF28" s="70">
        <f>IF(ISBLANK($C28),0,1)*INDEX('Allocation Points'!$B$3:$AG$32,AE28,COUNTIF(AE$9:AE$38,AE28)+2)</f>
        <v>0</v>
      </c>
      <c r="AG28" s="74"/>
      <c r="AH28" s="69">
        <f>AA533</f>
        <v>0</v>
      </c>
      <c r="AI28" s="70">
        <f>RANK(AH28,AH$9:AH$38,0)+COUNTIF(AH$9:$AH28,AH28)-1</f>
        <v>20</v>
      </c>
      <c r="AJ28" s="70">
        <f t="shared" si="4"/>
        <v>1</v>
      </c>
      <c r="AK28" s="70">
        <f>IF(ISBLANK($C28),0,1)*INDEX('Allocation Points'!$B$3:$AG$32,AJ28,COUNTIF(AJ$9:AJ$38,AJ28)+2)</f>
        <v>0</v>
      </c>
      <c r="AL28" s="74"/>
      <c r="AM28" s="69">
        <f>AA531</f>
        <v>180</v>
      </c>
      <c r="AN28" s="70">
        <f>RANK(AM28,AM$9:AM$38,1)+COUNTIF(AM$9:$AM28,AM28)-1</f>
        <v>20</v>
      </c>
      <c r="AO28" s="70">
        <f t="shared" si="5"/>
        <v>1</v>
      </c>
      <c r="AP28" s="70">
        <f>IF(ISBLANK($C28),0,1)*INDEX('Allocation Points'!$B$3:$AG$32,AO28,COUNTIF(AO$9:AO$38,AO28)+2)</f>
        <v>0</v>
      </c>
    </row>
    <row r="29" spans="2:42" x14ac:dyDescent="0.35">
      <c r="B29" s="78">
        <v>21</v>
      </c>
      <c r="C29" s="7"/>
      <c r="D29" s="10"/>
      <c r="E29" s="55">
        <v>20</v>
      </c>
      <c r="F29" s="79"/>
      <c r="G29" s="80">
        <v>10</v>
      </c>
      <c r="H29" s="81">
        <v>10</v>
      </c>
      <c r="I29" s="81">
        <v>10</v>
      </c>
      <c r="J29" s="81">
        <v>10</v>
      </c>
      <c r="K29" s="81">
        <v>10</v>
      </c>
      <c r="L29" s="81">
        <v>10</v>
      </c>
      <c r="M29" s="81">
        <v>10</v>
      </c>
      <c r="N29" s="81">
        <v>10</v>
      </c>
      <c r="O29" s="82">
        <v>10</v>
      </c>
      <c r="P29" s="83">
        <f t="shared" si="0"/>
        <v>90</v>
      </c>
      <c r="Q29" s="84">
        <v>10</v>
      </c>
      <c r="R29" s="81">
        <v>10</v>
      </c>
      <c r="S29" s="81">
        <v>10</v>
      </c>
      <c r="T29" s="81">
        <v>10</v>
      </c>
      <c r="U29" s="81">
        <v>10</v>
      </c>
      <c r="V29" s="81">
        <v>10</v>
      </c>
      <c r="W29" s="81">
        <v>10</v>
      </c>
      <c r="X29" s="81">
        <v>10</v>
      </c>
      <c r="Y29" s="82">
        <v>10</v>
      </c>
      <c r="Z29" s="44">
        <f t="shared" si="1"/>
        <v>90</v>
      </c>
      <c r="AA29" s="85">
        <f t="shared" si="2"/>
        <v>180</v>
      </c>
      <c r="AC29" s="69">
        <f>$AA$555</f>
        <v>0</v>
      </c>
      <c r="AD29" s="70">
        <f>RANK(AC29,AC$9:AC$38,0)+COUNTIF(AC$9:$AC29,AC29)-1</f>
        <v>21</v>
      </c>
      <c r="AE29" s="70">
        <f t="shared" si="3"/>
        <v>1</v>
      </c>
      <c r="AF29" s="70">
        <f>IF(ISBLANK($C29),0,1)*INDEX('Allocation Points'!$B$3:$AG$32,AE29,COUNTIF(AE$9:AE$38,AE29)+2)</f>
        <v>0</v>
      </c>
      <c r="AG29" s="74"/>
      <c r="AH29" s="69">
        <f>AA556</f>
        <v>0</v>
      </c>
      <c r="AI29" s="70">
        <f>RANK(AH29,AH$9:AH$38,0)+COUNTIF(AH$9:$AH29,AH29)-1</f>
        <v>21</v>
      </c>
      <c r="AJ29" s="70">
        <f t="shared" si="4"/>
        <v>1</v>
      </c>
      <c r="AK29" s="70">
        <f>IF(ISBLANK($C29),0,1)*INDEX('Allocation Points'!$B$3:$AG$32,AJ29,COUNTIF(AJ$9:AJ$38,AJ29)+2)</f>
        <v>0</v>
      </c>
      <c r="AL29" s="74"/>
      <c r="AM29" s="69">
        <f>AA554</f>
        <v>180</v>
      </c>
      <c r="AN29" s="70">
        <f>RANK(AM29,AM$9:AM$38,1)+COUNTIF(AM$9:$AM29,AM29)-1</f>
        <v>21</v>
      </c>
      <c r="AO29" s="70">
        <f t="shared" si="5"/>
        <v>1</v>
      </c>
      <c r="AP29" s="70">
        <f>IF(ISBLANK($C29),0,1)*INDEX('Allocation Points'!$B$3:$AG$32,AO29,COUNTIF(AO$9:AO$38,AO29)+2)</f>
        <v>0</v>
      </c>
    </row>
    <row r="30" spans="2:42" x14ac:dyDescent="0.35">
      <c r="B30" s="78">
        <v>22</v>
      </c>
      <c r="C30" s="7"/>
      <c r="D30" s="10"/>
      <c r="E30" s="55">
        <v>20</v>
      </c>
      <c r="F30" s="79"/>
      <c r="G30" s="80">
        <v>10</v>
      </c>
      <c r="H30" s="81">
        <v>10</v>
      </c>
      <c r="I30" s="81">
        <v>10</v>
      </c>
      <c r="J30" s="81">
        <v>10</v>
      </c>
      <c r="K30" s="81">
        <v>10</v>
      </c>
      <c r="L30" s="81">
        <v>10</v>
      </c>
      <c r="M30" s="81">
        <v>10</v>
      </c>
      <c r="N30" s="81">
        <v>10</v>
      </c>
      <c r="O30" s="82">
        <v>10</v>
      </c>
      <c r="P30" s="83">
        <f t="shared" si="0"/>
        <v>90</v>
      </c>
      <c r="Q30" s="84">
        <v>10</v>
      </c>
      <c r="R30" s="81">
        <v>10</v>
      </c>
      <c r="S30" s="81">
        <v>10</v>
      </c>
      <c r="T30" s="81">
        <v>10</v>
      </c>
      <c r="U30" s="81">
        <v>10</v>
      </c>
      <c r="V30" s="81">
        <v>10</v>
      </c>
      <c r="W30" s="81">
        <v>10</v>
      </c>
      <c r="X30" s="81">
        <v>10</v>
      </c>
      <c r="Y30" s="82">
        <v>10</v>
      </c>
      <c r="Z30" s="44">
        <f t="shared" si="1"/>
        <v>90</v>
      </c>
      <c r="AA30" s="85">
        <f t="shared" si="2"/>
        <v>180</v>
      </c>
      <c r="AC30" s="69">
        <f>$AA$578</f>
        <v>0</v>
      </c>
      <c r="AD30" s="70">
        <f>RANK(AC30,AC$9:AC$38,0)+COUNTIF(AC$9:$AC30,AC30)-1</f>
        <v>22</v>
      </c>
      <c r="AE30" s="70">
        <f t="shared" si="3"/>
        <v>1</v>
      </c>
      <c r="AF30" s="70">
        <f>IF(ISBLANK($C30),0,1)*INDEX('Allocation Points'!$B$3:$AG$32,AE30,COUNTIF(AE$9:AE$38,AE30)+2)</f>
        <v>0</v>
      </c>
      <c r="AG30" s="74"/>
      <c r="AH30" s="69">
        <f>AA579</f>
        <v>0</v>
      </c>
      <c r="AI30" s="70">
        <f>RANK(AH30,AH$9:AH$38,0)+COUNTIF(AH$9:$AH30,AH30)-1</f>
        <v>22</v>
      </c>
      <c r="AJ30" s="70">
        <f t="shared" si="4"/>
        <v>1</v>
      </c>
      <c r="AK30" s="70">
        <f>IF(ISBLANK($C30),0,1)*INDEX('Allocation Points'!$B$3:$AG$32,AJ30,COUNTIF(AJ$9:AJ$38,AJ30)+2)</f>
        <v>0</v>
      </c>
      <c r="AL30" s="74"/>
      <c r="AM30" s="69">
        <f>AA577</f>
        <v>180</v>
      </c>
      <c r="AN30" s="70">
        <f>RANK(AM30,AM$9:AM$38,1)+COUNTIF(AM$9:$AM30,AM30)-1</f>
        <v>22</v>
      </c>
      <c r="AO30" s="70">
        <f t="shared" si="5"/>
        <v>1</v>
      </c>
      <c r="AP30" s="70">
        <f>IF(ISBLANK($C30),0,1)*INDEX('Allocation Points'!$B$3:$AG$32,AO30,COUNTIF(AO$9:AO$38,AO30)+2)</f>
        <v>0</v>
      </c>
    </row>
    <row r="31" spans="2:42" x14ac:dyDescent="0.35">
      <c r="B31" s="78">
        <v>23</v>
      </c>
      <c r="C31" s="7"/>
      <c r="D31" s="10"/>
      <c r="E31" s="55">
        <v>20</v>
      </c>
      <c r="F31" s="79"/>
      <c r="G31" s="80">
        <v>10</v>
      </c>
      <c r="H31" s="81">
        <v>10</v>
      </c>
      <c r="I31" s="81">
        <v>10</v>
      </c>
      <c r="J31" s="81">
        <v>10</v>
      </c>
      <c r="K31" s="81">
        <v>10</v>
      </c>
      <c r="L31" s="81">
        <v>10</v>
      </c>
      <c r="M31" s="81">
        <v>10</v>
      </c>
      <c r="N31" s="81">
        <v>10</v>
      </c>
      <c r="O31" s="82">
        <v>10</v>
      </c>
      <c r="P31" s="83">
        <f t="shared" si="0"/>
        <v>90</v>
      </c>
      <c r="Q31" s="84">
        <v>10</v>
      </c>
      <c r="R31" s="81">
        <v>10</v>
      </c>
      <c r="S31" s="81">
        <v>10</v>
      </c>
      <c r="T31" s="81">
        <v>10</v>
      </c>
      <c r="U31" s="81">
        <v>10</v>
      </c>
      <c r="V31" s="81">
        <v>10</v>
      </c>
      <c r="W31" s="81">
        <v>10</v>
      </c>
      <c r="X31" s="81">
        <v>10</v>
      </c>
      <c r="Y31" s="82">
        <v>10</v>
      </c>
      <c r="Z31" s="44">
        <f t="shared" si="1"/>
        <v>90</v>
      </c>
      <c r="AA31" s="85">
        <f t="shared" si="2"/>
        <v>180</v>
      </c>
      <c r="AC31" s="69">
        <f>$AA$601</f>
        <v>0</v>
      </c>
      <c r="AD31" s="70">
        <f>RANK(AC31,AC$9:AC$38,0)+COUNTIF(AC$9:$AC31,AC31)-1</f>
        <v>23</v>
      </c>
      <c r="AE31" s="70">
        <f t="shared" si="3"/>
        <v>1</v>
      </c>
      <c r="AF31" s="70">
        <f>IF(ISBLANK($C31),0,1)*INDEX('Allocation Points'!$B$3:$AG$32,AE31,COUNTIF(AE$9:AE$38,AE31)+2)</f>
        <v>0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1</v>
      </c>
      <c r="AK31" s="70">
        <f>IF(ISBLANK($C31),0,1)*INDEX('Allocation Points'!$B$3:$AG$32,AJ31,COUNTIF(AJ$9:AJ$38,AJ31)+2)</f>
        <v>0</v>
      </c>
      <c r="AL31" s="74"/>
      <c r="AM31" s="69">
        <f>AA600</f>
        <v>180</v>
      </c>
      <c r="AN31" s="70">
        <f>RANK(AM31,AM$9:AM$38,1)+COUNTIF(AM$9:$AM31,AM31)-1</f>
        <v>23</v>
      </c>
      <c r="AO31" s="70">
        <f t="shared" si="5"/>
        <v>1</v>
      </c>
      <c r="AP31" s="70">
        <f>IF(ISBLANK($C31),0,1)*INDEX('Allocation Points'!$B$3:$AG$32,AO31,COUNTIF(AO$9:AO$38,AO31)+2)</f>
        <v>0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1">
        <v>10</v>
      </c>
      <c r="I32" s="81">
        <v>10</v>
      </c>
      <c r="J32" s="81">
        <v>10</v>
      </c>
      <c r="K32" s="81">
        <v>10</v>
      </c>
      <c r="L32" s="81">
        <v>10</v>
      </c>
      <c r="M32" s="81">
        <v>10</v>
      </c>
      <c r="N32" s="81">
        <v>10</v>
      </c>
      <c r="O32" s="82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1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1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1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1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1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1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1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1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1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1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1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1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1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1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1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1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1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1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1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1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1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185" t="s">
        <v>12</v>
      </c>
      <c r="D47" s="186" t="s">
        <v>13</v>
      </c>
      <c r="E47" s="187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187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187" t="s">
        <v>63</v>
      </c>
    </row>
    <row r="48" spans="2:42" x14ac:dyDescent="0.35">
      <c r="B48" s="99">
        <v>1</v>
      </c>
      <c r="C48" s="100">
        <f t="shared" ref="C48:C77" si="6">INDEX($C$9:$AN$38,MATCH(B48,$AD$9:$AD$38,0),1)</f>
        <v>0</v>
      </c>
      <c r="D48" s="100">
        <f t="shared" ref="D48:D77" si="7">INDEX($C$9:$AN$38,MATCH(B48,$AD$9:$AD$38,0),2)</f>
        <v>0</v>
      </c>
      <c r="E48" s="189">
        <f t="shared" ref="E48:E77" si="8">INDEX($C$9:$AN$38,MATCH(B48,$AD$9:$AD$38,0),27)</f>
        <v>0</v>
      </c>
      <c r="I48" s="99">
        <v>1</v>
      </c>
      <c r="J48" s="206">
        <f t="shared" ref="J48:J77" si="9">INDEX($C$9:$AN$38,MATCH(I48,$AI$9:$AI$38,0),1)</f>
        <v>0</v>
      </c>
      <c r="K48" s="207"/>
      <c r="L48" s="207"/>
      <c r="M48" s="208"/>
      <c r="N48" s="206">
        <f t="shared" ref="N48:N77" si="10">INDEX($C$9:$AN$38,MATCH(I48,$AI$9:$AI$38,0),2)</f>
        <v>0</v>
      </c>
      <c r="O48" s="207"/>
      <c r="P48" s="208"/>
      <c r="Q48" s="189">
        <f>INDEX($C$9:$AN$38,MATCH(I48,$AI$9:$AI$38,0),32)</f>
        <v>0</v>
      </c>
      <c r="T48" s="17"/>
      <c r="U48" s="99">
        <v>1</v>
      </c>
      <c r="V48" s="206">
        <f t="shared" ref="V48:V77" si="11">INDEX($C$9:$AN$38,MATCH(U48,$AN$9:$AN$38,0),1)</f>
        <v>0</v>
      </c>
      <c r="W48" s="207"/>
      <c r="X48" s="207"/>
      <c r="Y48" s="208"/>
      <c r="Z48" s="206">
        <f t="shared" ref="Z48:Z77" si="12">INDEX($C$9:$AN$38,MATCH(U48,$AN$9:$AN$38,0),2)</f>
        <v>0</v>
      </c>
      <c r="AA48" s="208"/>
      <c r="AB48" s="189">
        <f>INDEX($C$9:$AN$38,MATCH(U48,$AN$9:$AN$38,0),37)</f>
        <v>180</v>
      </c>
    </row>
    <row r="49" spans="2:28" x14ac:dyDescent="0.35">
      <c r="B49" s="99">
        <v>2</v>
      </c>
      <c r="C49" s="100">
        <f t="shared" si="6"/>
        <v>0</v>
      </c>
      <c r="D49" s="70">
        <f t="shared" si="7"/>
        <v>0</v>
      </c>
      <c r="E49" s="190">
        <f t="shared" si="8"/>
        <v>0</v>
      </c>
      <c r="I49" s="99">
        <v>2</v>
      </c>
      <c r="J49" s="201">
        <f t="shared" si="9"/>
        <v>0</v>
      </c>
      <c r="K49" s="202"/>
      <c r="L49" s="202"/>
      <c r="M49" s="203"/>
      <c r="N49" s="201">
        <f t="shared" si="10"/>
        <v>0</v>
      </c>
      <c r="O49" s="202"/>
      <c r="P49" s="203"/>
      <c r="Q49" s="189">
        <f t="shared" ref="Q49:Q77" si="13">INDEX($C$9:$AN$38,MATCH(I49,$AI$9:$AI$38,0),32)</f>
        <v>0</v>
      </c>
      <c r="T49" s="17"/>
      <c r="U49" s="99">
        <v>2</v>
      </c>
      <c r="V49" s="201">
        <f t="shared" si="11"/>
        <v>0</v>
      </c>
      <c r="W49" s="202"/>
      <c r="X49" s="202"/>
      <c r="Y49" s="203"/>
      <c r="Z49" s="201">
        <f t="shared" si="12"/>
        <v>0</v>
      </c>
      <c r="AA49" s="203"/>
      <c r="AB49" s="190">
        <f t="shared" ref="AB49:AB77" si="14">INDEX($C$9:$AN$38,MATCH(U49,$AN$9:$AN$38,0),37)</f>
        <v>180</v>
      </c>
    </row>
    <row r="50" spans="2:28" x14ac:dyDescent="0.35">
      <c r="B50" s="99">
        <v>3</v>
      </c>
      <c r="C50" s="70">
        <f t="shared" si="6"/>
        <v>0</v>
      </c>
      <c r="D50" s="70">
        <f t="shared" si="7"/>
        <v>0</v>
      </c>
      <c r="E50" s="190">
        <f t="shared" si="8"/>
        <v>0</v>
      </c>
      <c r="I50" s="99">
        <v>3</v>
      </c>
      <c r="J50" s="201">
        <f t="shared" si="9"/>
        <v>0</v>
      </c>
      <c r="K50" s="202"/>
      <c r="L50" s="202"/>
      <c r="M50" s="203"/>
      <c r="N50" s="201">
        <f t="shared" si="10"/>
        <v>0</v>
      </c>
      <c r="O50" s="202"/>
      <c r="P50" s="203"/>
      <c r="Q50" s="189">
        <f t="shared" si="13"/>
        <v>0</v>
      </c>
      <c r="T50" s="17"/>
      <c r="U50" s="99">
        <v>3</v>
      </c>
      <c r="V50" s="201">
        <f t="shared" si="11"/>
        <v>0</v>
      </c>
      <c r="W50" s="202"/>
      <c r="X50" s="202"/>
      <c r="Y50" s="203"/>
      <c r="Z50" s="201">
        <f t="shared" si="12"/>
        <v>0</v>
      </c>
      <c r="AA50" s="203"/>
      <c r="AB50" s="190">
        <f t="shared" si="14"/>
        <v>180</v>
      </c>
    </row>
    <row r="51" spans="2:28" x14ac:dyDescent="0.35">
      <c r="B51" s="99">
        <v>4</v>
      </c>
      <c r="C51" s="70">
        <f t="shared" si="6"/>
        <v>0</v>
      </c>
      <c r="D51" s="70">
        <f t="shared" si="7"/>
        <v>0</v>
      </c>
      <c r="E51" s="190">
        <f t="shared" si="8"/>
        <v>0</v>
      </c>
      <c r="I51" s="99">
        <v>4</v>
      </c>
      <c r="J51" s="201">
        <f t="shared" si="9"/>
        <v>0</v>
      </c>
      <c r="K51" s="202"/>
      <c r="L51" s="202"/>
      <c r="M51" s="203"/>
      <c r="N51" s="201">
        <f t="shared" si="10"/>
        <v>0</v>
      </c>
      <c r="O51" s="202"/>
      <c r="P51" s="203"/>
      <c r="Q51" s="189">
        <f t="shared" si="13"/>
        <v>0</v>
      </c>
      <c r="T51" s="17"/>
      <c r="U51" s="99">
        <v>4</v>
      </c>
      <c r="V51" s="201">
        <f t="shared" si="11"/>
        <v>0</v>
      </c>
      <c r="W51" s="202"/>
      <c r="X51" s="202"/>
      <c r="Y51" s="203"/>
      <c r="Z51" s="201">
        <f t="shared" si="12"/>
        <v>0</v>
      </c>
      <c r="AA51" s="203"/>
      <c r="AB51" s="190">
        <f t="shared" si="14"/>
        <v>180</v>
      </c>
    </row>
    <row r="52" spans="2:28" x14ac:dyDescent="0.35">
      <c r="B52" s="99">
        <v>5</v>
      </c>
      <c r="C52" s="70">
        <f t="shared" si="6"/>
        <v>0</v>
      </c>
      <c r="D52" s="70">
        <f t="shared" si="7"/>
        <v>0</v>
      </c>
      <c r="E52" s="190">
        <f t="shared" si="8"/>
        <v>0</v>
      </c>
      <c r="I52" s="99">
        <v>5</v>
      </c>
      <c r="J52" s="201">
        <f t="shared" si="9"/>
        <v>0</v>
      </c>
      <c r="K52" s="202"/>
      <c r="L52" s="202"/>
      <c r="M52" s="203"/>
      <c r="N52" s="201">
        <f t="shared" si="10"/>
        <v>0</v>
      </c>
      <c r="O52" s="202"/>
      <c r="P52" s="203"/>
      <c r="Q52" s="189">
        <f t="shared" si="13"/>
        <v>0</v>
      </c>
      <c r="T52" s="17"/>
      <c r="U52" s="99">
        <v>5</v>
      </c>
      <c r="V52" s="201">
        <f t="shared" si="11"/>
        <v>0</v>
      </c>
      <c r="W52" s="202"/>
      <c r="X52" s="202"/>
      <c r="Y52" s="203"/>
      <c r="Z52" s="201">
        <f t="shared" si="12"/>
        <v>0</v>
      </c>
      <c r="AA52" s="203"/>
      <c r="AB52" s="190">
        <f t="shared" si="14"/>
        <v>180</v>
      </c>
    </row>
    <row r="53" spans="2:28" x14ac:dyDescent="0.35">
      <c r="B53" s="99">
        <v>6</v>
      </c>
      <c r="C53" s="70">
        <f t="shared" si="6"/>
        <v>0</v>
      </c>
      <c r="D53" s="70">
        <f t="shared" si="7"/>
        <v>0</v>
      </c>
      <c r="E53" s="190">
        <f t="shared" si="8"/>
        <v>0</v>
      </c>
      <c r="I53" s="99">
        <v>6</v>
      </c>
      <c r="J53" s="201">
        <f t="shared" si="9"/>
        <v>0</v>
      </c>
      <c r="K53" s="202"/>
      <c r="L53" s="202"/>
      <c r="M53" s="203"/>
      <c r="N53" s="201">
        <f t="shared" si="10"/>
        <v>0</v>
      </c>
      <c r="O53" s="202"/>
      <c r="P53" s="203"/>
      <c r="Q53" s="189">
        <f t="shared" si="13"/>
        <v>0</v>
      </c>
      <c r="T53" s="17"/>
      <c r="U53" s="99">
        <v>6</v>
      </c>
      <c r="V53" s="201">
        <f t="shared" si="11"/>
        <v>0</v>
      </c>
      <c r="W53" s="202"/>
      <c r="X53" s="202"/>
      <c r="Y53" s="203"/>
      <c r="Z53" s="201">
        <f t="shared" si="12"/>
        <v>0</v>
      </c>
      <c r="AA53" s="203"/>
      <c r="AB53" s="190">
        <f t="shared" si="14"/>
        <v>180</v>
      </c>
    </row>
    <row r="54" spans="2:28" x14ac:dyDescent="0.35">
      <c r="B54" s="99">
        <v>7</v>
      </c>
      <c r="C54" s="70">
        <f t="shared" si="6"/>
        <v>0</v>
      </c>
      <c r="D54" s="70">
        <f t="shared" si="7"/>
        <v>0</v>
      </c>
      <c r="E54" s="190">
        <f t="shared" si="8"/>
        <v>0</v>
      </c>
      <c r="I54" s="99">
        <v>7</v>
      </c>
      <c r="J54" s="201">
        <f t="shared" si="9"/>
        <v>0</v>
      </c>
      <c r="K54" s="202"/>
      <c r="L54" s="202"/>
      <c r="M54" s="203"/>
      <c r="N54" s="201">
        <f t="shared" si="10"/>
        <v>0</v>
      </c>
      <c r="O54" s="202"/>
      <c r="P54" s="203"/>
      <c r="Q54" s="189">
        <f t="shared" si="13"/>
        <v>0</v>
      </c>
      <c r="T54" s="17"/>
      <c r="U54" s="99">
        <v>7</v>
      </c>
      <c r="V54" s="201">
        <f t="shared" si="11"/>
        <v>0</v>
      </c>
      <c r="W54" s="202"/>
      <c r="X54" s="202"/>
      <c r="Y54" s="203"/>
      <c r="Z54" s="201">
        <f t="shared" si="12"/>
        <v>0</v>
      </c>
      <c r="AA54" s="203"/>
      <c r="AB54" s="190">
        <f t="shared" si="14"/>
        <v>180</v>
      </c>
    </row>
    <row r="55" spans="2:28" x14ac:dyDescent="0.35">
      <c r="B55" s="99">
        <v>8</v>
      </c>
      <c r="C55" s="70">
        <f t="shared" si="6"/>
        <v>0</v>
      </c>
      <c r="D55" s="70">
        <f t="shared" si="7"/>
        <v>0</v>
      </c>
      <c r="E55" s="190">
        <f t="shared" si="8"/>
        <v>0</v>
      </c>
      <c r="I55" s="99">
        <v>8</v>
      </c>
      <c r="J55" s="201">
        <f t="shared" si="9"/>
        <v>0</v>
      </c>
      <c r="K55" s="202"/>
      <c r="L55" s="202"/>
      <c r="M55" s="203"/>
      <c r="N55" s="201">
        <f t="shared" si="10"/>
        <v>0</v>
      </c>
      <c r="O55" s="202"/>
      <c r="P55" s="203"/>
      <c r="Q55" s="189">
        <f t="shared" si="13"/>
        <v>0</v>
      </c>
      <c r="T55" s="17"/>
      <c r="U55" s="99">
        <v>8</v>
      </c>
      <c r="V55" s="201">
        <f t="shared" si="11"/>
        <v>0</v>
      </c>
      <c r="W55" s="202"/>
      <c r="X55" s="202"/>
      <c r="Y55" s="203"/>
      <c r="Z55" s="201">
        <f t="shared" si="12"/>
        <v>0</v>
      </c>
      <c r="AA55" s="203"/>
      <c r="AB55" s="190">
        <f t="shared" si="14"/>
        <v>180</v>
      </c>
    </row>
    <row r="56" spans="2:28" x14ac:dyDescent="0.35">
      <c r="B56" s="99">
        <v>9</v>
      </c>
      <c r="C56" s="70">
        <f t="shared" si="6"/>
        <v>0</v>
      </c>
      <c r="D56" s="70">
        <f t="shared" si="7"/>
        <v>0</v>
      </c>
      <c r="E56" s="190">
        <f t="shared" si="8"/>
        <v>0</v>
      </c>
      <c r="I56" s="99">
        <v>9</v>
      </c>
      <c r="J56" s="201">
        <f t="shared" si="9"/>
        <v>0</v>
      </c>
      <c r="K56" s="202"/>
      <c r="L56" s="202"/>
      <c r="M56" s="203"/>
      <c r="N56" s="201">
        <f t="shared" si="10"/>
        <v>0</v>
      </c>
      <c r="O56" s="202"/>
      <c r="P56" s="203"/>
      <c r="Q56" s="189">
        <f t="shared" si="13"/>
        <v>0</v>
      </c>
      <c r="T56" s="17"/>
      <c r="U56" s="99">
        <v>9</v>
      </c>
      <c r="V56" s="201">
        <f t="shared" si="11"/>
        <v>0</v>
      </c>
      <c r="W56" s="202"/>
      <c r="X56" s="202"/>
      <c r="Y56" s="203"/>
      <c r="Z56" s="201">
        <f t="shared" si="12"/>
        <v>0</v>
      </c>
      <c r="AA56" s="203"/>
      <c r="AB56" s="190">
        <f t="shared" si="14"/>
        <v>180</v>
      </c>
    </row>
    <row r="57" spans="2:28" x14ac:dyDescent="0.35">
      <c r="B57" s="99">
        <v>10</v>
      </c>
      <c r="C57" s="70">
        <f t="shared" si="6"/>
        <v>0</v>
      </c>
      <c r="D57" s="70">
        <f t="shared" si="7"/>
        <v>0</v>
      </c>
      <c r="E57" s="190">
        <f t="shared" si="8"/>
        <v>0</v>
      </c>
      <c r="I57" s="99">
        <v>10</v>
      </c>
      <c r="J57" s="201">
        <f t="shared" si="9"/>
        <v>0</v>
      </c>
      <c r="K57" s="202"/>
      <c r="L57" s="202"/>
      <c r="M57" s="203"/>
      <c r="N57" s="201">
        <f t="shared" si="10"/>
        <v>0</v>
      </c>
      <c r="O57" s="202"/>
      <c r="P57" s="203"/>
      <c r="Q57" s="189">
        <f t="shared" si="13"/>
        <v>0</v>
      </c>
      <c r="T57" s="17"/>
      <c r="U57" s="99">
        <v>10</v>
      </c>
      <c r="V57" s="201">
        <f t="shared" si="11"/>
        <v>0</v>
      </c>
      <c r="W57" s="202"/>
      <c r="X57" s="202"/>
      <c r="Y57" s="203"/>
      <c r="Z57" s="201">
        <f t="shared" si="12"/>
        <v>0</v>
      </c>
      <c r="AA57" s="203"/>
      <c r="AB57" s="190">
        <f t="shared" si="14"/>
        <v>180</v>
      </c>
    </row>
    <row r="58" spans="2:28" x14ac:dyDescent="0.35">
      <c r="B58" s="99">
        <v>11</v>
      </c>
      <c r="C58" s="70">
        <f t="shared" si="6"/>
        <v>0</v>
      </c>
      <c r="D58" s="70">
        <f t="shared" si="7"/>
        <v>0</v>
      </c>
      <c r="E58" s="190">
        <f t="shared" si="8"/>
        <v>0</v>
      </c>
      <c r="I58" s="99">
        <v>11</v>
      </c>
      <c r="J58" s="201">
        <f t="shared" si="9"/>
        <v>0</v>
      </c>
      <c r="K58" s="202"/>
      <c r="L58" s="202"/>
      <c r="M58" s="203"/>
      <c r="N58" s="201">
        <f t="shared" si="10"/>
        <v>0</v>
      </c>
      <c r="O58" s="202"/>
      <c r="P58" s="203"/>
      <c r="Q58" s="189">
        <f t="shared" si="13"/>
        <v>0</v>
      </c>
      <c r="T58" s="17"/>
      <c r="U58" s="99">
        <v>11</v>
      </c>
      <c r="V58" s="201">
        <f t="shared" si="11"/>
        <v>0</v>
      </c>
      <c r="W58" s="202"/>
      <c r="X58" s="202"/>
      <c r="Y58" s="203"/>
      <c r="Z58" s="201">
        <f t="shared" si="12"/>
        <v>0</v>
      </c>
      <c r="AA58" s="203"/>
      <c r="AB58" s="190">
        <f t="shared" si="14"/>
        <v>180</v>
      </c>
    </row>
    <row r="59" spans="2:28" x14ac:dyDescent="0.35">
      <c r="B59" s="99">
        <v>12</v>
      </c>
      <c r="C59" s="70">
        <f t="shared" si="6"/>
        <v>0</v>
      </c>
      <c r="D59" s="70">
        <f t="shared" si="7"/>
        <v>0</v>
      </c>
      <c r="E59" s="190">
        <f t="shared" si="8"/>
        <v>0</v>
      </c>
      <c r="I59" s="99">
        <v>12</v>
      </c>
      <c r="J59" s="201">
        <f t="shared" si="9"/>
        <v>0</v>
      </c>
      <c r="K59" s="202"/>
      <c r="L59" s="202"/>
      <c r="M59" s="203"/>
      <c r="N59" s="201">
        <f t="shared" si="10"/>
        <v>0</v>
      </c>
      <c r="O59" s="202"/>
      <c r="P59" s="203"/>
      <c r="Q59" s="189">
        <f t="shared" si="13"/>
        <v>0</v>
      </c>
      <c r="T59" s="17"/>
      <c r="U59" s="99">
        <v>12</v>
      </c>
      <c r="V59" s="201">
        <f t="shared" si="11"/>
        <v>0</v>
      </c>
      <c r="W59" s="202"/>
      <c r="X59" s="202"/>
      <c r="Y59" s="203"/>
      <c r="Z59" s="201">
        <f t="shared" si="12"/>
        <v>0</v>
      </c>
      <c r="AA59" s="203"/>
      <c r="AB59" s="190">
        <f t="shared" si="14"/>
        <v>180</v>
      </c>
    </row>
    <row r="60" spans="2:28" x14ac:dyDescent="0.35">
      <c r="B60" s="99">
        <v>13</v>
      </c>
      <c r="C60" s="70">
        <f t="shared" si="6"/>
        <v>0</v>
      </c>
      <c r="D60" s="70">
        <f t="shared" si="7"/>
        <v>0</v>
      </c>
      <c r="E60" s="190">
        <f t="shared" si="8"/>
        <v>0</v>
      </c>
      <c r="I60" s="99">
        <v>13</v>
      </c>
      <c r="J60" s="201">
        <f t="shared" si="9"/>
        <v>0</v>
      </c>
      <c r="K60" s="202"/>
      <c r="L60" s="202"/>
      <c r="M60" s="203"/>
      <c r="N60" s="201">
        <f t="shared" si="10"/>
        <v>0</v>
      </c>
      <c r="O60" s="202"/>
      <c r="P60" s="203"/>
      <c r="Q60" s="189">
        <f t="shared" si="13"/>
        <v>0</v>
      </c>
      <c r="T60" s="17"/>
      <c r="U60" s="99">
        <v>13</v>
      </c>
      <c r="V60" s="201">
        <f t="shared" si="11"/>
        <v>0</v>
      </c>
      <c r="W60" s="202"/>
      <c r="X60" s="202"/>
      <c r="Y60" s="203"/>
      <c r="Z60" s="201">
        <f t="shared" si="12"/>
        <v>0</v>
      </c>
      <c r="AA60" s="203"/>
      <c r="AB60" s="190">
        <f t="shared" si="14"/>
        <v>180</v>
      </c>
    </row>
    <row r="61" spans="2:28" x14ac:dyDescent="0.35">
      <c r="B61" s="99">
        <v>14</v>
      </c>
      <c r="C61" s="70">
        <f t="shared" si="6"/>
        <v>0</v>
      </c>
      <c r="D61" s="70">
        <f t="shared" si="7"/>
        <v>0</v>
      </c>
      <c r="E61" s="190">
        <f t="shared" si="8"/>
        <v>0</v>
      </c>
      <c r="I61" s="99">
        <v>14</v>
      </c>
      <c r="J61" s="201">
        <f t="shared" si="9"/>
        <v>0</v>
      </c>
      <c r="K61" s="202"/>
      <c r="L61" s="202"/>
      <c r="M61" s="203"/>
      <c r="N61" s="201">
        <f t="shared" si="10"/>
        <v>0</v>
      </c>
      <c r="O61" s="202"/>
      <c r="P61" s="203"/>
      <c r="Q61" s="189">
        <f t="shared" si="13"/>
        <v>0</v>
      </c>
      <c r="T61" s="17"/>
      <c r="U61" s="99">
        <v>14</v>
      </c>
      <c r="V61" s="201">
        <f t="shared" si="11"/>
        <v>0</v>
      </c>
      <c r="W61" s="202"/>
      <c r="X61" s="202"/>
      <c r="Y61" s="203"/>
      <c r="Z61" s="201">
        <f t="shared" si="12"/>
        <v>0</v>
      </c>
      <c r="AA61" s="203"/>
      <c r="AB61" s="190">
        <f t="shared" si="14"/>
        <v>180</v>
      </c>
    </row>
    <row r="62" spans="2:28" x14ac:dyDescent="0.35">
      <c r="B62" s="99">
        <v>15</v>
      </c>
      <c r="C62" s="70">
        <f t="shared" si="6"/>
        <v>0</v>
      </c>
      <c r="D62" s="70">
        <f t="shared" si="7"/>
        <v>0</v>
      </c>
      <c r="E62" s="190">
        <f t="shared" si="8"/>
        <v>0</v>
      </c>
      <c r="I62" s="99">
        <v>15</v>
      </c>
      <c r="J62" s="201">
        <f t="shared" si="9"/>
        <v>0</v>
      </c>
      <c r="K62" s="202"/>
      <c r="L62" s="202"/>
      <c r="M62" s="203"/>
      <c r="N62" s="201">
        <f t="shared" si="10"/>
        <v>0</v>
      </c>
      <c r="O62" s="202"/>
      <c r="P62" s="203"/>
      <c r="Q62" s="189">
        <f t="shared" si="13"/>
        <v>0</v>
      </c>
      <c r="T62" s="17"/>
      <c r="U62" s="99">
        <v>15</v>
      </c>
      <c r="V62" s="201">
        <f t="shared" si="11"/>
        <v>0</v>
      </c>
      <c r="W62" s="202"/>
      <c r="X62" s="202"/>
      <c r="Y62" s="203"/>
      <c r="Z62" s="201">
        <f t="shared" si="12"/>
        <v>0</v>
      </c>
      <c r="AA62" s="203"/>
      <c r="AB62" s="190">
        <f t="shared" si="14"/>
        <v>180</v>
      </c>
    </row>
    <row r="63" spans="2:28" x14ac:dyDescent="0.35">
      <c r="B63" s="99">
        <v>16</v>
      </c>
      <c r="C63" s="70">
        <f t="shared" si="6"/>
        <v>0</v>
      </c>
      <c r="D63" s="70">
        <f t="shared" si="7"/>
        <v>0</v>
      </c>
      <c r="E63" s="190">
        <f t="shared" si="8"/>
        <v>0</v>
      </c>
      <c r="I63" s="99">
        <v>16</v>
      </c>
      <c r="J63" s="201">
        <f t="shared" si="9"/>
        <v>0</v>
      </c>
      <c r="K63" s="202"/>
      <c r="L63" s="202"/>
      <c r="M63" s="203"/>
      <c r="N63" s="201">
        <f t="shared" si="10"/>
        <v>0</v>
      </c>
      <c r="O63" s="202"/>
      <c r="P63" s="203"/>
      <c r="Q63" s="189">
        <f t="shared" si="13"/>
        <v>0</v>
      </c>
      <c r="T63" s="17"/>
      <c r="U63" s="99">
        <v>16</v>
      </c>
      <c r="V63" s="201">
        <f t="shared" si="11"/>
        <v>0</v>
      </c>
      <c r="W63" s="202"/>
      <c r="X63" s="202"/>
      <c r="Y63" s="203"/>
      <c r="Z63" s="201">
        <f t="shared" si="12"/>
        <v>0</v>
      </c>
      <c r="AA63" s="203"/>
      <c r="AB63" s="190">
        <f t="shared" si="14"/>
        <v>180</v>
      </c>
    </row>
    <row r="64" spans="2:28" x14ac:dyDescent="0.35">
      <c r="B64" s="99">
        <v>17</v>
      </c>
      <c r="C64" s="70">
        <f t="shared" si="6"/>
        <v>0</v>
      </c>
      <c r="D64" s="70">
        <f t="shared" si="7"/>
        <v>0</v>
      </c>
      <c r="E64" s="190">
        <f t="shared" si="8"/>
        <v>0</v>
      </c>
      <c r="I64" s="99">
        <v>17</v>
      </c>
      <c r="J64" s="201">
        <f t="shared" si="9"/>
        <v>0</v>
      </c>
      <c r="K64" s="202"/>
      <c r="L64" s="202"/>
      <c r="M64" s="203"/>
      <c r="N64" s="201">
        <f t="shared" si="10"/>
        <v>0</v>
      </c>
      <c r="O64" s="202"/>
      <c r="P64" s="203"/>
      <c r="Q64" s="189">
        <f t="shared" si="13"/>
        <v>0</v>
      </c>
      <c r="T64" s="17"/>
      <c r="U64" s="99">
        <v>17</v>
      </c>
      <c r="V64" s="201">
        <f t="shared" si="11"/>
        <v>0</v>
      </c>
      <c r="W64" s="202"/>
      <c r="X64" s="202"/>
      <c r="Y64" s="203"/>
      <c r="Z64" s="201">
        <f t="shared" si="12"/>
        <v>0</v>
      </c>
      <c r="AA64" s="203"/>
      <c r="AB64" s="190">
        <f t="shared" si="14"/>
        <v>180</v>
      </c>
    </row>
    <row r="65" spans="2:28" x14ac:dyDescent="0.35">
      <c r="B65" s="99">
        <v>18</v>
      </c>
      <c r="C65" s="70">
        <f t="shared" si="6"/>
        <v>0</v>
      </c>
      <c r="D65" s="70">
        <f t="shared" si="7"/>
        <v>0</v>
      </c>
      <c r="E65" s="190">
        <f t="shared" si="8"/>
        <v>0</v>
      </c>
      <c r="I65" s="99">
        <v>18</v>
      </c>
      <c r="J65" s="201">
        <f t="shared" si="9"/>
        <v>0</v>
      </c>
      <c r="K65" s="202"/>
      <c r="L65" s="202"/>
      <c r="M65" s="203"/>
      <c r="N65" s="201">
        <f t="shared" si="10"/>
        <v>0</v>
      </c>
      <c r="O65" s="202"/>
      <c r="P65" s="203"/>
      <c r="Q65" s="189">
        <f t="shared" si="13"/>
        <v>0</v>
      </c>
      <c r="T65" s="17"/>
      <c r="U65" s="99">
        <v>18</v>
      </c>
      <c r="V65" s="201">
        <f t="shared" si="11"/>
        <v>0</v>
      </c>
      <c r="W65" s="202"/>
      <c r="X65" s="202"/>
      <c r="Y65" s="203"/>
      <c r="Z65" s="201">
        <f t="shared" si="12"/>
        <v>0</v>
      </c>
      <c r="AA65" s="203"/>
      <c r="AB65" s="190">
        <f t="shared" si="14"/>
        <v>180</v>
      </c>
    </row>
    <row r="66" spans="2:28" x14ac:dyDescent="0.35">
      <c r="B66" s="99">
        <v>19</v>
      </c>
      <c r="C66" s="70">
        <f t="shared" si="6"/>
        <v>0</v>
      </c>
      <c r="D66" s="70">
        <f t="shared" si="7"/>
        <v>0</v>
      </c>
      <c r="E66" s="190">
        <f t="shared" si="8"/>
        <v>0</v>
      </c>
      <c r="I66" s="99">
        <v>19</v>
      </c>
      <c r="J66" s="201">
        <f t="shared" si="9"/>
        <v>0</v>
      </c>
      <c r="K66" s="202"/>
      <c r="L66" s="202"/>
      <c r="M66" s="203"/>
      <c r="N66" s="201">
        <f t="shared" si="10"/>
        <v>0</v>
      </c>
      <c r="O66" s="202"/>
      <c r="P66" s="203"/>
      <c r="Q66" s="189">
        <f t="shared" si="13"/>
        <v>0</v>
      </c>
      <c r="T66" s="17"/>
      <c r="U66" s="99">
        <v>19</v>
      </c>
      <c r="V66" s="201">
        <f t="shared" si="11"/>
        <v>0</v>
      </c>
      <c r="W66" s="202"/>
      <c r="X66" s="202"/>
      <c r="Y66" s="203"/>
      <c r="Z66" s="201">
        <f t="shared" si="12"/>
        <v>0</v>
      </c>
      <c r="AA66" s="203"/>
      <c r="AB66" s="190">
        <f t="shared" si="14"/>
        <v>180</v>
      </c>
    </row>
    <row r="67" spans="2:28" x14ac:dyDescent="0.35">
      <c r="B67" s="99">
        <v>20</v>
      </c>
      <c r="C67" s="70">
        <f t="shared" si="6"/>
        <v>0</v>
      </c>
      <c r="D67" s="70">
        <f t="shared" si="7"/>
        <v>0</v>
      </c>
      <c r="E67" s="190">
        <f t="shared" si="8"/>
        <v>0</v>
      </c>
      <c r="I67" s="99">
        <v>20</v>
      </c>
      <c r="J67" s="201">
        <f t="shared" si="9"/>
        <v>0</v>
      </c>
      <c r="K67" s="202"/>
      <c r="L67" s="202"/>
      <c r="M67" s="203"/>
      <c r="N67" s="201">
        <f t="shared" si="10"/>
        <v>0</v>
      </c>
      <c r="O67" s="202"/>
      <c r="P67" s="203"/>
      <c r="Q67" s="189">
        <f t="shared" si="13"/>
        <v>0</v>
      </c>
      <c r="T67" s="17"/>
      <c r="U67" s="99">
        <v>20</v>
      </c>
      <c r="V67" s="201">
        <f t="shared" si="11"/>
        <v>0</v>
      </c>
      <c r="W67" s="202"/>
      <c r="X67" s="202"/>
      <c r="Y67" s="203"/>
      <c r="Z67" s="201">
        <f t="shared" si="12"/>
        <v>0</v>
      </c>
      <c r="AA67" s="203"/>
      <c r="AB67" s="190">
        <f t="shared" si="14"/>
        <v>180</v>
      </c>
    </row>
    <row r="68" spans="2:28" x14ac:dyDescent="0.35">
      <c r="B68" s="99">
        <v>21</v>
      </c>
      <c r="C68" s="70">
        <f t="shared" si="6"/>
        <v>0</v>
      </c>
      <c r="D68" s="70">
        <f t="shared" si="7"/>
        <v>0</v>
      </c>
      <c r="E68" s="190">
        <f t="shared" si="8"/>
        <v>0</v>
      </c>
      <c r="I68" s="99">
        <v>21</v>
      </c>
      <c r="J68" s="201">
        <f t="shared" si="9"/>
        <v>0</v>
      </c>
      <c r="K68" s="202"/>
      <c r="L68" s="202"/>
      <c r="M68" s="203"/>
      <c r="N68" s="201">
        <f t="shared" si="10"/>
        <v>0</v>
      </c>
      <c r="O68" s="202"/>
      <c r="P68" s="203"/>
      <c r="Q68" s="189">
        <f t="shared" si="13"/>
        <v>0</v>
      </c>
      <c r="T68" s="17"/>
      <c r="U68" s="99">
        <v>21</v>
      </c>
      <c r="V68" s="201">
        <f t="shared" si="11"/>
        <v>0</v>
      </c>
      <c r="W68" s="202"/>
      <c r="X68" s="202"/>
      <c r="Y68" s="203"/>
      <c r="Z68" s="201">
        <f t="shared" si="12"/>
        <v>0</v>
      </c>
      <c r="AA68" s="203"/>
      <c r="AB68" s="190">
        <f t="shared" si="14"/>
        <v>180</v>
      </c>
    </row>
    <row r="69" spans="2:28" x14ac:dyDescent="0.35">
      <c r="B69" s="99">
        <v>22</v>
      </c>
      <c r="C69" s="70">
        <f t="shared" si="6"/>
        <v>0</v>
      </c>
      <c r="D69" s="70">
        <f t="shared" si="7"/>
        <v>0</v>
      </c>
      <c r="E69" s="190">
        <f t="shared" si="8"/>
        <v>0</v>
      </c>
      <c r="I69" s="99">
        <v>22</v>
      </c>
      <c r="J69" s="201">
        <f t="shared" si="9"/>
        <v>0</v>
      </c>
      <c r="K69" s="202"/>
      <c r="L69" s="202"/>
      <c r="M69" s="203"/>
      <c r="N69" s="201">
        <f t="shared" si="10"/>
        <v>0</v>
      </c>
      <c r="O69" s="202"/>
      <c r="P69" s="203"/>
      <c r="Q69" s="189">
        <f t="shared" si="13"/>
        <v>0</v>
      </c>
      <c r="T69" s="17"/>
      <c r="U69" s="99">
        <v>22</v>
      </c>
      <c r="V69" s="201">
        <f t="shared" si="11"/>
        <v>0</v>
      </c>
      <c r="W69" s="202"/>
      <c r="X69" s="202"/>
      <c r="Y69" s="203"/>
      <c r="Z69" s="201">
        <f t="shared" si="12"/>
        <v>0</v>
      </c>
      <c r="AA69" s="203"/>
      <c r="AB69" s="190">
        <f t="shared" si="14"/>
        <v>180</v>
      </c>
    </row>
    <row r="70" spans="2:28" x14ac:dyDescent="0.35">
      <c r="B70" s="99">
        <v>23</v>
      </c>
      <c r="C70" s="70">
        <f t="shared" si="6"/>
        <v>0</v>
      </c>
      <c r="D70" s="70">
        <f t="shared" si="7"/>
        <v>0</v>
      </c>
      <c r="E70" s="190">
        <f t="shared" si="8"/>
        <v>0</v>
      </c>
      <c r="I70" s="99">
        <v>23</v>
      </c>
      <c r="J70" s="201">
        <f t="shared" si="9"/>
        <v>0</v>
      </c>
      <c r="K70" s="202"/>
      <c r="L70" s="202"/>
      <c r="M70" s="203"/>
      <c r="N70" s="201">
        <f t="shared" si="10"/>
        <v>0</v>
      </c>
      <c r="O70" s="202"/>
      <c r="P70" s="203"/>
      <c r="Q70" s="189">
        <f t="shared" si="13"/>
        <v>0</v>
      </c>
      <c r="T70" s="17"/>
      <c r="U70" s="99">
        <v>23</v>
      </c>
      <c r="V70" s="201">
        <f t="shared" si="11"/>
        <v>0</v>
      </c>
      <c r="W70" s="202"/>
      <c r="X70" s="202"/>
      <c r="Y70" s="203"/>
      <c r="Z70" s="201">
        <f t="shared" si="12"/>
        <v>0</v>
      </c>
      <c r="AA70" s="203"/>
      <c r="AB70" s="190">
        <f t="shared" si="14"/>
        <v>180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>
        <f>C9</f>
        <v>0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0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20</v>
      </c>
      <c r="H88" s="211"/>
      <c r="I88" s="211"/>
      <c r="J88" s="211"/>
      <c r="K88" s="17"/>
      <c r="L88" s="211">
        <f>$F$3</f>
        <v>133</v>
      </c>
      <c r="M88" s="211"/>
      <c r="N88" s="211"/>
      <c r="O88" s="211">
        <f>$G$3</f>
        <v>68.599999999999994</v>
      </c>
      <c r="P88" s="211"/>
      <c r="Q88" s="212">
        <f>ROUND((G88*(L88/113)+(O88-AA91)),0)</f>
        <v>20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4</v>
      </c>
      <c r="I91" s="110">
        <f t="shared" si="15"/>
        <v>5</v>
      </c>
      <c r="J91" s="110">
        <f t="shared" si="15"/>
        <v>4</v>
      </c>
      <c r="K91" s="110">
        <f t="shared" si="15"/>
        <v>3</v>
      </c>
      <c r="L91" s="110">
        <f t="shared" si="15"/>
        <v>5</v>
      </c>
      <c r="M91" s="110">
        <f t="shared" si="15"/>
        <v>3</v>
      </c>
      <c r="N91" s="110">
        <f t="shared" si="15"/>
        <v>5</v>
      </c>
      <c r="O91" s="110">
        <f t="shared" si="15"/>
        <v>3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5</v>
      </c>
      <c r="U91" s="112">
        <f t="shared" si="16"/>
        <v>3</v>
      </c>
      <c r="V91" s="112">
        <f t="shared" si="16"/>
        <v>4</v>
      </c>
      <c r="W91" s="112">
        <f t="shared" si="16"/>
        <v>4</v>
      </c>
      <c r="X91" s="112">
        <f t="shared" si="16"/>
        <v>5</v>
      </c>
      <c r="Y91" s="113">
        <f t="shared" si="16"/>
        <v>4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4</v>
      </c>
      <c r="H92" s="115">
        <f t="shared" ref="H92:O92" si="17">H$8</f>
        <v>8</v>
      </c>
      <c r="I92" s="115">
        <f t="shared" si="17"/>
        <v>12</v>
      </c>
      <c r="J92" s="115">
        <f t="shared" si="17"/>
        <v>14</v>
      </c>
      <c r="K92" s="115">
        <f t="shared" si="17"/>
        <v>2</v>
      </c>
      <c r="L92" s="115">
        <f t="shared" si="17"/>
        <v>10</v>
      </c>
      <c r="M92" s="115">
        <f t="shared" si="17"/>
        <v>18</v>
      </c>
      <c r="N92" s="115">
        <f t="shared" si="17"/>
        <v>16</v>
      </c>
      <c r="O92" s="116">
        <f t="shared" si="17"/>
        <v>6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17</v>
      </c>
      <c r="V92" s="119">
        <f t="shared" si="18"/>
        <v>15</v>
      </c>
      <c r="W92" s="119">
        <f t="shared" si="18"/>
        <v>3</v>
      </c>
      <c r="X92" s="119">
        <f t="shared" si="18"/>
        <v>13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1</v>
      </c>
      <c r="H93" s="122">
        <f t="shared" ref="H93:O93" si="19">IF($Q88&lt;=18,IF(H92&lt;=$Q88,1,0),IF($Q88&lt;=36,IF(H92&lt;=($Q88-18),2,1),IF($Q88&gt;36,IF(H92&lt;=($Q88-36),3,2))))</f>
        <v>1</v>
      </c>
      <c r="I93" s="122">
        <f t="shared" si="19"/>
        <v>1</v>
      </c>
      <c r="J93" s="122">
        <f t="shared" si="19"/>
        <v>1</v>
      </c>
      <c r="K93" s="122">
        <f t="shared" si="19"/>
        <v>2</v>
      </c>
      <c r="L93" s="122">
        <f t="shared" si="19"/>
        <v>1</v>
      </c>
      <c r="M93" s="122">
        <f t="shared" si="19"/>
        <v>1</v>
      </c>
      <c r="N93" s="122">
        <f t="shared" si="19"/>
        <v>1</v>
      </c>
      <c r="O93" s="123">
        <f t="shared" si="19"/>
        <v>1</v>
      </c>
      <c r="P93" s="124">
        <f>SUM(G93:O93)</f>
        <v>10</v>
      </c>
      <c r="Q93" s="123">
        <f t="shared" ref="Q93:Y93" si="20">IF($Q88&lt;=18,IF(Q92&lt;=$Q88,1,0),IF($Q88&lt;=36,IF(Q92&lt;=($Q88-18),2,1),IF($Q88&gt;36,IF(Q92&lt;=($Q88-36),3,2))))</f>
        <v>2</v>
      </c>
      <c r="R93" s="123">
        <f t="shared" si="20"/>
        <v>1</v>
      </c>
      <c r="S93" s="123">
        <f t="shared" si="20"/>
        <v>1</v>
      </c>
      <c r="T93" s="123">
        <f t="shared" si="20"/>
        <v>1</v>
      </c>
      <c r="U93" s="123">
        <f t="shared" si="20"/>
        <v>1</v>
      </c>
      <c r="V93" s="123">
        <f t="shared" si="20"/>
        <v>1</v>
      </c>
      <c r="W93" s="123">
        <f t="shared" si="20"/>
        <v>1</v>
      </c>
      <c r="X93" s="123">
        <f t="shared" si="20"/>
        <v>1</v>
      </c>
      <c r="Y93" s="123">
        <f t="shared" si="20"/>
        <v>1</v>
      </c>
      <c r="Z93" s="125">
        <f>SUM(Q93:Y93)</f>
        <v>10</v>
      </c>
      <c r="AA93" s="126">
        <f>P93+Z93</f>
        <v>20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10</v>
      </c>
      <c r="H94" s="128">
        <f t="shared" si="21"/>
        <v>10</v>
      </c>
      <c r="I94" s="128">
        <f t="shared" si="21"/>
        <v>10</v>
      </c>
      <c r="J94" s="128">
        <f t="shared" si="21"/>
        <v>10</v>
      </c>
      <c r="K94" s="128">
        <f t="shared" si="21"/>
        <v>10</v>
      </c>
      <c r="L94" s="128">
        <f t="shared" si="21"/>
        <v>10</v>
      </c>
      <c r="M94" s="128">
        <f t="shared" si="21"/>
        <v>10</v>
      </c>
      <c r="N94" s="128">
        <f t="shared" si="21"/>
        <v>10</v>
      </c>
      <c r="O94" s="128">
        <f t="shared" si="21"/>
        <v>10</v>
      </c>
      <c r="P94" s="129">
        <f>SUM(G94:O94)</f>
        <v>90</v>
      </c>
      <c r="Q94" s="130">
        <f t="shared" ref="Q94:Y94" si="22">Q9</f>
        <v>10</v>
      </c>
      <c r="R94" s="128">
        <f t="shared" si="22"/>
        <v>10</v>
      </c>
      <c r="S94" s="128">
        <f t="shared" si="22"/>
        <v>10</v>
      </c>
      <c r="T94" s="128">
        <f t="shared" si="22"/>
        <v>10</v>
      </c>
      <c r="U94" s="128">
        <f t="shared" si="22"/>
        <v>10</v>
      </c>
      <c r="V94" s="128">
        <f t="shared" si="22"/>
        <v>10</v>
      </c>
      <c r="W94" s="128">
        <f t="shared" si="22"/>
        <v>10</v>
      </c>
      <c r="X94" s="128">
        <f t="shared" si="22"/>
        <v>10</v>
      </c>
      <c r="Y94" s="131">
        <f t="shared" si="22"/>
        <v>10</v>
      </c>
      <c r="Z94" s="129">
        <f>SUM(Q94:Y94)</f>
        <v>90</v>
      </c>
      <c r="AA94" s="132">
        <f>P94+Z94</f>
        <v>180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0</v>
      </c>
      <c r="H95" s="134">
        <f t="shared" ref="H95:O95" si="23">IF(H94-H91=-1,3+H93)+IF(H94-H91=0,2+H93)+IF(H94-H91=1,1+H93)+IF(H94-H91=2,H93)+IF(H94-H91=3,IF(H93-1&gt;0,H93-1,0))+IF(H94-H91=4,IF(H93-2&gt;0,H93-2,0))</f>
        <v>0</v>
      </c>
      <c r="I95" s="134">
        <f t="shared" si="23"/>
        <v>0</v>
      </c>
      <c r="J95" s="134">
        <f t="shared" si="23"/>
        <v>0</v>
      </c>
      <c r="K95" s="134">
        <f t="shared" si="23"/>
        <v>0</v>
      </c>
      <c r="L95" s="134">
        <f t="shared" si="23"/>
        <v>0</v>
      </c>
      <c r="M95" s="134">
        <f t="shared" si="23"/>
        <v>0</v>
      </c>
      <c r="N95" s="134">
        <f t="shared" si="23"/>
        <v>0</v>
      </c>
      <c r="O95" s="135">
        <f t="shared" si="23"/>
        <v>0</v>
      </c>
      <c r="P95" s="136">
        <f>SUM(G95:O95)</f>
        <v>0</v>
      </c>
      <c r="Q95" s="137">
        <f t="shared" ref="Q95:Y95" si="24">IF(Q94-Q91=-1,3+Q93)+IF(Q94-Q91=0,2+Q93)+IF(Q94-Q91=1,1+Q93)+IF(Q94-Q91=2,Q93)+IF(Q94-Q91=3,IF(Q93-1&gt;0,Q93-1,0))+IF(Q94-Q91=4,IF(Q93-2&gt;0,Q93-2,0))</f>
        <v>0</v>
      </c>
      <c r="R95" s="138">
        <f t="shared" si="24"/>
        <v>0</v>
      </c>
      <c r="S95" s="138">
        <f t="shared" si="24"/>
        <v>0</v>
      </c>
      <c r="T95" s="138">
        <f t="shared" si="24"/>
        <v>0</v>
      </c>
      <c r="U95" s="138">
        <f t="shared" si="24"/>
        <v>0</v>
      </c>
      <c r="V95" s="138">
        <f t="shared" si="24"/>
        <v>0</v>
      </c>
      <c r="W95" s="138">
        <f t="shared" si="24"/>
        <v>0</v>
      </c>
      <c r="X95" s="138">
        <f t="shared" si="24"/>
        <v>0</v>
      </c>
      <c r="Y95" s="135">
        <f t="shared" si="24"/>
        <v>0</v>
      </c>
      <c r="Z95" s="136">
        <f>SUM(Q95:Y95)</f>
        <v>0</v>
      </c>
      <c r="AA95" s="139">
        <f>P95+Z95</f>
        <v>0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0</v>
      </c>
      <c r="H96" s="141">
        <f t="shared" si="25"/>
        <v>0</v>
      </c>
      <c r="I96" s="141">
        <f t="shared" si="25"/>
        <v>0</v>
      </c>
      <c r="J96" s="141">
        <f t="shared" si="25"/>
        <v>0</v>
      </c>
      <c r="K96" s="141">
        <f t="shared" si="25"/>
        <v>0</v>
      </c>
      <c r="L96" s="141">
        <f t="shared" si="25"/>
        <v>0</v>
      </c>
      <c r="M96" s="141">
        <f t="shared" si="25"/>
        <v>0</v>
      </c>
      <c r="N96" s="141">
        <f t="shared" si="25"/>
        <v>0</v>
      </c>
      <c r="O96" s="142">
        <f t="shared" si="25"/>
        <v>0</v>
      </c>
      <c r="P96" s="143">
        <f>SUM(G96:O96)</f>
        <v>0</v>
      </c>
      <c r="Q96" s="142">
        <f t="shared" ref="Q96:Y96" si="26">IF(Q94-Q91=-2,4)+IF(Q94-Q91=-1,3)+IF(Q94-Q91=0,2)+IF(Q94-Q91=1,1)+IF(Q94-Q91&gt;2,0)</f>
        <v>0</v>
      </c>
      <c r="R96" s="142">
        <f t="shared" si="26"/>
        <v>0</v>
      </c>
      <c r="S96" s="142">
        <f t="shared" si="26"/>
        <v>0</v>
      </c>
      <c r="T96" s="142">
        <f t="shared" si="26"/>
        <v>0</v>
      </c>
      <c r="U96" s="142">
        <f t="shared" si="26"/>
        <v>0</v>
      </c>
      <c r="V96" s="142">
        <f t="shared" si="26"/>
        <v>0</v>
      </c>
      <c r="W96" s="142">
        <f t="shared" si="26"/>
        <v>0</v>
      </c>
      <c r="X96" s="142">
        <f t="shared" si="26"/>
        <v>0</v>
      </c>
      <c r="Y96" s="142">
        <f t="shared" si="26"/>
        <v>0</v>
      </c>
      <c r="Z96" s="143">
        <f>SUM(Q96:Y96)</f>
        <v>0</v>
      </c>
      <c r="AA96" s="144">
        <f>P96+Z96</f>
        <v>0</v>
      </c>
      <c r="AB96" s="101"/>
      <c r="AC96" s="101"/>
    </row>
    <row r="97" spans="5:32" x14ac:dyDescent="0.35">
      <c r="E97" s="101"/>
      <c r="F97" s="38"/>
      <c r="G97" s="28">
        <f>G94-G91</f>
        <v>6</v>
      </c>
      <c r="H97" s="28">
        <f t="shared" ref="H97:O97" si="27">H94-H91</f>
        <v>6</v>
      </c>
      <c r="I97" s="28">
        <f t="shared" si="27"/>
        <v>5</v>
      </c>
      <c r="J97" s="28">
        <f t="shared" si="27"/>
        <v>6</v>
      </c>
      <c r="K97" s="28">
        <f t="shared" si="27"/>
        <v>7</v>
      </c>
      <c r="L97" s="28">
        <f t="shared" si="27"/>
        <v>5</v>
      </c>
      <c r="M97" s="28">
        <f t="shared" si="27"/>
        <v>7</v>
      </c>
      <c r="N97" s="28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5"/>
      <c r="AA97" s="146"/>
      <c r="AB97" s="101"/>
      <c r="AC97" s="101"/>
    </row>
    <row r="98" spans="5:32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2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2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0</v>
      </c>
      <c r="P100" s="198" t="s">
        <v>57</v>
      </c>
      <c r="Q100" s="198"/>
      <c r="R100" s="198"/>
      <c r="S100" s="198"/>
      <c r="T100" s="198"/>
      <c r="U100" s="148">
        <f>COUNTIF(G97:Y97,"=2")</f>
        <v>0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</row>
    <row r="101" spans="5:32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0</v>
      </c>
      <c r="M101" s="217" t="s">
        <v>59</v>
      </c>
      <c r="N101" s="217"/>
      <c r="O101" s="152">
        <f>COUNTIF(G97:Y97,"=1")</f>
        <v>0</v>
      </c>
      <c r="P101" s="198" t="s">
        <v>60</v>
      </c>
      <c r="Q101" s="198"/>
      <c r="R101" s="198"/>
      <c r="S101" s="198"/>
      <c r="T101" s="198"/>
      <c r="U101" s="151">
        <f>COUNTIF(G97:Y97,"&gt;=3")</f>
        <v>18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</row>
    <row r="102" spans="5:32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0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</row>
    <row r="103" spans="5:32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0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</row>
    <row r="104" spans="5:32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0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</row>
    <row r="105" spans="5:32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18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</row>
    <row r="106" spans="5:32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</row>
    <row r="107" spans="5:32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</row>
    <row r="108" spans="5:32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</row>
    <row r="109" spans="5:32" ht="15.5" thickTop="1" thickBot="1" x14ac:dyDescent="0.4"/>
    <row r="110" spans="5:32" x14ac:dyDescent="0.35">
      <c r="E110" s="101"/>
      <c r="F110" s="102" t="s">
        <v>49</v>
      </c>
      <c r="G110" s="196">
        <f>C10</f>
        <v>0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0</v>
      </c>
      <c r="AB110" s="101"/>
      <c r="AC110" s="101"/>
    </row>
    <row r="111" spans="5:32" ht="15" thickBot="1" x14ac:dyDescent="0.4">
      <c r="E111" s="101"/>
      <c r="F111" s="104" t="s">
        <v>6</v>
      </c>
      <c r="G111" s="210">
        <f>E10</f>
        <v>20</v>
      </c>
      <c r="H111" s="211"/>
      <c r="I111" s="211"/>
      <c r="J111" s="211"/>
      <c r="K111" s="17"/>
      <c r="L111" s="211">
        <f>$F$3</f>
        <v>133</v>
      </c>
      <c r="M111" s="211"/>
      <c r="N111" s="211"/>
      <c r="O111" s="211">
        <f>$G$3</f>
        <v>68.599999999999994</v>
      </c>
      <c r="P111" s="211"/>
      <c r="Q111" s="212">
        <f>ROUND((G111*(L111/113)+(O111-AA114)),0)</f>
        <v>20</v>
      </c>
      <c r="R111" s="212"/>
      <c r="S111" s="212"/>
      <c r="T111" s="212"/>
      <c r="U111" s="17"/>
      <c r="V111" s="17"/>
      <c r="AA111" s="17"/>
      <c r="AB111" s="101"/>
      <c r="AC111" s="101"/>
    </row>
    <row r="112" spans="5:32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2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2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4</v>
      </c>
      <c r="I114" s="110">
        <f t="shared" si="29"/>
        <v>5</v>
      </c>
      <c r="J114" s="110">
        <f t="shared" si="29"/>
        <v>4</v>
      </c>
      <c r="K114" s="110">
        <f t="shared" si="29"/>
        <v>3</v>
      </c>
      <c r="L114" s="110">
        <f t="shared" si="29"/>
        <v>5</v>
      </c>
      <c r="M114" s="110">
        <f t="shared" si="29"/>
        <v>3</v>
      </c>
      <c r="N114" s="110">
        <f t="shared" si="29"/>
        <v>5</v>
      </c>
      <c r="O114" s="110">
        <f t="shared" si="29"/>
        <v>3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5</v>
      </c>
      <c r="U114" s="112">
        <f t="shared" si="30"/>
        <v>3</v>
      </c>
      <c r="V114" s="112">
        <f t="shared" si="30"/>
        <v>4</v>
      </c>
      <c r="W114" s="112">
        <f t="shared" si="30"/>
        <v>4</v>
      </c>
      <c r="X114" s="112">
        <f t="shared" si="30"/>
        <v>5</v>
      </c>
      <c r="Y114" s="113">
        <f t="shared" si="30"/>
        <v>4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2" x14ac:dyDescent="0.35">
      <c r="E115" s="101"/>
      <c r="F115" s="114" t="s">
        <v>7</v>
      </c>
      <c r="G115" s="115">
        <f>G$8</f>
        <v>4</v>
      </c>
      <c r="H115" s="115">
        <f t="shared" ref="H115:O115" si="31">H$8</f>
        <v>8</v>
      </c>
      <c r="I115" s="115">
        <f t="shared" si="31"/>
        <v>12</v>
      </c>
      <c r="J115" s="115">
        <f t="shared" si="31"/>
        <v>14</v>
      </c>
      <c r="K115" s="115">
        <f t="shared" si="31"/>
        <v>2</v>
      </c>
      <c r="L115" s="115">
        <f t="shared" si="31"/>
        <v>10</v>
      </c>
      <c r="M115" s="115">
        <f t="shared" si="31"/>
        <v>18</v>
      </c>
      <c r="N115" s="115">
        <f t="shared" si="31"/>
        <v>16</v>
      </c>
      <c r="O115" s="116">
        <f t="shared" si="31"/>
        <v>6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17</v>
      </c>
      <c r="V115" s="119">
        <f t="shared" si="32"/>
        <v>15</v>
      </c>
      <c r="W115" s="119">
        <f t="shared" si="32"/>
        <v>3</v>
      </c>
      <c r="X115" s="119">
        <f t="shared" si="32"/>
        <v>13</v>
      </c>
      <c r="Y115" s="116">
        <f t="shared" si="32"/>
        <v>7</v>
      </c>
      <c r="Z115" s="117"/>
      <c r="AA115" s="120"/>
      <c r="AB115" s="101"/>
      <c r="AC115" s="101"/>
    </row>
    <row r="116" spans="5:32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1</v>
      </c>
      <c r="H116" s="122">
        <f t="shared" ref="H116:O116" si="33">IF($Q111&lt;=18,IF(H115&lt;=$Q111,1,0),IF($Q111&lt;=36,IF(H115&lt;=($Q111-18),2,1),IF($Q111&gt;36,IF(H115&lt;=($Q111-36),3,2))))</f>
        <v>1</v>
      </c>
      <c r="I116" s="122">
        <f t="shared" si="33"/>
        <v>1</v>
      </c>
      <c r="J116" s="122">
        <f t="shared" si="33"/>
        <v>1</v>
      </c>
      <c r="K116" s="122">
        <f t="shared" si="33"/>
        <v>2</v>
      </c>
      <c r="L116" s="122">
        <f t="shared" si="33"/>
        <v>1</v>
      </c>
      <c r="M116" s="122">
        <f t="shared" si="33"/>
        <v>1</v>
      </c>
      <c r="N116" s="122">
        <f t="shared" si="33"/>
        <v>1</v>
      </c>
      <c r="O116" s="123">
        <f t="shared" si="33"/>
        <v>1</v>
      </c>
      <c r="P116" s="124">
        <f>SUM(G116:O116)</f>
        <v>10</v>
      </c>
      <c r="Q116" s="123">
        <f t="shared" ref="Q116:Y116" si="34">IF($Q111&lt;=18,IF(Q115&lt;=$Q111,1,0),IF($Q111&lt;=36,IF(Q115&lt;=($Q111-18),2,1),IF($Q111&gt;36,IF(Q115&lt;=($Q111-36),3,2))))</f>
        <v>2</v>
      </c>
      <c r="R116" s="123">
        <f t="shared" si="34"/>
        <v>1</v>
      </c>
      <c r="S116" s="123">
        <f t="shared" si="34"/>
        <v>1</v>
      </c>
      <c r="T116" s="123">
        <f t="shared" si="34"/>
        <v>1</v>
      </c>
      <c r="U116" s="123">
        <f t="shared" si="34"/>
        <v>1</v>
      </c>
      <c r="V116" s="123">
        <f t="shared" si="34"/>
        <v>1</v>
      </c>
      <c r="W116" s="123">
        <f t="shared" si="34"/>
        <v>1</v>
      </c>
      <c r="X116" s="123">
        <f t="shared" si="34"/>
        <v>1</v>
      </c>
      <c r="Y116" s="123">
        <f t="shared" si="34"/>
        <v>1</v>
      </c>
      <c r="Z116" s="125">
        <f>SUM(Q116:Y116)</f>
        <v>10</v>
      </c>
      <c r="AA116" s="126">
        <f>P116+Z116</f>
        <v>20</v>
      </c>
      <c r="AB116" s="101"/>
      <c r="AC116" s="101"/>
    </row>
    <row r="117" spans="5:32" x14ac:dyDescent="0.35">
      <c r="E117" s="101"/>
      <c r="F117" s="127" t="s">
        <v>51</v>
      </c>
      <c r="G117" s="128">
        <f t="shared" ref="G117:O117" si="35">G10</f>
        <v>10</v>
      </c>
      <c r="H117" s="128">
        <f t="shared" si="35"/>
        <v>10</v>
      </c>
      <c r="I117" s="128">
        <f t="shared" si="35"/>
        <v>10</v>
      </c>
      <c r="J117" s="128">
        <f t="shared" si="35"/>
        <v>10</v>
      </c>
      <c r="K117" s="128">
        <f t="shared" si="35"/>
        <v>10</v>
      </c>
      <c r="L117" s="128">
        <f t="shared" si="35"/>
        <v>10</v>
      </c>
      <c r="M117" s="128">
        <f t="shared" si="35"/>
        <v>10</v>
      </c>
      <c r="N117" s="128">
        <f t="shared" si="35"/>
        <v>10</v>
      </c>
      <c r="O117" s="128">
        <f t="shared" si="35"/>
        <v>10</v>
      </c>
      <c r="P117" s="129">
        <f>SUM(G117:O117)</f>
        <v>90</v>
      </c>
      <c r="Q117" s="130">
        <f t="shared" ref="Q117:Y117" si="36">Q10</f>
        <v>10</v>
      </c>
      <c r="R117" s="128">
        <f t="shared" si="36"/>
        <v>10</v>
      </c>
      <c r="S117" s="128">
        <f t="shared" si="36"/>
        <v>10</v>
      </c>
      <c r="T117" s="128">
        <f t="shared" si="36"/>
        <v>10</v>
      </c>
      <c r="U117" s="128">
        <f t="shared" si="36"/>
        <v>10</v>
      </c>
      <c r="V117" s="128">
        <f t="shared" si="36"/>
        <v>10</v>
      </c>
      <c r="W117" s="128">
        <f t="shared" si="36"/>
        <v>10</v>
      </c>
      <c r="X117" s="128">
        <f t="shared" si="36"/>
        <v>10</v>
      </c>
      <c r="Y117" s="131">
        <f t="shared" si="36"/>
        <v>10</v>
      </c>
      <c r="Z117" s="129">
        <f>SUM(Q117:Y117)</f>
        <v>90</v>
      </c>
      <c r="AA117" s="132">
        <f>P117+Z117</f>
        <v>180</v>
      </c>
      <c r="AB117" s="101"/>
      <c r="AC117" s="101"/>
    </row>
    <row r="118" spans="5:32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0</v>
      </c>
      <c r="H118" s="134">
        <f t="shared" ref="H118:O118" si="37">IF(H117-H114=-1,3+H116)+IF(H117-H114=0,2+H116)+IF(H117-H114=1,1+H116)+IF(H117-H114=2,H116)+IF(H117-H114=3,IF(H116-1&gt;0,H116-1,0))+IF(H117-H114=4,IF(H116-2&gt;0,H116-2,0))</f>
        <v>0</v>
      </c>
      <c r="I118" s="134">
        <f t="shared" si="37"/>
        <v>0</v>
      </c>
      <c r="J118" s="134">
        <f t="shared" si="37"/>
        <v>0</v>
      </c>
      <c r="K118" s="134">
        <f t="shared" si="37"/>
        <v>0</v>
      </c>
      <c r="L118" s="134">
        <f t="shared" si="37"/>
        <v>0</v>
      </c>
      <c r="M118" s="134">
        <f t="shared" si="37"/>
        <v>0</v>
      </c>
      <c r="N118" s="134">
        <f t="shared" si="37"/>
        <v>0</v>
      </c>
      <c r="O118" s="135">
        <f t="shared" si="37"/>
        <v>0</v>
      </c>
      <c r="P118" s="136">
        <f>SUM(G118:O118)</f>
        <v>0</v>
      </c>
      <c r="Q118" s="137">
        <f t="shared" ref="Q118:Y118" si="38">IF(Q117-Q114=-1,3+Q116)+IF(Q117-Q114=0,2+Q116)+IF(Q117-Q114=1,1+Q116)+IF(Q117-Q114=2,Q116)+IF(Q117-Q114=3,IF(Q116-1&gt;0,Q116-1,0))+IF(Q117-Q114=4,IF(Q116-2&gt;0,Q116-2,0))</f>
        <v>0</v>
      </c>
      <c r="R118" s="138">
        <f t="shared" si="38"/>
        <v>0</v>
      </c>
      <c r="S118" s="138">
        <f t="shared" si="38"/>
        <v>0</v>
      </c>
      <c r="T118" s="138">
        <f t="shared" si="38"/>
        <v>0</v>
      </c>
      <c r="U118" s="138">
        <f t="shared" si="38"/>
        <v>0</v>
      </c>
      <c r="V118" s="138">
        <f t="shared" si="38"/>
        <v>0</v>
      </c>
      <c r="W118" s="138">
        <f t="shared" si="38"/>
        <v>0</v>
      </c>
      <c r="X118" s="138">
        <f t="shared" si="38"/>
        <v>0</v>
      </c>
      <c r="Y118" s="135">
        <f t="shared" si="38"/>
        <v>0</v>
      </c>
      <c r="Z118" s="136">
        <f>SUM(Q118:Y118)</f>
        <v>0</v>
      </c>
      <c r="AA118" s="139">
        <f>P118+Z118</f>
        <v>0</v>
      </c>
      <c r="AB118" s="101"/>
      <c r="AC118" s="101"/>
    </row>
    <row r="119" spans="5:32" ht="15" thickBot="1" x14ac:dyDescent="0.4">
      <c r="E119" s="101"/>
      <c r="F119" s="140" t="s">
        <v>53</v>
      </c>
      <c r="G119" s="141">
        <f t="shared" ref="G119:O119" si="39">IF(G117-G114=-2,4)+IF(G117-G114=-1,3)+IF(G117-G114=0,2)+IF(G117-G114=1,1)+IF(G117-G114&gt;2,0)</f>
        <v>0</v>
      </c>
      <c r="H119" s="141">
        <f t="shared" si="39"/>
        <v>0</v>
      </c>
      <c r="I119" s="141">
        <f t="shared" si="39"/>
        <v>0</v>
      </c>
      <c r="J119" s="141">
        <f t="shared" si="39"/>
        <v>0</v>
      </c>
      <c r="K119" s="141">
        <f t="shared" si="39"/>
        <v>0</v>
      </c>
      <c r="L119" s="141">
        <f t="shared" si="39"/>
        <v>0</v>
      </c>
      <c r="M119" s="141">
        <f t="shared" si="39"/>
        <v>0</v>
      </c>
      <c r="N119" s="141">
        <f t="shared" si="39"/>
        <v>0</v>
      </c>
      <c r="O119" s="142">
        <f t="shared" si="39"/>
        <v>0</v>
      </c>
      <c r="P119" s="143">
        <f>SUM(G119:O119)</f>
        <v>0</v>
      </c>
      <c r="Q119" s="142">
        <f t="shared" ref="Q119:Y119" si="40">IF(Q117-Q114=-2,4)+IF(Q117-Q114=-1,3)+IF(Q117-Q114=0,2)+IF(Q117-Q114=1,1)+IF(Q117-Q114&gt;2,0)</f>
        <v>0</v>
      </c>
      <c r="R119" s="142">
        <f t="shared" si="40"/>
        <v>0</v>
      </c>
      <c r="S119" s="142">
        <f t="shared" si="40"/>
        <v>0</v>
      </c>
      <c r="T119" s="142">
        <f t="shared" si="40"/>
        <v>0</v>
      </c>
      <c r="U119" s="142">
        <f t="shared" si="40"/>
        <v>0</v>
      </c>
      <c r="V119" s="142">
        <f t="shared" si="40"/>
        <v>0</v>
      </c>
      <c r="W119" s="142">
        <f t="shared" si="40"/>
        <v>0</v>
      </c>
      <c r="X119" s="142">
        <f t="shared" si="40"/>
        <v>0</v>
      </c>
      <c r="Y119" s="142">
        <f t="shared" si="40"/>
        <v>0</v>
      </c>
      <c r="Z119" s="143">
        <f>SUM(Q119:Y119)</f>
        <v>0</v>
      </c>
      <c r="AA119" s="144">
        <f>P119+Z119</f>
        <v>0</v>
      </c>
      <c r="AB119" s="101"/>
      <c r="AC119" s="101"/>
    </row>
    <row r="120" spans="5:32" x14ac:dyDescent="0.35">
      <c r="E120" s="101"/>
      <c r="F120" s="38"/>
      <c r="G120" s="28">
        <f>G117-G114</f>
        <v>6</v>
      </c>
      <c r="H120" s="28">
        <f t="shared" ref="H120:O120" si="41">H117-H114</f>
        <v>6</v>
      </c>
      <c r="I120" s="28">
        <f t="shared" si="41"/>
        <v>5</v>
      </c>
      <c r="J120" s="28">
        <f t="shared" si="41"/>
        <v>6</v>
      </c>
      <c r="K120" s="28">
        <f t="shared" si="41"/>
        <v>7</v>
      </c>
      <c r="L120" s="28">
        <f t="shared" si="41"/>
        <v>5</v>
      </c>
      <c r="M120" s="28">
        <f t="shared" si="41"/>
        <v>7</v>
      </c>
      <c r="N120" s="28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5"/>
      <c r="AA120" s="146"/>
      <c r="AB120" s="101"/>
      <c r="AC120" s="101"/>
    </row>
    <row r="121" spans="5:32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2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2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0</v>
      </c>
      <c r="P123" s="198" t="s">
        <v>57</v>
      </c>
      <c r="Q123" s="198"/>
      <c r="R123" s="198"/>
      <c r="S123" s="198"/>
      <c r="T123" s="198"/>
      <c r="U123" s="148">
        <f>COUNTIF(G120:Y120,"=2")</f>
        <v>0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</row>
    <row r="124" spans="5:32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0</v>
      </c>
      <c r="P124" s="198" t="s">
        <v>60</v>
      </c>
      <c r="Q124" s="198"/>
      <c r="R124" s="198"/>
      <c r="S124" s="198"/>
      <c r="T124" s="198"/>
      <c r="U124" s="151">
        <f>COUNTIF(G120:Y120,"&gt;=3")</f>
        <v>18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</row>
    <row r="125" spans="5:32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0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</row>
    <row r="126" spans="5:32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0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</row>
    <row r="127" spans="5:32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0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</row>
    <row r="128" spans="5:32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18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</row>
    <row r="129" spans="5:32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</row>
    <row r="130" spans="5:32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</row>
    <row r="131" spans="5:32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</row>
    <row r="132" spans="5:32" ht="15.5" thickTop="1" thickBot="1" x14ac:dyDescent="0.4"/>
    <row r="133" spans="5:32" x14ac:dyDescent="0.35">
      <c r="E133" s="101"/>
      <c r="F133" s="102" t="s">
        <v>49</v>
      </c>
      <c r="G133" s="196">
        <f>C11</f>
        <v>0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0</v>
      </c>
      <c r="AB133" s="101"/>
      <c r="AC133" s="101"/>
    </row>
    <row r="134" spans="5:32" ht="15" thickBot="1" x14ac:dyDescent="0.4">
      <c r="E134" s="101"/>
      <c r="F134" s="104" t="s">
        <v>6</v>
      </c>
      <c r="G134" s="210">
        <f>E11</f>
        <v>20</v>
      </c>
      <c r="H134" s="211"/>
      <c r="I134" s="211"/>
      <c r="J134" s="211"/>
      <c r="K134" s="17"/>
      <c r="L134" s="211">
        <f>$F$3</f>
        <v>133</v>
      </c>
      <c r="M134" s="211"/>
      <c r="N134" s="211"/>
      <c r="O134" s="211">
        <f>$G$3</f>
        <v>68.599999999999994</v>
      </c>
      <c r="P134" s="211"/>
      <c r="Q134" s="212">
        <f>ROUND((G134*(L134/113)+(O134-AA137)),0)</f>
        <v>20</v>
      </c>
      <c r="R134" s="212"/>
      <c r="S134" s="212"/>
      <c r="T134" s="212"/>
      <c r="U134" s="17"/>
      <c r="V134" s="17"/>
      <c r="AA134" s="17"/>
      <c r="AB134" s="101"/>
      <c r="AC134" s="101"/>
    </row>
    <row r="135" spans="5:32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2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2" x14ac:dyDescent="0.35">
      <c r="E137" s="101"/>
      <c r="F137" s="109" t="s">
        <v>11</v>
      </c>
      <c r="G137" s="110">
        <f>G$7</f>
        <v>4</v>
      </c>
      <c r="H137" s="110">
        <f t="shared" ref="H137:O137" si="43">H$7</f>
        <v>4</v>
      </c>
      <c r="I137" s="110">
        <f t="shared" si="43"/>
        <v>5</v>
      </c>
      <c r="J137" s="110">
        <f t="shared" si="43"/>
        <v>4</v>
      </c>
      <c r="K137" s="110">
        <f t="shared" si="43"/>
        <v>3</v>
      </c>
      <c r="L137" s="110">
        <f t="shared" si="43"/>
        <v>5</v>
      </c>
      <c r="M137" s="110">
        <f t="shared" si="43"/>
        <v>3</v>
      </c>
      <c r="N137" s="110">
        <f t="shared" si="43"/>
        <v>5</v>
      </c>
      <c r="O137" s="110">
        <f t="shared" si="43"/>
        <v>3</v>
      </c>
      <c r="P137" s="111">
        <f>SUM(G137:O137)</f>
        <v>36</v>
      </c>
      <c r="Q137" s="110">
        <f t="shared" ref="Q137:Y137" si="44">Q$7</f>
        <v>4</v>
      </c>
      <c r="R137" s="112">
        <f t="shared" si="44"/>
        <v>4</v>
      </c>
      <c r="S137" s="112">
        <f t="shared" si="44"/>
        <v>3</v>
      </c>
      <c r="T137" s="112">
        <f t="shared" si="44"/>
        <v>5</v>
      </c>
      <c r="U137" s="112">
        <f t="shared" si="44"/>
        <v>3</v>
      </c>
      <c r="V137" s="112">
        <f t="shared" si="44"/>
        <v>4</v>
      </c>
      <c r="W137" s="112">
        <f t="shared" si="44"/>
        <v>4</v>
      </c>
      <c r="X137" s="112">
        <f t="shared" si="44"/>
        <v>5</v>
      </c>
      <c r="Y137" s="113">
        <f t="shared" si="44"/>
        <v>4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2" x14ac:dyDescent="0.35">
      <c r="E138" s="101"/>
      <c r="F138" s="114" t="s">
        <v>7</v>
      </c>
      <c r="G138" s="115">
        <f>G$8</f>
        <v>4</v>
      </c>
      <c r="H138" s="115">
        <f t="shared" ref="H138:O138" si="45">H$8</f>
        <v>8</v>
      </c>
      <c r="I138" s="115">
        <f t="shared" si="45"/>
        <v>12</v>
      </c>
      <c r="J138" s="115">
        <f t="shared" si="45"/>
        <v>14</v>
      </c>
      <c r="K138" s="115">
        <f t="shared" si="45"/>
        <v>2</v>
      </c>
      <c r="L138" s="115">
        <f t="shared" si="45"/>
        <v>10</v>
      </c>
      <c r="M138" s="115">
        <f t="shared" si="45"/>
        <v>18</v>
      </c>
      <c r="N138" s="115">
        <f t="shared" si="45"/>
        <v>16</v>
      </c>
      <c r="O138" s="116">
        <f t="shared" si="45"/>
        <v>6</v>
      </c>
      <c r="P138" s="117"/>
      <c r="Q138" s="118">
        <f t="shared" ref="Q138:Y138" si="46">Q$8</f>
        <v>1</v>
      </c>
      <c r="R138" s="119">
        <f t="shared" si="46"/>
        <v>9</v>
      </c>
      <c r="S138" s="119">
        <f t="shared" si="46"/>
        <v>11</v>
      </c>
      <c r="T138" s="119">
        <f t="shared" si="46"/>
        <v>5</v>
      </c>
      <c r="U138" s="119">
        <f t="shared" si="46"/>
        <v>17</v>
      </c>
      <c r="V138" s="119">
        <f t="shared" si="46"/>
        <v>15</v>
      </c>
      <c r="W138" s="119">
        <f t="shared" si="46"/>
        <v>3</v>
      </c>
      <c r="X138" s="119">
        <f t="shared" si="46"/>
        <v>13</v>
      </c>
      <c r="Y138" s="116">
        <f t="shared" si="46"/>
        <v>7</v>
      </c>
      <c r="Z138" s="117"/>
      <c r="AA138" s="120"/>
      <c r="AB138" s="101"/>
      <c r="AC138" s="101"/>
    </row>
    <row r="139" spans="5:32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1</v>
      </c>
      <c r="H139" s="122">
        <f t="shared" ref="H139:O139" si="47">IF($Q134&lt;=18,IF(H138&lt;=$Q134,1,0),IF($Q134&lt;=36,IF(H138&lt;=($Q134-18),2,1),IF($Q134&gt;36,IF(H138&lt;=($Q134-36),3,2))))</f>
        <v>1</v>
      </c>
      <c r="I139" s="122">
        <f t="shared" si="47"/>
        <v>1</v>
      </c>
      <c r="J139" s="122">
        <f t="shared" si="47"/>
        <v>1</v>
      </c>
      <c r="K139" s="122">
        <f t="shared" si="47"/>
        <v>2</v>
      </c>
      <c r="L139" s="122">
        <f t="shared" si="47"/>
        <v>1</v>
      </c>
      <c r="M139" s="122">
        <f t="shared" si="47"/>
        <v>1</v>
      </c>
      <c r="N139" s="122">
        <f t="shared" si="47"/>
        <v>1</v>
      </c>
      <c r="O139" s="123">
        <f t="shared" si="47"/>
        <v>1</v>
      </c>
      <c r="P139" s="124">
        <f>SUM(G139:O139)</f>
        <v>10</v>
      </c>
      <c r="Q139" s="123">
        <f t="shared" ref="Q139:Y139" si="48">IF($Q134&lt;=18,IF(Q138&lt;=$Q134,1,0),IF($Q134&lt;=36,IF(Q138&lt;=($Q134-18),2,1),IF($Q134&gt;36,IF(Q138&lt;=($Q134-36),3,2))))</f>
        <v>2</v>
      </c>
      <c r="R139" s="123">
        <f t="shared" si="48"/>
        <v>1</v>
      </c>
      <c r="S139" s="123">
        <f t="shared" si="48"/>
        <v>1</v>
      </c>
      <c r="T139" s="123">
        <f t="shared" si="48"/>
        <v>1</v>
      </c>
      <c r="U139" s="123">
        <f t="shared" si="48"/>
        <v>1</v>
      </c>
      <c r="V139" s="123">
        <f t="shared" si="48"/>
        <v>1</v>
      </c>
      <c r="W139" s="123">
        <f t="shared" si="48"/>
        <v>1</v>
      </c>
      <c r="X139" s="123">
        <f t="shared" si="48"/>
        <v>1</v>
      </c>
      <c r="Y139" s="123">
        <f t="shared" si="48"/>
        <v>1</v>
      </c>
      <c r="Z139" s="125">
        <f>SUM(Q139:Y139)</f>
        <v>10</v>
      </c>
      <c r="AA139" s="126">
        <f>P139+Z139</f>
        <v>20</v>
      </c>
      <c r="AB139" s="101"/>
      <c r="AC139" s="101"/>
    </row>
    <row r="140" spans="5:32" x14ac:dyDescent="0.35">
      <c r="E140" s="101"/>
      <c r="F140" s="127" t="s">
        <v>51</v>
      </c>
      <c r="G140" s="128">
        <f t="shared" ref="G140:O140" si="49">G11</f>
        <v>10</v>
      </c>
      <c r="H140" s="128">
        <f t="shared" si="49"/>
        <v>10</v>
      </c>
      <c r="I140" s="128">
        <f t="shared" si="49"/>
        <v>10</v>
      </c>
      <c r="J140" s="128">
        <f t="shared" si="49"/>
        <v>10</v>
      </c>
      <c r="K140" s="128">
        <f t="shared" si="49"/>
        <v>10</v>
      </c>
      <c r="L140" s="128">
        <f t="shared" si="49"/>
        <v>10</v>
      </c>
      <c r="M140" s="128">
        <f t="shared" si="49"/>
        <v>10</v>
      </c>
      <c r="N140" s="128">
        <f t="shared" si="49"/>
        <v>10</v>
      </c>
      <c r="O140" s="128">
        <f t="shared" si="49"/>
        <v>10</v>
      </c>
      <c r="P140" s="129">
        <f>SUM(G140:O140)</f>
        <v>90</v>
      </c>
      <c r="Q140" s="130">
        <f t="shared" ref="Q140:Y140" si="50">Q11</f>
        <v>10</v>
      </c>
      <c r="R140" s="128">
        <f t="shared" si="50"/>
        <v>10</v>
      </c>
      <c r="S140" s="128">
        <f t="shared" si="50"/>
        <v>10</v>
      </c>
      <c r="T140" s="128">
        <f t="shared" si="50"/>
        <v>10</v>
      </c>
      <c r="U140" s="128">
        <f t="shared" si="50"/>
        <v>10</v>
      </c>
      <c r="V140" s="128">
        <f t="shared" si="50"/>
        <v>10</v>
      </c>
      <c r="W140" s="128">
        <f t="shared" si="50"/>
        <v>10</v>
      </c>
      <c r="X140" s="128">
        <f t="shared" si="50"/>
        <v>10</v>
      </c>
      <c r="Y140" s="131">
        <f t="shared" si="50"/>
        <v>10</v>
      </c>
      <c r="Z140" s="129">
        <f>SUM(Q140:Y140)</f>
        <v>90</v>
      </c>
      <c r="AA140" s="132">
        <f>P140+Z140</f>
        <v>180</v>
      </c>
      <c r="AB140" s="101"/>
      <c r="AC140" s="101"/>
    </row>
    <row r="141" spans="5:32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0</v>
      </c>
      <c r="H141" s="134">
        <f t="shared" ref="H141:O141" si="51">IF(H140-H137=-1,3+H139)+IF(H140-H137=0,2+H139)+IF(H140-H137=1,1+H139)+IF(H140-H137=2,H139)+IF(H140-H137=3,IF(H139-1&gt;0,H139-1,0))+IF(H140-H137=4,IF(H139-2&gt;0,H139-2,0))</f>
        <v>0</v>
      </c>
      <c r="I141" s="134">
        <f t="shared" si="51"/>
        <v>0</v>
      </c>
      <c r="J141" s="134">
        <f t="shared" si="51"/>
        <v>0</v>
      </c>
      <c r="K141" s="134">
        <f t="shared" si="51"/>
        <v>0</v>
      </c>
      <c r="L141" s="134">
        <f t="shared" si="51"/>
        <v>0</v>
      </c>
      <c r="M141" s="134">
        <f t="shared" si="51"/>
        <v>0</v>
      </c>
      <c r="N141" s="134">
        <f t="shared" si="51"/>
        <v>0</v>
      </c>
      <c r="O141" s="135">
        <f t="shared" si="51"/>
        <v>0</v>
      </c>
      <c r="P141" s="136">
        <f>SUM(G141:O141)</f>
        <v>0</v>
      </c>
      <c r="Q141" s="137">
        <f t="shared" ref="Q141:Y141" si="52">IF(Q140-Q137=-1,3+Q139)+IF(Q140-Q137=0,2+Q139)+IF(Q140-Q137=1,1+Q139)+IF(Q140-Q137=2,Q139)+IF(Q140-Q137=3,IF(Q139-1&gt;0,Q139-1,0))+IF(Q140-Q137=4,IF(Q139-2&gt;0,Q139-2,0))</f>
        <v>0</v>
      </c>
      <c r="R141" s="138">
        <f t="shared" si="52"/>
        <v>0</v>
      </c>
      <c r="S141" s="138">
        <f t="shared" si="52"/>
        <v>0</v>
      </c>
      <c r="T141" s="138">
        <f t="shared" si="52"/>
        <v>0</v>
      </c>
      <c r="U141" s="138">
        <f t="shared" si="52"/>
        <v>0</v>
      </c>
      <c r="V141" s="138">
        <f t="shared" si="52"/>
        <v>0</v>
      </c>
      <c r="W141" s="138">
        <f t="shared" si="52"/>
        <v>0</v>
      </c>
      <c r="X141" s="138">
        <f t="shared" si="52"/>
        <v>0</v>
      </c>
      <c r="Y141" s="135">
        <f t="shared" si="52"/>
        <v>0</v>
      </c>
      <c r="Z141" s="136">
        <f>SUM(Q141:Y141)</f>
        <v>0</v>
      </c>
      <c r="AA141" s="139">
        <f>P141+Z141</f>
        <v>0</v>
      </c>
      <c r="AB141" s="101"/>
      <c r="AC141" s="101"/>
    </row>
    <row r="142" spans="5:32" ht="15" thickBot="1" x14ac:dyDescent="0.4">
      <c r="E142" s="101"/>
      <c r="F142" s="140" t="s">
        <v>53</v>
      </c>
      <c r="G142" s="141">
        <f t="shared" ref="G142:O142" si="53">IF(G140-G137=-2,4)+IF(G140-G137=-1,3)+IF(G140-G137=0,2)+IF(G140-G137=1,1)+IF(G140-G137&gt;2,0)</f>
        <v>0</v>
      </c>
      <c r="H142" s="141">
        <f t="shared" si="53"/>
        <v>0</v>
      </c>
      <c r="I142" s="141">
        <f t="shared" si="53"/>
        <v>0</v>
      </c>
      <c r="J142" s="141">
        <f t="shared" si="53"/>
        <v>0</v>
      </c>
      <c r="K142" s="141">
        <f t="shared" si="53"/>
        <v>0</v>
      </c>
      <c r="L142" s="141">
        <f t="shared" si="53"/>
        <v>0</v>
      </c>
      <c r="M142" s="141">
        <f t="shared" si="53"/>
        <v>0</v>
      </c>
      <c r="N142" s="141">
        <f t="shared" si="53"/>
        <v>0</v>
      </c>
      <c r="O142" s="142">
        <f t="shared" si="53"/>
        <v>0</v>
      </c>
      <c r="P142" s="143">
        <f>SUM(G142:O142)</f>
        <v>0</v>
      </c>
      <c r="Q142" s="142">
        <f t="shared" ref="Q142:Y142" si="54">IF(Q140-Q137=-2,4)+IF(Q140-Q137=-1,3)+IF(Q140-Q137=0,2)+IF(Q140-Q137=1,1)+IF(Q140-Q137&gt;2,0)</f>
        <v>0</v>
      </c>
      <c r="R142" s="142">
        <f t="shared" si="54"/>
        <v>0</v>
      </c>
      <c r="S142" s="142">
        <f t="shared" si="54"/>
        <v>0</v>
      </c>
      <c r="T142" s="142">
        <f t="shared" si="54"/>
        <v>0</v>
      </c>
      <c r="U142" s="142">
        <f t="shared" si="54"/>
        <v>0</v>
      </c>
      <c r="V142" s="142">
        <f t="shared" si="54"/>
        <v>0</v>
      </c>
      <c r="W142" s="142">
        <f t="shared" si="54"/>
        <v>0</v>
      </c>
      <c r="X142" s="142">
        <f t="shared" si="54"/>
        <v>0</v>
      </c>
      <c r="Y142" s="142">
        <f t="shared" si="54"/>
        <v>0</v>
      </c>
      <c r="Z142" s="143">
        <f>SUM(Q142:Y142)</f>
        <v>0</v>
      </c>
      <c r="AA142" s="144">
        <f>P142+Z142</f>
        <v>0</v>
      </c>
      <c r="AB142" s="101"/>
      <c r="AC142" s="101"/>
    </row>
    <row r="143" spans="5:32" x14ac:dyDescent="0.35">
      <c r="E143" s="101"/>
      <c r="F143" s="38"/>
      <c r="G143" s="28">
        <f>G140-G137</f>
        <v>6</v>
      </c>
      <c r="H143" s="28">
        <f t="shared" ref="H143:O143" si="55">H140-H137</f>
        <v>6</v>
      </c>
      <c r="I143" s="28">
        <f t="shared" si="55"/>
        <v>5</v>
      </c>
      <c r="J143" s="28">
        <f t="shared" si="55"/>
        <v>6</v>
      </c>
      <c r="K143" s="28">
        <f t="shared" si="55"/>
        <v>7</v>
      </c>
      <c r="L143" s="28">
        <f t="shared" si="55"/>
        <v>5</v>
      </c>
      <c r="M143" s="28">
        <f t="shared" si="55"/>
        <v>7</v>
      </c>
      <c r="N143" s="28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5"/>
      <c r="AA143" s="146"/>
      <c r="AB143" s="101"/>
      <c r="AC143" s="101"/>
    </row>
    <row r="144" spans="5:32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2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2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0</v>
      </c>
      <c r="P146" s="198" t="s">
        <v>57</v>
      </c>
      <c r="Q146" s="198"/>
      <c r="R146" s="198"/>
      <c r="S146" s="198"/>
      <c r="T146" s="198"/>
      <c r="U146" s="148">
        <f>COUNTIF(G143:Y143,"=2")</f>
        <v>0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</row>
    <row r="147" spans="5:32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0</v>
      </c>
      <c r="P147" s="198" t="s">
        <v>60</v>
      </c>
      <c r="Q147" s="198"/>
      <c r="R147" s="198"/>
      <c r="S147" s="198"/>
      <c r="T147" s="198"/>
      <c r="U147" s="151">
        <f>COUNTIF(G143:Y143,"&gt;=3")</f>
        <v>18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</row>
    <row r="148" spans="5:32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0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</row>
    <row r="149" spans="5:32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0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</row>
    <row r="150" spans="5:32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0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</row>
    <row r="151" spans="5:32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18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</row>
    <row r="152" spans="5:32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</row>
    <row r="153" spans="5:32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</row>
    <row r="154" spans="5:32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</row>
    <row r="155" spans="5:32" ht="15.5" thickTop="1" thickBot="1" x14ac:dyDescent="0.4"/>
    <row r="156" spans="5:32" x14ac:dyDescent="0.35">
      <c r="E156" s="101"/>
      <c r="F156" s="102" t="s">
        <v>49</v>
      </c>
      <c r="G156" s="196">
        <f>C12</f>
        <v>0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0</v>
      </c>
      <c r="AB156" s="101"/>
      <c r="AC156" s="101"/>
    </row>
    <row r="157" spans="5:32" ht="15" thickBot="1" x14ac:dyDescent="0.4">
      <c r="E157" s="101"/>
      <c r="F157" s="104" t="s">
        <v>6</v>
      </c>
      <c r="G157" s="210">
        <f>E12</f>
        <v>20</v>
      </c>
      <c r="H157" s="211"/>
      <c r="I157" s="211"/>
      <c r="J157" s="211"/>
      <c r="K157" s="17"/>
      <c r="L157" s="211">
        <f>$F$3</f>
        <v>133</v>
      </c>
      <c r="M157" s="211"/>
      <c r="N157" s="211"/>
      <c r="O157" s="211">
        <f>$G$3</f>
        <v>68.599999999999994</v>
      </c>
      <c r="P157" s="211"/>
      <c r="Q157" s="212">
        <f>ROUND((G157*(L157/113)+(O157-AA160)),0)</f>
        <v>20</v>
      </c>
      <c r="R157" s="212"/>
      <c r="S157" s="212"/>
      <c r="T157" s="212"/>
      <c r="U157" s="17"/>
      <c r="V157" s="17"/>
      <c r="AA157" s="17"/>
      <c r="AB157" s="101"/>
      <c r="AC157" s="101"/>
    </row>
    <row r="158" spans="5:32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2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2" x14ac:dyDescent="0.35">
      <c r="E160" s="101"/>
      <c r="F160" s="109" t="s">
        <v>11</v>
      </c>
      <c r="G160" s="110">
        <f>G$7</f>
        <v>4</v>
      </c>
      <c r="H160" s="110">
        <f t="shared" ref="H160:O160" si="57">H$7</f>
        <v>4</v>
      </c>
      <c r="I160" s="110">
        <f t="shared" si="57"/>
        <v>5</v>
      </c>
      <c r="J160" s="110">
        <f t="shared" si="57"/>
        <v>4</v>
      </c>
      <c r="K160" s="110">
        <f t="shared" si="57"/>
        <v>3</v>
      </c>
      <c r="L160" s="110">
        <f t="shared" si="57"/>
        <v>5</v>
      </c>
      <c r="M160" s="110">
        <f t="shared" si="57"/>
        <v>3</v>
      </c>
      <c r="N160" s="110">
        <f t="shared" si="57"/>
        <v>5</v>
      </c>
      <c r="O160" s="110">
        <f t="shared" si="57"/>
        <v>3</v>
      </c>
      <c r="P160" s="111">
        <f>SUM(G160:O160)</f>
        <v>36</v>
      </c>
      <c r="Q160" s="110">
        <f t="shared" ref="Q160:Y160" si="58">Q$7</f>
        <v>4</v>
      </c>
      <c r="R160" s="112">
        <f t="shared" si="58"/>
        <v>4</v>
      </c>
      <c r="S160" s="112">
        <f t="shared" si="58"/>
        <v>3</v>
      </c>
      <c r="T160" s="112">
        <f t="shared" si="58"/>
        <v>5</v>
      </c>
      <c r="U160" s="112">
        <f t="shared" si="58"/>
        <v>3</v>
      </c>
      <c r="V160" s="112">
        <f t="shared" si="58"/>
        <v>4</v>
      </c>
      <c r="W160" s="112">
        <f t="shared" si="58"/>
        <v>4</v>
      </c>
      <c r="X160" s="112">
        <f t="shared" si="58"/>
        <v>5</v>
      </c>
      <c r="Y160" s="113">
        <f t="shared" si="58"/>
        <v>4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2" x14ac:dyDescent="0.35">
      <c r="E161" s="101"/>
      <c r="F161" s="114" t="s">
        <v>7</v>
      </c>
      <c r="G161" s="115">
        <f>G$8</f>
        <v>4</v>
      </c>
      <c r="H161" s="115">
        <f t="shared" ref="H161:O161" si="59">H$8</f>
        <v>8</v>
      </c>
      <c r="I161" s="115">
        <f t="shared" si="59"/>
        <v>12</v>
      </c>
      <c r="J161" s="115">
        <f t="shared" si="59"/>
        <v>14</v>
      </c>
      <c r="K161" s="115">
        <f t="shared" si="59"/>
        <v>2</v>
      </c>
      <c r="L161" s="115">
        <f t="shared" si="59"/>
        <v>10</v>
      </c>
      <c r="M161" s="115">
        <f t="shared" si="59"/>
        <v>18</v>
      </c>
      <c r="N161" s="115">
        <f t="shared" si="59"/>
        <v>16</v>
      </c>
      <c r="O161" s="116">
        <f t="shared" si="59"/>
        <v>6</v>
      </c>
      <c r="P161" s="117"/>
      <c r="Q161" s="118">
        <f t="shared" ref="Q161:Y161" si="60">Q$8</f>
        <v>1</v>
      </c>
      <c r="R161" s="119">
        <f t="shared" si="60"/>
        <v>9</v>
      </c>
      <c r="S161" s="119">
        <f t="shared" si="60"/>
        <v>11</v>
      </c>
      <c r="T161" s="119">
        <f t="shared" si="60"/>
        <v>5</v>
      </c>
      <c r="U161" s="119">
        <f t="shared" si="60"/>
        <v>17</v>
      </c>
      <c r="V161" s="119">
        <f t="shared" si="60"/>
        <v>15</v>
      </c>
      <c r="W161" s="119">
        <f t="shared" si="60"/>
        <v>3</v>
      </c>
      <c r="X161" s="119">
        <f t="shared" si="60"/>
        <v>13</v>
      </c>
      <c r="Y161" s="116">
        <f t="shared" si="60"/>
        <v>7</v>
      </c>
      <c r="Z161" s="117"/>
      <c r="AA161" s="120"/>
      <c r="AB161" s="101"/>
      <c r="AC161" s="101"/>
    </row>
    <row r="162" spans="5:32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1</v>
      </c>
      <c r="H162" s="122">
        <f t="shared" ref="H162:O162" si="61">IF($Q157&lt;=18,IF(H161&lt;=$Q157,1,0),IF($Q157&lt;=36,IF(H161&lt;=($Q157-18),2,1),IF($Q157&gt;36,IF(H161&lt;=($Q157-36),3,2))))</f>
        <v>1</v>
      </c>
      <c r="I162" s="122">
        <f t="shared" si="61"/>
        <v>1</v>
      </c>
      <c r="J162" s="122">
        <f t="shared" si="61"/>
        <v>1</v>
      </c>
      <c r="K162" s="122">
        <f t="shared" si="61"/>
        <v>2</v>
      </c>
      <c r="L162" s="122">
        <f t="shared" si="61"/>
        <v>1</v>
      </c>
      <c r="M162" s="122">
        <f t="shared" si="61"/>
        <v>1</v>
      </c>
      <c r="N162" s="122">
        <f t="shared" si="61"/>
        <v>1</v>
      </c>
      <c r="O162" s="123">
        <f t="shared" si="61"/>
        <v>1</v>
      </c>
      <c r="P162" s="124">
        <f>SUM(G162:O162)</f>
        <v>10</v>
      </c>
      <c r="Q162" s="123">
        <f t="shared" ref="Q162:Y162" si="62">IF($Q157&lt;=18,IF(Q161&lt;=$Q157,1,0),IF($Q157&lt;=36,IF(Q161&lt;=($Q157-18),2,1),IF($Q157&gt;36,IF(Q161&lt;=($Q157-36),3,2))))</f>
        <v>2</v>
      </c>
      <c r="R162" s="123">
        <f t="shared" si="62"/>
        <v>1</v>
      </c>
      <c r="S162" s="123">
        <f t="shared" si="62"/>
        <v>1</v>
      </c>
      <c r="T162" s="123">
        <f t="shared" si="62"/>
        <v>1</v>
      </c>
      <c r="U162" s="123">
        <f t="shared" si="62"/>
        <v>1</v>
      </c>
      <c r="V162" s="123">
        <f t="shared" si="62"/>
        <v>1</v>
      </c>
      <c r="W162" s="123">
        <f t="shared" si="62"/>
        <v>1</v>
      </c>
      <c r="X162" s="123">
        <f t="shared" si="62"/>
        <v>1</v>
      </c>
      <c r="Y162" s="123">
        <f t="shared" si="62"/>
        <v>1</v>
      </c>
      <c r="Z162" s="125">
        <f>SUM(Q162:Y162)</f>
        <v>10</v>
      </c>
      <c r="AA162" s="126">
        <f>P162+Z162</f>
        <v>20</v>
      </c>
      <c r="AB162" s="101"/>
      <c r="AC162" s="101"/>
    </row>
    <row r="163" spans="5:32" x14ac:dyDescent="0.35">
      <c r="E163" s="101"/>
      <c r="F163" s="127" t="s">
        <v>51</v>
      </c>
      <c r="G163" s="128">
        <f t="shared" ref="G163:O163" si="63">G12</f>
        <v>10</v>
      </c>
      <c r="H163" s="128">
        <f t="shared" si="63"/>
        <v>10</v>
      </c>
      <c r="I163" s="128">
        <f t="shared" si="63"/>
        <v>10</v>
      </c>
      <c r="J163" s="128">
        <f t="shared" si="63"/>
        <v>10</v>
      </c>
      <c r="K163" s="128">
        <f t="shared" si="63"/>
        <v>10</v>
      </c>
      <c r="L163" s="128">
        <f t="shared" si="63"/>
        <v>10</v>
      </c>
      <c r="M163" s="128">
        <f t="shared" si="63"/>
        <v>10</v>
      </c>
      <c r="N163" s="128">
        <f t="shared" si="63"/>
        <v>10</v>
      </c>
      <c r="O163" s="128">
        <f t="shared" si="63"/>
        <v>10</v>
      </c>
      <c r="P163" s="129">
        <f>SUM(G163:O163)</f>
        <v>90</v>
      </c>
      <c r="Q163" s="130">
        <f t="shared" ref="Q163:Y163" si="64">Q12</f>
        <v>10</v>
      </c>
      <c r="R163" s="128">
        <f t="shared" si="64"/>
        <v>10</v>
      </c>
      <c r="S163" s="128">
        <f t="shared" si="64"/>
        <v>10</v>
      </c>
      <c r="T163" s="128">
        <f t="shared" si="64"/>
        <v>10</v>
      </c>
      <c r="U163" s="128">
        <f t="shared" si="64"/>
        <v>10</v>
      </c>
      <c r="V163" s="128">
        <f t="shared" si="64"/>
        <v>10</v>
      </c>
      <c r="W163" s="128">
        <f t="shared" si="64"/>
        <v>10</v>
      </c>
      <c r="X163" s="128">
        <f t="shared" si="64"/>
        <v>10</v>
      </c>
      <c r="Y163" s="131">
        <f t="shared" si="64"/>
        <v>10</v>
      </c>
      <c r="Z163" s="129">
        <f>SUM(Q163:Y163)</f>
        <v>90</v>
      </c>
      <c r="AA163" s="132">
        <f>P163+Z163</f>
        <v>180</v>
      </c>
      <c r="AB163" s="101"/>
      <c r="AC163" s="101"/>
    </row>
    <row r="164" spans="5:32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0</v>
      </c>
      <c r="H164" s="134">
        <f t="shared" ref="H164:O164" si="65">IF(H163-H160=-1,3+H162)+IF(H163-H160=0,2+H162)+IF(H163-H160=1,1+H162)+IF(H163-H160=2,H162)+IF(H163-H160=3,IF(H162-1&gt;0,H162-1,0))+IF(H163-H160=4,IF(H162-2&gt;0,H162-2,0))</f>
        <v>0</v>
      </c>
      <c r="I164" s="134">
        <f t="shared" si="65"/>
        <v>0</v>
      </c>
      <c r="J164" s="134">
        <f t="shared" si="65"/>
        <v>0</v>
      </c>
      <c r="K164" s="134">
        <f t="shared" si="65"/>
        <v>0</v>
      </c>
      <c r="L164" s="134">
        <f t="shared" si="65"/>
        <v>0</v>
      </c>
      <c r="M164" s="134">
        <f t="shared" si="65"/>
        <v>0</v>
      </c>
      <c r="N164" s="134">
        <f t="shared" si="65"/>
        <v>0</v>
      </c>
      <c r="O164" s="135">
        <f t="shared" si="65"/>
        <v>0</v>
      </c>
      <c r="P164" s="136">
        <f>SUM(G164:O164)</f>
        <v>0</v>
      </c>
      <c r="Q164" s="137">
        <f t="shared" ref="Q164:Y164" si="66">IF(Q163-Q160=-1,3+Q162)+IF(Q163-Q160=0,2+Q162)+IF(Q163-Q160=1,1+Q162)+IF(Q163-Q160=2,Q162)+IF(Q163-Q160=3,IF(Q162-1&gt;0,Q162-1,0))+IF(Q163-Q160=4,IF(Q162-2&gt;0,Q162-2,0))</f>
        <v>0</v>
      </c>
      <c r="R164" s="138">
        <f t="shared" si="66"/>
        <v>0</v>
      </c>
      <c r="S164" s="138">
        <f t="shared" si="66"/>
        <v>0</v>
      </c>
      <c r="T164" s="138">
        <f t="shared" si="66"/>
        <v>0</v>
      </c>
      <c r="U164" s="138">
        <f t="shared" si="66"/>
        <v>0</v>
      </c>
      <c r="V164" s="138">
        <f t="shared" si="66"/>
        <v>0</v>
      </c>
      <c r="W164" s="138">
        <f t="shared" si="66"/>
        <v>0</v>
      </c>
      <c r="X164" s="138">
        <f t="shared" si="66"/>
        <v>0</v>
      </c>
      <c r="Y164" s="135">
        <f t="shared" si="66"/>
        <v>0</v>
      </c>
      <c r="Z164" s="136">
        <f>SUM(Q164:Y164)</f>
        <v>0</v>
      </c>
      <c r="AA164" s="139">
        <f>P164+Z164</f>
        <v>0</v>
      </c>
      <c r="AB164" s="101"/>
      <c r="AC164" s="101"/>
    </row>
    <row r="165" spans="5:32" ht="15" thickBot="1" x14ac:dyDescent="0.4">
      <c r="E165" s="101"/>
      <c r="F165" s="140" t="s">
        <v>53</v>
      </c>
      <c r="G165" s="141">
        <f t="shared" ref="G165:O165" si="67">IF(G163-G160=-2,4)+IF(G163-G160=-1,3)+IF(G163-G160=0,2)+IF(G163-G160=1,1)+IF(G163-G160&gt;2,0)</f>
        <v>0</v>
      </c>
      <c r="H165" s="141">
        <f t="shared" si="67"/>
        <v>0</v>
      </c>
      <c r="I165" s="141">
        <f t="shared" si="67"/>
        <v>0</v>
      </c>
      <c r="J165" s="141">
        <f t="shared" si="67"/>
        <v>0</v>
      </c>
      <c r="K165" s="141">
        <f t="shared" si="67"/>
        <v>0</v>
      </c>
      <c r="L165" s="141">
        <f t="shared" si="67"/>
        <v>0</v>
      </c>
      <c r="M165" s="141">
        <f t="shared" si="67"/>
        <v>0</v>
      </c>
      <c r="N165" s="141">
        <f t="shared" si="67"/>
        <v>0</v>
      </c>
      <c r="O165" s="142">
        <f t="shared" si="67"/>
        <v>0</v>
      </c>
      <c r="P165" s="143">
        <f>SUM(G165:O165)</f>
        <v>0</v>
      </c>
      <c r="Q165" s="142">
        <f t="shared" ref="Q165:Y165" si="68">IF(Q163-Q160=-2,4)+IF(Q163-Q160=-1,3)+IF(Q163-Q160=0,2)+IF(Q163-Q160=1,1)+IF(Q163-Q160&gt;2,0)</f>
        <v>0</v>
      </c>
      <c r="R165" s="142">
        <f t="shared" si="68"/>
        <v>0</v>
      </c>
      <c r="S165" s="142">
        <f t="shared" si="68"/>
        <v>0</v>
      </c>
      <c r="T165" s="142">
        <f t="shared" si="68"/>
        <v>0</v>
      </c>
      <c r="U165" s="142">
        <f t="shared" si="68"/>
        <v>0</v>
      </c>
      <c r="V165" s="142">
        <f t="shared" si="68"/>
        <v>0</v>
      </c>
      <c r="W165" s="142">
        <f t="shared" si="68"/>
        <v>0</v>
      </c>
      <c r="X165" s="142">
        <f t="shared" si="68"/>
        <v>0</v>
      </c>
      <c r="Y165" s="142">
        <f t="shared" si="68"/>
        <v>0</v>
      </c>
      <c r="Z165" s="143">
        <f>SUM(Q165:Y165)</f>
        <v>0</v>
      </c>
      <c r="AA165" s="144">
        <f>P165+Z165</f>
        <v>0</v>
      </c>
      <c r="AB165" s="101"/>
      <c r="AC165" s="101"/>
    </row>
    <row r="166" spans="5:32" x14ac:dyDescent="0.35">
      <c r="E166" s="101"/>
      <c r="F166" s="38"/>
      <c r="G166" s="28">
        <f>G163-G160</f>
        <v>6</v>
      </c>
      <c r="H166" s="28">
        <f t="shared" ref="H166:O166" si="69">H163-H160</f>
        <v>6</v>
      </c>
      <c r="I166" s="28">
        <f t="shared" si="69"/>
        <v>5</v>
      </c>
      <c r="J166" s="28">
        <f t="shared" si="69"/>
        <v>6</v>
      </c>
      <c r="K166" s="28">
        <f t="shared" si="69"/>
        <v>7</v>
      </c>
      <c r="L166" s="28">
        <f t="shared" si="69"/>
        <v>5</v>
      </c>
      <c r="M166" s="28">
        <f t="shared" si="69"/>
        <v>7</v>
      </c>
      <c r="N166" s="28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5"/>
      <c r="AA166" s="146"/>
      <c r="AB166" s="101"/>
      <c r="AC166" s="101"/>
    </row>
    <row r="167" spans="5:32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2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2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0</v>
      </c>
      <c r="P169" s="198" t="s">
        <v>57</v>
      </c>
      <c r="Q169" s="198"/>
      <c r="R169" s="198"/>
      <c r="S169" s="198"/>
      <c r="T169" s="198"/>
      <c r="U169" s="148">
        <f>COUNTIF(G166:Y166,"=2")</f>
        <v>0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</row>
    <row r="170" spans="5:32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0</v>
      </c>
      <c r="M170" s="217" t="s">
        <v>59</v>
      </c>
      <c r="N170" s="217"/>
      <c r="O170" s="152">
        <f>COUNTIF(G166:Y166,"=1")</f>
        <v>0</v>
      </c>
      <c r="P170" s="198" t="s">
        <v>60</v>
      </c>
      <c r="Q170" s="198"/>
      <c r="R170" s="198"/>
      <c r="S170" s="198"/>
      <c r="T170" s="198"/>
      <c r="U170" s="151">
        <f>COUNTIF(G166:Y166,"&gt;=3")</f>
        <v>18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</row>
    <row r="171" spans="5:32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0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</row>
    <row r="172" spans="5:32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0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</row>
    <row r="173" spans="5:32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0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</row>
    <row r="174" spans="5:32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18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</row>
    <row r="175" spans="5:32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</row>
    <row r="176" spans="5:32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</row>
    <row r="177" spans="5:32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</row>
    <row r="178" spans="5:32" ht="15.5" thickTop="1" thickBot="1" x14ac:dyDescent="0.4"/>
    <row r="179" spans="5:32" x14ac:dyDescent="0.35">
      <c r="E179" s="101"/>
      <c r="F179" s="102" t="s">
        <v>49</v>
      </c>
      <c r="G179" s="196">
        <f>C13</f>
        <v>0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0</v>
      </c>
      <c r="AB179" s="101"/>
      <c r="AC179" s="101"/>
    </row>
    <row r="180" spans="5:32" ht="15" thickBot="1" x14ac:dyDescent="0.4">
      <c r="E180" s="101"/>
      <c r="F180" s="104" t="s">
        <v>6</v>
      </c>
      <c r="G180" s="210">
        <f>E13</f>
        <v>20</v>
      </c>
      <c r="H180" s="211"/>
      <c r="I180" s="211"/>
      <c r="J180" s="211"/>
      <c r="K180" s="17"/>
      <c r="L180" s="211">
        <f>$F$3</f>
        <v>133</v>
      </c>
      <c r="M180" s="211"/>
      <c r="N180" s="211"/>
      <c r="O180" s="211">
        <f>$G$3</f>
        <v>68.599999999999994</v>
      </c>
      <c r="P180" s="211"/>
      <c r="Q180" s="212">
        <f>ROUND((G180*(L180/113)+(O180-AA183)),0)</f>
        <v>20</v>
      </c>
      <c r="R180" s="212"/>
      <c r="S180" s="212"/>
      <c r="T180" s="212"/>
      <c r="U180" s="17"/>
      <c r="V180" s="17"/>
      <c r="AA180" s="17"/>
      <c r="AB180" s="101"/>
      <c r="AC180" s="101"/>
    </row>
    <row r="181" spans="5:32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2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2" x14ac:dyDescent="0.35">
      <c r="E183" s="101"/>
      <c r="F183" s="109" t="s">
        <v>11</v>
      </c>
      <c r="G183" s="110">
        <f>G$7</f>
        <v>4</v>
      </c>
      <c r="H183" s="110">
        <f t="shared" ref="H183:O183" si="71">H$7</f>
        <v>4</v>
      </c>
      <c r="I183" s="110">
        <f t="shared" si="71"/>
        <v>5</v>
      </c>
      <c r="J183" s="110">
        <f t="shared" si="71"/>
        <v>4</v>
      </c>
      <c r="K183" s="110">
        <f t="shared" si="71"/>
        <v>3</v>
      </c>
      <c r="L183" s="110">
        <f t="shared" si="71"/>
        <v>5</v>
      </c>
      <c r="M183" s="110">
        <f t="shared" si="71"/>
        <v>3</v>
      </c>
      <c r="N183" s="110">
        <f t="shared" si="71"/>
        <v>5</v>
      </c>
      <c r="O183" s="110">
        <f t="shared" si="71"/>
        <v>3</v>
      </c>
      <c r="P183" s="111">
        <f>SUM(G183:O183)</f>
        <v>36</v>
      </c>
      <c r="Q183" s="110">
        <f t="shared" ref="Q183:Y183" si="72">Q$7</f>
        <v>4</v>
      </c>
      <c r="R183" s="112">
        <f t="shared" si="72"/>
        <v>4</v>
      </c>
      <c r="S183" s="112">
        <f t="shared" si="72"/>
        <v>3</v>
      </c>
      <c r="T183" s="112">
        <f t="shared" si="72"/>
        <v>5</v>
      </c>
      <c r="U183" s="112">
        <f t="shared" si="72"/>
        <v>3</v>
      </c>
      <c r="V183" s="112">
        <f t="shared" si="72"/>
        <v>4</v>
      </c>
      <c r="W183" s="112">
        <f t="shared" si="72"/>
        <v>4</v>
      </c>
      <c r="X183" s="112">
        <f t="shared" si="72"/>
        <v>5</v>
      </c>
      <c r="Y183" s="113">
        <f t="shared" si="72"/>
        <v>4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2" x14ac:dyDescent="0.35">
      <c r="E184" s="101"/>
      <c r="F184" s="114" t="s">
        <v>7</v>
      </c>
      <c r="G184" s="115">
        <f>G$8</f>
        <v>4</v>
      </c>
      <c r="H184" s="115">
        <f t="shared" ref="H184:O184" si="73">H$8</f>
        <v>8</v>
      </c>
      <c r="I184" s="115">
        <f t="shared" si="73"/>
        <v>12</v>
      </c>
      <c r="J184" s="115">
        <f t="shared" si="73"/>
        <v>14</v>
      </c>
      <c r="K184" s="115">
        <f t="shared" si="73"/>
        <v>2</v>
      </c>
      <c r="L184" s="115">
        <f t="shared" si="73"/>
        <v>10</v>
      </c>
      <c r="M184" s="115">
        <f t="shared" si="73"/>
        <v>18</v>
      </c>
      <c r="N184" s="115">
        <f t="shared" si="73"/>
        <v>16</v>
      </c>
      <c r="O184" s="116">
        <f t="shared" si="73"/>
        <v>6</v>
      </c>
      <c r="P184" s="117"/>
      <c r="Q184" s="118">
        <f t="shared" ref="Q184:Y184" si="74">Q$8</f>
        <v>1</v>
      </c>
      <c r="R184" s="119">
        <f t="shared" si="74"/>
        <v>9</v>
      </c>
      <c r="S184" s="119">
        <f t="shared" si="74"/>
        <v>11</v>
      </c>
      <c r="T184" s="119">
        <f t="shared" si="74"/>
        <v>5</v>
      </c>
      <c r="U184" s="119">
        <f t="shared" si="74"/>
        <v>17</v>
      </c>
      <c r="V184" s="119">
        <f t="shared" si="74"/>
        <v>15</v>
      </c>
      <c r="W184" s="119">
        <f t="shared" si="74"/>
        <v>3</v>
      </c>
      <c r="X184" s="119">
        <f t="shared" si="74"/>
        <v>13</v>
      </c>
      <c r="Y184" s="116">
        <f t="shared" si="74"/>
        <v>7</v>
      </c>
      <c r="Z184" s="117"/>
      <c r="AA184" s="120"/>
      <c r="AB184" s="101"/>
      <c r="AC184" s="101"/>
    </row>
    <row r="185" spans="5:32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1</v>
      </c>
      <c r="H185" s="122">
        <f t="shared" ref="H185:O185" si="75">IF($Q180&lt;=18,IF(H184&lt;=$Q180,1,0),IF($Q180&lt;=36,IF(H184&lt;=($Q180-18),2,1),IF($Q180&gt;36,IF(H184&lt;=($Q180-36),3,2))))</f>
        <v>1</v>
      </c>
      <c r="I185" s="122">
        <f t="shared" si="75"/>
        <v>1</v>
      </c>
      <c r="J185" s="122">
        <f t="shared" si="75"/>
        <v>1</v>
      </c>
      <c r="K185" s="122">
        <f t="shared" si="75"/>
        <v>2</v>
      </c>
      <c r="L185" s="122">
        <f t="shared" si="75"/>
        <v>1</v>
      </c>
      <c r="M185" s="122">
        <f t="shared" si="75"/>
        <v>1</v>
      </c>
      <c r="N185" s="122">
        <f t="shared" si="75"/>
        <v>1</v>
      </c>
      <c r="O185" s="123">
        <f t="shared" si="75"/>
        <v>1</v>
      </c>
      <c r="P185" s="124">
        <f>SUM(G185:O185)</f>
        <v>10</v>
      </c>
      <c r="Q185" s="123">
        <f t="shared" ref="Q185:Y185" si="76">IF($Q180&lt;=18,IF(Q184&lt;=$Q180,1,0),IF($Q180&lt;=36,IF(Q184&lt;=($Q180-18),2,1),IF($Q180&gt;36,IF(Q184&lt;=($Q180-36),3,2))))</f>
        <v>2</v>
      </c>
      <c r="R185" s="123">
        <f t="shared" si="76"/>
        <v>1</v>
      </c>
      <c r="S185" s="123">
        <f t="shared" si="76"/>
        <v>1</v>
      </c>
      <c r="T185" s="123">
        <f t="shared" si="76"/>
        <v>1</v>
      </c>
      <c r="U185" s="123">
        <f t="shared" si="76"/>
        <v>1</v>
      </c>
      <c r="V185" s="123">
        <f t="shared" si="76"/>
        <v>1</v>
      </c>
      <c r="W185" s="123">
        <f t="shared" si="76"/>
        <v>1</v>
      </c>
      <c r="X185" s="123">
        <f t="shared" si="76"/>
        <v>1</v>
      </c>
      <c r="Y185" s="123">
        <f t="shared" si="76"/>
        <v>1</v>
      </c>
      <c r="Z185" s="125">
        <f>SUM(Q185:Y185)</f>
        <v>10</v>
      </c>
      <c r="AA185" s="126">
        <f>P185+Z185</f>
        <v>20</v>
      </c>
      <c r="AB185" s="101"/>
      <c r="AC185" s="101"/>
    </row>
    <row r="186" spans="5:32" x14ac:dyDescent="0.35">
      <c r="E186" s="101"/>
      <c r="F186" s="127" t="s">
        <v>51</v>
      </c>
      <c r="G186" s="128">
        <f t="shared" ref="G186:O186" si="77">G13</f>
        <v>10</v>
      </c>
      <c r="H186" s="128">
        <f t="shared" si="77"/>
        <v>10</v>
      </c>
      <c r="I186" s="128">
        <f t="shared" si="77"/>
        <v>10</v>
      </c>
      <c r="J186" s="128">
        <f t="shared" si="77"/>
        <v>10</v>
      </c>
      <c r="K186" s="128">
        <f t="shared" si="77"/>
        <v>10</v>
      </c>
      <c r="L186" s="128">
        <f t="shared" si="77"/>
        <v>10</v>
      </c>
      <c r="M186" s="128">
        <f t="shared" si="77"/>
        <v>10</v>
      </c>
      <c r="N186" s="128">
        <f t="shared" si="77"/>
        <v>10</v>
      </c>
      <c r="O186" s="128">
        <f t="shared" si="77"/>
        <v>10</v>
      </c>
      <c r="P186" s="129">
        <f>SUM(G186:O186)</f>
        <v>90</v>
      </c>
      <c r="Q186" s="130">
        <f t="shared" ref="Q186:Y186" si="78">Q13</f>
        <v>10</v>
      </c>
      <c r="R186" s="128">
        <f t="shared" si="78"/>
        <v>10</v>
      </c>
      <c r="S186" s="128">
        <f t="shared" si="78"/>
        <v>10</v>
      </c>
      <c r="T186" s="128">
        <f t="shared" si="78"/>
        <v>10</v>
      </c>
      <c r="U186" s="128">
        <f t="shared" si="78"/>
        <v>10</v>
      </c>
      <c r="V186" s="128">
        <f t="shared" si="78"/>
        <v>10</v>
      </c>
      <c r="W186" s="128">
        <f t="shared" si="78"/>
        <v>10</v>
      </c>
      <c r="X186" s="128">
        <f t="shared" si="78"/>
        <v>10</v>
      </c>
      <c r="Y186" s="131">
        <f t="shared" si="78"/>
        <v>10</v>
      </c>
      <c r="Z186" s="129">
        <f>SUM(Q186:Y186)</f>
        <v>90</v>
      </c>
      <c r="AA186" s="132">
        <f>P186+Z186</f>
        <v>180</v>
      </c>
      <c r="AB186" s="101"/>
      <c r="AC186" s="101"/>
    </row>
    <row r="187" spans="5:32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0</v>
      </c>
      <c r="H187" s="134">
        <f t="shared" ref="H187:O187" si="79">IF(H186-H183=-1,3+H185)+IF(H186-H183=0,2+H185)+IF(H186-H183=1,1+H185)+IF(H186-H183=2,H185)+IF(H186-H183=3,IF(H185-1&gt;0,H185-1,0))+IF(H186-H183=4,IF(H185-2&gt;0,H185-2,0))</f>
        <v>0</v>
      </c>
      <c r="I187" s="134">
        <f t="shared" si="79"/>
        <v>0</v>
      </c>
      <c r="J187" s="134">
        <f t="shared" si="79"/>
        <v>0</v>
      </c>
      <c r="K187" s="134">
        <f t="shared" si="79"/>
        <v>0</v>
      </c>
      <c r="L187" s="134">
        <f t="shared" si="79"/>
        <v>0</v>
      </c>
      <c r="M187" s="134">
        <f t="shared" si="79"/>
        <v>0</v>
      </c>
      <c r="N187" s="134">
        <f t="shared" si="79"/>
        <v>0</v>
      </c>
      <c r="O187" s="135">
        <f t="shared" si="79"/>
        <v>0</v>
      </c>
      <c r="P187" s="136">
        <f>SUM(G187:O187)</f>
        <v>0</v>
      </c>
      <c r="Q187" s="137">
        <f t="shared" ref="Q187:Y187" si="80">IF(Q186-Q183=-1,3+Q185)+IF(Q186-Q183=0,2+Q185)+IF(Q186-Q183=1,1+Q185)+IF(Q186-Q183=2,Q185)+IF(Q186-Q183=3,IF(Q185-1&gt;0,Q185-1,0))+IF(Q186-Q183=4,IF(Q185-2&gt;0,Q185-2,0))</f>
        <v>0</v>
      </c>
      <c r="R187" s="138">
        <f t="shared" si="80"/>
        <v>0</v>
      </c>
      <c r="S187" s="138">
        <f t="shared" si="80"/>
        <v>0</v>
      </c>
      <c r="T187" s="138">
        <f t="shared" si="80"/>
        <v>0</v>
      </c>
      <c r="U187" s="138">
        <f t="shared" si="80"/>
        <v>0</v>
      </c>
      <c r="V187" s="138">
        <f t="shared" si="80"/>
        <v>0</v>
      </c>
      <c r="W187" s="138">
        <f t="shared" si="80"/>
        <v>0</v>
      </c>
      <c r="X187" s="138">
        <f t="shared" si="80"/>
        <v>0</v>
      </c>
      <c r="Y187" s="135">
        <f t="shared" si="80"/>
        <v>0</v>
      </c>
      <c r="Z187" s="136">
        <f>SUM(Q187:Y187)</f>
        <v>0</v>
      </c>
      <c r="AA187" s="139">
        <f>P187+Z187</f>
        <v>0</v>
      </c>
      <c r="AB187" s="101"/>
      <c r="AC187" s="101"/>
    </row>
    <row r="188" spans="5:32" ht="15" thickBot="1" x14ac:dyDescent="0.4">
      <c r="E188" s="101"/>
      <c r="F188" s="140" t="s">
        <v>53</v>
      </c>
      <c r="G188" s="141">
        <f t="shared" ref="G188:O188" si="81">IF(G186-G183=-2,4)+IF(G186-G183=-1,3)+IF(G186-G183=0,2)+IF(G186-G183=1,1)+IF(G186-G183&gt;2,0)</f>
        <v>0</v>
      </c>
      <c r="H188" s="141">
        <f t="shared" si="81"/>
        <v>0</v>
      </c>
      <c r="I188" s="141">
        <f t="shared" si="81"/>
        <v>0</v>
      </c>
      <c r="J188" s="141">
        <f t="shared" si="81"/>
        <v>0</v>
      </c>
      <c r="K188" s="141">
        <f t="shared" si="81"/>
        <v>0</v>
      </c>
      <c r="L188" s="141">
        <f t="shared" si="81"/>
        <v>0</v>
      </c>
      <c r="M188" s="141">
        <f t="shared" si="81"/>
        <v>0</v>
      </c>
      <c r="N188" s="141">
        <f t="shared" si="81"/>
        <v>0</v>
      </c>
      <c r="O188" s="142">
        <f t="shared" si="81"/>
        <v>0</v>
      </c>
      <c r="P188" s="143">
        <f>SUM(G188:O188)</f>
        <v>0</v>
      </c>
      <c r="Q188" s="142">
        <f t="shared" ref="Q188:Y188" si="82">IF(Q186-Q183=-2,4)+IF(Q186-Q183=-1,3)+IF(Q186-Q183=0,2)+IF(Q186-Q183=1,1)+IF(Q186-Q183&gt;2,0)</f>
        <v>0</v>
      </c>
      <c r="R188" s="142">
        <f t="shared" si="82"/>
        <v>0</v>
      </c>
      <c r="S188" s="142">
        <f t="shared" si="82"/>
        <v>0</v>
      </c>
      <c r="T188" s="142">
        <f t="shared" si="82"/>
        <v>0</v>
      </c>
      <c r="U188" s="142">
        <f t="shared" si="82"/>
        <v>0</v>
      </c>
      <c r="V188" s="142">
        <f t="shared" si="82"/>
        <v>0</v>
      </c>
      <c r="W188" s="142">
        <f t="shared" si="82"/>
        <v>0</v>
      </c>
      <c r="X188" s="142">
        <f t="shared" si="82"/>
        <v>0</v>
      </c>
      <c r="Y188" s="142">
        <f t="shared" si="82"/>
        <v>0</v>
      </c>
      <c r="Z188" s="143">
        <f>SUM(Q188:Y188)</f>
        <v>0</v>
      </c>
      <c r="AA188" s="144">
        <f>P188+Z188</f>
        <v>0</v>
      </c>
      <c r="AB188" s="101"/>
      <c r="AC188" s="101"/>
    </row>
    <row r="189" spans="5:32" x14ac:dyDescent="0.35">
      <c r="E189" s="101"/>
      <c r="F189" s="38"/>
      <c r="G189" s="28">
        <f>G186-G183</f>
        <v>6</v>
      </c>
      <c r="H189" s="28">
        <f t="shared" ref="H189:O189" si="83">H186-H183</f>
        <v>6</v>
      </c>
      <c r="I189" s="28">
        <f t="shared" si="83"/>
        <v>5</v>
      </c>
      <c r="J189" s="28">
        <f t="shared" si="83"/>
        <v>6</v>
      </c>
      <c r="K189" s="28">
        <f t="shared" si="83"/>
        <v>7</v>
      </c>
      <c r="L189" s="28">
        <f t="shared" si="83"/>
        <v>5</v>
      </c>
      <c r="M189" s="28">
        <f t="shared" si="83"/>
        <v>7</v>
      </c>
      <c r="N189" s="28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5"/>
      <c r="AA189" s="146"/>
      <c r="AB189" s="101"/>
      <c r="AC189" s="101"/>
    </row>
    <row r="190" spans="5:32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2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2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0</v>
      </c>
      <c r="P192" s="198" t="s">
        <v>57</v>
      </c>
      <c r="Q192" s="198"/>
      <c r="R192" s="198"/>
      <c r="S192" s="198"/>
      <c r="T192" s="198"/>
      <c r="U192" s="148">
        <f>COUNTIF(G189:Y189,"=2")</f>
        <v>0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</row>
    <row r="193" spans="5:32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0</v>
      </c>
      <c r="P193" s="198" t="s">
        <v>60</v>
      </c>
      <c r="Q193" s="198"/>
      <c r="R193" s="198"/>
      <c r="S193" s="198"/>
      <c r="T193" s="198"/>
      <c r="U193" s="151">
        <f>COUNTIF(G189:Y189,"&gt;=3")</f>
        <v>18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</row>
    <row r="194" spans="5:32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0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</row>
    <row r="195" spans="5:32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0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</row>
    <row r="196" spans="5:32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0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</row>
    <row r="197" spans="5:32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18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</row>
    <row r="198" spans="5:32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</row>
    <row r="199" spans="5:32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</row>
    <row r="200" spans="5:32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</row>
    <row r="201" spans="5:32" ht="15.5" thickTop="1" thickBot="1" x14ac:dyDescent="0.4"/>
    <row r="202" spans="5:32" x14ac:dyDescent="0.35">
      <c r="E202" s="101"/>
      <c r="F202" s="102" t="s">
        <v>49</v>
      </c>
      <c r="G202" s="196">
        <f>C14</f>
        <v>0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0</v>
      </c>
      <c r="AB202" s="101"/>
      <c r="AC202" s="101"/>
    </row>
    <row r="203" spans="5:32" ht="15" thickBot="1" x14ac:dyDescent="0.4">
      <c r="E203" s="101"/>
      <c r="F203" s="104" t="s">
        <v>6</v>
      </c>
      <c r="G203" s="210">
        <f>E14</f>
        <v>20</v>
      </c>
      <c r="H203" s="211"/>
      <c r="I203" s="211"/>
      <c r="J203" s="211"/>
      <c r="K203" s="17"/>
      <c r="L203" s="211">
        <f>$F$3</f>
        <v>133</v>
      </c>
      <c r="M203" s="211"/>
      <c r="N203" s="211"/>
      <c r="O203" s="211">
        <f>$G$3</f>
        <v>68.599999999999994</v>
      </c>
      <c r="P203" s="211"/>
      <c r="Q203" s="212">
        <f>ROUND((G203*(L203/113)+(O203-AA206)),0)</f>
        <v>20</v>
      </c>
      <c r="R203" s="212"/>
      <c r="S203" s="212"/>
      <c r="T203" s="212"/>
      <c r="U203" s="17"/>
      <c r="V203" s="17"/>
      <c r="AA203" s="17"/>
      <c r="AB203" s="101"/>
      <c r="AC203" s="101"/>
    </row>
    <row r="204" spans="5:32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2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2" x14ac:dyDescent="0.35">
      <c r="E206" s="101"/>
      <c r="F206" s="109" t="s">
        <v>11</v>
      </c>
      <c r="G206" s="110">
        <f>G$7</f>
        <v>4</v>
      </c>
      <c r="H206" s="110">
        <f t="shared" ref="H206:O206" si="85">H$7</f>
        <v>4</v>
      </c>
      <c r="I206" s="110">
        <f t="shared" si="85"/>
        <v>5</v>
      </c>
      <c r="J206" s="110">
        <f t="shared" si="85"/>
        <v>4</v>
      </c>
      <c r="K206" s="110">
        <f t="shared" si="85"/>
        <v>3</v>
      </c>
      <c r="L206" s="110">
        <f t="shared" si="85"/>
        <v>5</v>
      </c>
      <c r="M206" s="110">
        <f t="shared" si="85"/>
        <v>3</v>
      </c>
      <c r="N206" s="110">
        <f t="shared" si="85"/>
        <v>5</v>
      </c>
      <c r="O206" s="110">
        <f t="shared" si="85"/>
        <v>3</v>
      </c>
      <c r="P206" s="111">
        <f>SUM(G206:O206)</f>
        <v>36</v>
      </c>
      <c r="Q206" s="110">
        <f t="shared" ref="Q206:Y206" si="86">Q$7</f>
        <v>4</v>
      </c>
      <c r="R206" s="112">
        <f t="shared" si="86"/>
        <v>4</v>
      </c>
      <c r="S206" s="112">
        <f t="shared" si="86"/>
        <v>3</v>
      </c>
      <c r="T206" s="112">
        <f t="shared" si="86"/>
        <v>5</v>
      </c>
      <c r="U206" s="112">
        <f t="shared" si="86"/>
        <v>3</v>
      </c>
      <c r="V206" s="112">
        <f t="shared" si="86"/>
        <v>4</v>
      </c>
      <c r="W206" s="112">
        <f t="shared" si="86"/>
        <v>4</v>
      </c>
      <c r="X206" s="112">
        <f t="shared" si="86"/>
        <v>5</v>
      </c>
      <c r="Y206" s="113">
        <f t="shared" si="86"/>
        <v>4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2" x14ac:dyDescent="0.35">
      <c r="E207" s="101"/>
      <c r="F207" s="114" t="s">
        <v>7</v>
      </c>
      <c r="G207" s="115">
        <f>G$8</f>
        <v>4</v>
      </c>
      <c r="H207" s="115">
        <f t="shared" ref="H207:O207" si="87">H$8</f>
        <v>8</v>
      </c>
      <c r="I207" s="115">
        <f t="shared" si="87"/>
        <v>12</v>
      </c>
      <c r="J207" s="115">
        <f t="shared" si="87"/>
        <v>14</v>
      </c>
      <c r="K207" s="115">
        <f t="shared" si="87"/>
        <v>2</v>
      </c>
      <c r="L207" s="115">
        <f t="shared" si="87"/>
        <v>10</v>
      </c>
      <c r="M207" s="115">
        <f t="shared" si="87"/>
        <v>18</v>
      </c>
      <c r="N207" s="115">
        <f t="shared" si="87"/>
        <v>16</v>
      </c>
      <c r="O207" s="116">
        <f t="shared" si="87"/>
        <v>6</v>
      </c>
      <c r="P207" s="117"/>
      <c r="Q207" s="118">
        <f t="shared" ref="Q207:Y207" si="88">Q$8</f>
        <v>1</v>
      </c>
      <c r="R207" s="119">
        <f t="shared" si="88"/>
        <v>9</v>
      </c>
      <c r="S207" s="119">
        <f t="shared" si="88"/>
        <v>11</v>
      </c>
      <c r="T207" s="119">
        <f t="shared" si="88"/>
        <v>5</v>
      </c>
      <c r="U207" s="119">
        <f t="shared" si="88"/>
        <v>17</v>
      </c>
      <c r="V207" s="119">
        <f t="shared" si="88"/>
        <v>15</v>
      </c>
      <c r="W207" s="119">
        <f t="shared" si="88"/>
        <v>3</v>
      </c>
      <c r="X207" s="119">
        <f t="shared" si="88"/>
        <v>13</v>
      </c>
      <c r="Y207" s="116">
        <f t="shared" si="88"/>
        <v>7</v>
      </c>
      <c r="Z207" s="117"/>
      <c r="AA207" s="120"/>
      <c r="AB207" s="101"/>
      <c r="AC207" s="101"/>
    </row>
    <row r="208" spans="5:32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:O208" si="89">IF($Q203&lt;=18,IF(H207&lt;=$Q203,1,0),IF($Q203&lt;=36,IF(H207&lt;=($Q203-18),2,1),IF($Q203&gt;36,IF(H207&lt;=($Q203-36),3,2))))</f>
        <v>1</v>
      </c>
      <c r="I208" s="122">
        <f t="shared" si="89"/>
        <v>1</v>
      </c>
      <c r="J208" s="122">
        <f t="shared" si="89"/>
        <v>1</v>
      </c>
      <c r="K208" s="122">
        <f t="shared" si="89"/>
        <v>2</v>
      </c>
      <c r="L208" s="122">
        <f t="shared" si="89"/>
        <v>1</v>
      </c>
      <c r="M208" s="122">
        <f t="shared" si="89"/>
        <v>1</v>
      </c>
      <c r="N208" s="122">
        <f t="shared" si="89"/>
        <v>1</v>
      </c>
      <c r="O208" s="123">
        <f t="shared" si="89"/>
        <v>1</v>
      </c>
      <c r="P208" s="124">
        <f>SUM(G208:O208)</f>
        <v>10</v>
      </c>
      <c r="Q208" s="123">
        <f t="shared" ref="Q208:Y208" si="90">IF($Q203&lt;=18,IF(Q207&lt;=$Q203,1,0),IF($Q203&lt;=36,IF(Q207&lt;=($Q203-18),2,1),IF($Q203&gt;36,IF(Q207&lt;=($Q203-36),3,2))))</f>
        <v>2</v>
      </c>
      <c r="R208" s="123">
        <f t="shared" si="90"/>
        <v>1</v>
      </c>
      <c r="S208" s="123">
        <f t="shared" si="90"/>
        <v>1</v>
      </c>
      <c r="T208" s="123">
        <f t="shared" si="90"/>
        <v>1</v>
      </c>
      <c r="U208" s="123">
        <f t="shared" si="90"/>
        <v>1</v>
      </c>
      <c r="V208" s="123">
        <f t="shared" si="90"/>
        <v>1</v>
      </c>
      <c r="W208" s="123">
        <f t="shared" si="90"/>
        <v>1</v>
      </c>
      <c r="X208" s="123">
        <f t="shared" si="90"/>
        <v>1</v>
      </c>
      <c r="Y208" s="123">
        <f t="shared" si="90"/>
        <v>1</v>
      </c>
      <c r="Z208" s="125">
        <f>SUM(Q208:Y208)</f>
        <v>10</v>
      </c>
      <c r="AA208" s="126">
        <f>P208+Z208</f>
        <v>20</v>
      </c>
      <c r="AB208" s="101"/>
      <c r="AC208" s="101"/>
    </row>
    <row r="209" spans="5:32" x14ac:dyDescent="0.35">
      <c r="E209" s="101"/>
      <c r="F209" s="127" t="s">
        <v>51</v>
      </c>
      <c r="G209" s="128">
        <f t="shared" ref="G209:O209" si="91">G14</f>
        <v>10</v>
      </c>
      <c r="H209" s="128">
        <f t="shared" si="91"/>
        <v>10</v>
      </c>
      <c r="I209" s="128">
        <f t="shared" si="91"/>
        <v>10</v>
      </c>
      <c r="J209" s="128">
        <f t="shared" si="91"/>
        <v>10</v>
      </c>
      <c r="K209" s="128">
        <f t="shared" si="91"/>
        <v>10</v>
      </c>
      <c r="L209" s="128">
        <f t="shared" si="91"/>
        <v>10</v>
      </c>
      <c r="M209" s="128">
        <f t="shared" si="91"/>
        <v>10</v>
      </c>
      <c r="N209" s="128">
        <f t="shared" si="91"/>
        <v>10</v>
      </c>
      <c r="O209" s="128">
        <f t="shared" si="91"/>
        <v>10</v>
      </c>
      <c r="P209" s="129">
        <f>SUM(G209:O209)</f>
        <v>90</v>
      </c>
      <c r="Q209" s="130">
        <f t="shared" ref="Q209:Y209" si="92">Q14</f>
        <v>10</v>
      </c>
      <c r="R209" s="128">
        <f t="shared" si="92"/>
        <v>10</v>
      </c>
      <c r="S209" s="128">
        <f t="shared" si="92"/>
        <v>10</v>
      </c>
      <c r="T209" s="128">
        <f t="shared" si="92"/>
        <v>10</v>
      </c>
      <c r="U209" s="128">
        <f t="shared" si="92"/>
        <v>10</v>
      </c>
      <c r="V209" s="128">
        <f t="shared" si="92"/>
        <v>10</v>
      </c>
      <c r="W209" s="128">
        <f t="shared" si="92"/>
        <v>10</v>
      </c>
      <c r="X209" s="128">
        <f t="shared" si="92"/>
        <v>10</v>
      </c>
      <c r="Y209" s="131">
        <f t="shared" si="92"/>
        <v>10</v>
      </c>
      <c r="Z209" s="129">
        <f>SUM(Q209:Y209)</f>
        <v>90</v>
      </c>
      <c r="AA209" s="132">
        <f>P209+Z209</f>
        <v>180</v>
      </c>
      <c r="AB209" s="101"/>
      <c r="AC209" s="101"/>
    </row>
    <row r="210" spans="5:32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0</v>
      </c>
      <c r="H210" s="134">
        <f t="shared" ref="H210:O210" si="93">IF(H209-H206=-1,3+H208)+IF(H209-H206=0,2+H208)+IF(H209-H206=1,1+H208)+IF(H209-H206=2,H208)+IF(H209-H206=3,IF(H208-1&gt;0,H208-1,0))+IF(H209-H206=4,IF(H208-2&gt;0,H208-2,0))</f>
        <v>0</v>
      </c>
      <c r="I210" s="134">
        <f t="shared" si="93"/>
        <v>0</v>
      </c>
      <c r="J210" s="134">
        <f t="shared" si="93"/>
        <v>0</v>
      </c>
      <c r="K210" s="134">
        <f t="shared" si="93"/>
        <v>0</v>
      </c>
      <c r="L210" s="134">
        <f t="shared" si="93"/>
        <v>0</v>
      </c>
      <c r="M210" s="134">
        <f t="shared" si="93"/>
        <v>0</v>
      </c>
      <c r="N210" s="134">
        <f t="shared" si="93"/>
        <v>0</v>
      </c>
      <c r="O210" s="135">
        <f t="shared" si="93"/>
        <v>0</v>
      </c>
      <c r="P210" s="136">
        <f>SUM(G210:O210)</f>
        <v>0</v>
      </c>
      <c r="Q210" s="137">
        <f t="shared" ref="Q210:Y210" si="94">IF(Q209-Q206=-1,3+Q208)+IF(Q209-Q206=0,2+Q208)+IF(Q209-Q206=1,1+Q208)+IF(Q209-Q206=2,Q208)+IF(Q209-Q206=3,IF(Q208-1&gt;0,Q208-1,0))+IF(Q209-Q206=4,IF(Q208-2&gt;0,Q208-2,0))</f>
        <v>0</v>
      </c>
      <c r="R210" s="138">
        <f t="shared" si="94"/>
        <v>0</v>
      </c>
      <c r="S210" s="138">
        <f t="shared" si="94"/>
        <v>0</v>
      </c>
      <c r="T210" s="138">
        <f t="shared" si="94"/>
        <v>0</v>
      </c>
      <c r="U210" s="138">
        <f t="shared" si="94"/>
        <v>0</v>
      </c>
      <c r="V210" s="138">
        <f t="shared" si="94"/>
        <v>0</v>
      </c>
      <c r="W210" s="138">
        <f t="shared" si="94"/>
        <v>0</v>
      </c>
      <c r="X210" s="138">
        <f t="shared" si="94"/>
        <v>0</v>
      </c>
      <c r="Y210" s="135">
        <f t="shared" si="94"/>
        <v>0</v>
      </c>
      <c r="Z210" s="136">
        <f>SUM(Q210:Y210)</f>
        <v>0</v>
      </c>
      <c r="AA210" s="139">
        <f>P210+Z210</f>
        <v>0</v>
      </c>
      <c r="AB210" s="101"/>
      <c r="AC210" s="101"/>
    </row>
    <row r="211" spans="5:32" ht="15" thickBot="1" x14ac:dyDescent="0.4">
      <c r="E211" s="101"/>
      <c r="F211" s="140" t="s">
        <v>53</v>
      </c>
      <c r="G211" s="141">
        <f t="shared" ref="G211:O211" si="95">IF(G209-G206=-2,4)+IF(G209-G206=-1,3)+IF(G209-G206=0,2)+IF(G209-G206=1,1)+IF(G209-G206&gt;2,0)</f>
        <v>0</v>
      </c>
      <c r="H211" s="141">
        <f t="shared" si="95"/>
        <v>0</v>
      </c>
      <c r="I211" s="141">
        <f t="shared" si="95"/>
        <v>0</v>
      </c>
      <c r="J211" s="141">
        <f t="shared" si="95"/>
        <v>0</v>
      </c>
      <c r="K211" s="141">
        <f t="shared" si="95"/>
        <v>0</v>
      </c>
      <c r="L211" s="141">
        <f t="shared" si="95"/>
        <v>0</v>
      </c>
      <c r="M211" s="141">
        <f t="shared" si="95"/>
        <v>0</v>
      </c>
      <c r="N211" s="141">
        <f t="shared" si="95"/>
        <v>0</v>
      </c>
      <c r="O211" s="142">
        <f t="shared" si="95"/>
        <v>0</v>
      </c>
      <c r="P211" s="143">
        <f>SUM(G211:O211)</f>
        <v>0</v>
      </c>
      <c r="Q211" s="142">
        <f t="shared" ref="Q211:Y211" si="96">IF(Q209-Q206=-2,4)+IF(Q209-Q206=-1,3)+IF(Q209-Q206=0,2)+IF(Q209-Q206=1,1)+IF(Q209-Q206&gt;2,0)</f>
        <v>0</v>
      </c>
      <c r="R211" s="142">
        <f t="shared" si="96"/>
        <v>0</v>
      </c>
      <c r="S211" s="142">
        <f t="shared" si="96"/>
        <v>0</v>
      </c>
      <c r="T211" s="142">
        <f t="shared" si="96"/>
        <v>0</v>
      </c>
      <c r="U211" s="142">
        <f t="shared" si="96"/>
        <v>0</v>
      </c>
      <c r="V211" s="142">
        <f t="shared" si="96"/>
        <v>0</v>
      </c>
      <c r="W211" s="142">
        <f t="shared" si="96"/>
        <v>0</v>
      </c>
      <c r="X211" s="142">
        <f t="shared" si="96"/>
        <v>0</v>
      </c>
      <c r="Y211" s="142">
        <f t="shared" si="96"/>
        <v>0</v>
      </c>
      <c r="Z211" s="143">
        <f>SUM(Q211:Y211)</f>
        <v>0</v>
      </c>
      <c r="AA211" s="144">
        <f>P211+Z211</f>
        <v>0</v>
      </c>
      <c r="AB211" s="101"/>
      <c r="AC211" s="101"/>
    </row>
    <row r="212" spans="5:32" x14ac:dyDescent="0.35">
      <c r="E212" s="101"/>
      <c r="F212" s="38"/>
      <c r="G212" s="28">
        <f>G209-G206</f>
        <v>6</v>
      </c>
      <c r="H212" s="28">
        <f t="shared" ref="H212:O212" si="97">H209-H206</f>
        <v>6</v>
      </c>
      <c r="I212" s="28">
        <f t="shared" si="97"/>
        <v>5</v>
      </c>
      <c r="J212" s="28">
        <f t="shared" si="97"/>
        <v>6</v>
      </c>
      <c r="K212" s="28">
        <f t="shared" si="97"/>
        <v>7</v>
      </c>
      <c r="L212" s="28">
        <f t="shared" si="97"/>
        <v>5</v>
      </c>
      <c r="M212" s="28">
        <f t="shared" si="97"/>
        <v>7</v>
      </c>
      <c r="N212" s="28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5"/>
      <c r="AA212" s="146"/>
      <c r="AB212" s="101"/>
      <c r="AC212" s="101"/>
    </row>
    <row r="213" spans="5:32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2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2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0</v>
      </c>
      <c r="P215" s="198" t="s">
        <v>57</v>
      </c>
      <c r="Q215" s="198"/>
      <c r="R215" s="198"/>
      <c r="S215" s="198"/>
      <c r="T215" s="198"/>
      <c r="U215" s="148">
        <f>COUNTIF(G212:Y212,"=2")</f>
        <v>0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</row>
    <row r="216" spans="5:32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0</v>
      </c>
      <c r="M216" s="217" t="s">
        <v>59</v>
      </c>
      <c r="N216" s="217"/>
      <c r="O216" s="152">
        <f>COUNTIF(G212:Y212,"=1")</f>
        <v>0</v>
      </c>
      <c r="P216" s="198" t="s">
        <v>60</v>
      </c>
      <c r="Q216" s="198"/>
      <c r="R216" s="198"/>
      <c r="S216" s="198"/>
      <c r="T216" s="198"/>
      <c r="U216" s="151">
        <f>COUNTIF(G212:Y212,"&gt;=3")</f>
        <v>18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</row>
    <row r="217" spans="5:32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0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</row>
    <row r="218" spans="5:32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0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</row>
    <row r="219" spans="5:32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0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</row>
    <row r="220" spans="5:32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18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</row>
    <row r="221" spans="5:32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</row>
    <row r="222" spans="5:32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</row>
    <row r="223" spans="5:32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</row>
    <row r="224" spans="5:32" ht="15.5" thickTop="1" thickBot="1" x14ac:dyDescent="0.4"/>
    <row r="225" spans="5:32" x14ac:dyDescent="0.35">
      <c r="E225" s="101"/>
      <c r="F225" s="102" t="s">
        <v>49</v>
      </c>
      <c r="G225" s="196">
        <f>C15</f>
        <v>0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0</v>
      </c>
      <c r="AB225" s="101"/>
      <c r="AC225" s="101"/>
    </row>
    <row r="226" spans="5:32" ht="15" thickBot="1" x14ac:dyDescent="0.4">
      <c r="E226" s="101"/>
      <c r="F226" s="104" t="s">
        <v>6</v>
      </c>
      <c r="G226" s="210">
        <f>E15</f>
        <v>20</v>
      </c>
      <c r="H226" s="211"/>
      <c r="I226" s="211"/>
      <c r="J226" s="211"/>
      <c r="K226" s="17"/>
      <c r="L226" s="211">
        <f>$F$3</f>
        <v>133</v>
      </c>
      <c r="M226" s="211"/>
      <c r="N226" s="211"/>
      <c r="O226" s="211">
        <f>$G$3</f>
        <v>68.599999999999994</v>
      </c>
      <c r="P226" s="211"/>
      <c r="Q226" s="212">
        <f>ROUND((G226*(L226/113)+(O226-AA229)),0)</f>
        <v>20</v>
      </c>
      <c r="R226" s="212"/>
      <c r="S226" s="212"/>
      <c r="T226" s="212"/>
      <c r="U226" s="17"/>
      <c r="V226" s="17"/>
      <c r="AA226" s="17"/>
      <c r="AB226" s="101"/>
      <c r="AC226" s="101"/>
    </row>
    <row r="227" spans="5:32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2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2" x14ac:dyDescent="0.35">
      <c r="E229" s="101"/>
      <c r="F229" s="109" t="s">
        <v>11</v>
      </c>
      <c r="G229" s="110">
        <f>G$7</f>
        <v>4</v>
      </c>
      <c r="H229" s="110">
        <f t="shared" ref="H229:O229" si="99">H$7</f>
        <v>4</v>
      </c>
      <c r="I229" s="110">
        <f t="shared" si="99"/>
        <v>5</v>
      </c>
      <c r="J229" s="110">
        <f t="shared" si="99"/>
        <v>4</v>
      </c>
      <c r="K229" s="110">
        <f t="shared" si="99"/>
        <v>3</v>
      </c>
      <c r="L229" s="110">
        <f t="shared" si="99"/>
        <v>5</v>
      </c>
      <c r="M229" s="110">
        <f t="shared" si="99"/>
        <v>3</v>
      </c>
      <c r="N229" s="110">
        <f t="shared" si="99"/>
        <v>5</v>
      </c>
      <c r="O229" s="110">
        <f t="shared" si="99"/>
        <v>3</v>
      </c>
      <c r="P229" s="111">
        <f>SUM(G229:O229)</f>
        <v>36</v>
      </c>
      <c r="Q229" s="110">
        <f t="shared" ref="Q229:Y229" si="100">Q$7</f>
        <v>4</v>
      </c>
      <c r="R229" s="112">
        <f t="shared" si="100"/>
        <v>4</v>
      </c>
      <c r="S229" s="112">
        <f t="shared" si="100"/>
        <v>3</v>
      </c>
      <c r="T229" s="112">
        <f t="shared" si="100"/>
        <v>5</v>
      </c>
      <c r="U229" s="112">
        <f t="shared" si="100"/>
        <v>3</v>
      </c>
      <c r="V229" s="112">
        <f t="shared" si="100"/>
        <v>4</v>
      </c>
      <c r="W229" s="112">
        <f t="shared" si="100"/>
        <v>4</v>
      </c>
      <c r="X229" s="112">
        <f t="shared" si="100"/>
        <v>5</v>
      </c>
      <c r="Y229" s="113">
        <f t="shared" si="100"/>
        <v>4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2" x14ac:dyDescent="0.35">
      <c r="E230" s="101"/>
      <c r="F230" s="114" t="s">
        <v>7</v>
      </c>
      <c r="G230" s="115">
        <f>G$8</f>
        <v>4</v>
      </c>
      <c r="H230" s="115">
        <f t="shared" ref="H230:O230" si="101">H$8</f>
        <v>8</v>
      </c>
      <c r="I230" s="115">
        <f t="shared" si="101"/>
        <v>12</v>
      </c>
      <c r="J230" s="115">
        <f t="shared" si="101"/>
        <v>14</v>
      </c>
      <c r="K230" s="115">
        <f t="shared" si="101"/>
        <v>2</v>
      </c>
      <c r="L230" s="115">
        <f t="shared" si="101"/>
        <v>10</v>
      </c>
      <c r="M230" s="115">
        <f t="shared" si="101"/>
        <v>18</v>
      </c>
      <c r="N230" s="115">
        <f t="shared" si="101"/>
        <v>16</v>
      </c>
      <c r="O230" s="116">
        <f t="shared" si="101"/>
        <v>6</v>
      </c>
      <c r="P230" s="117"/>
      <c r="Q230" s="118">
        <f t="shared" ref="Q230:Y230" si="102">Q$8</f>
        <v>1</v>
      </c>
      <c r="R230" s="119">
        <f t="shared" si="102"/>
        <v>9</v>
      </c>
      <c r="S230" s="119">
        <f t="shared" si="102"/>
        <v>11</v>
      </c>
      <c r="T230" s="119">
        <f t="shared" si="102"/>
        <v>5</v>
      </c>
      <c r="U230" s="119">
        <f t="shared" si="102"/>
        <v>17</v>
      </c>
      <c r="V230" s="119">
        <f t="shared" si="102"/>
        <v>15</v>
      </c>
      <c r="W230" s="119">
        <f t="shared" si="102"/>
        <v>3</v>
      </c>
      <c r="X230" s="119">
        <f t="shared" si="102"/>
        <v>13</v>
      </c>
      <c r="Y230" s="116">
        <f t="shared" si="102"/>
        <v>7</v>
      </c>
      <c r="Z230" s="117"/>
      <c r="AA230" s="120"/>
      <c r="AB230" s="101"/>
      <c r="AC230" s="101"/>
    </row>
    <row r="231" spans="5:32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1</v>
      </c>
      <c r="H231" s="122">
        <f t="shared" ref="H231:O231" si="103">IF($Q226&lt;=18,IF(H230&lt;=$Q226,1,0),IF($Q226&lt;=36,IF(H230&lt;=($Q226-18),2,1),IF($Q226&gt;36,IF(H230&lt;=($Q226-36),3,2))))</f>
        <v>1</v>
      </c>
      <c r="I231" s="122">
        <f t="shared" si="103"/>
        <v>1</v>
      </c>
      <c r="J231" s="122">
        <f t="shared" si="103"/>
        <v>1</v>
      </c>
      <c r="K231" s="122">
        <f t="shared" si="103"/>
        <v>2</v>
      </c>
      <c r="L231" s="122">
        <f t="shared" si="103"/>
        <v>1</v>
      </c>
      <c r="M231" s="122">
        <f t="shared" si="103"/>
        <v>1</v>
      </c>
      <c r="N231" s="122">
        <f t="shared" si="103"/>
        <v>1</v>
      </c>
      <c r="O231" s="123">
        <f t="shared" si="103"/>
        <v>1</v>
      </c>
      <c r="P231" s="124">
        <f>SUM(G231:O231)</f>
        <v>10</v>
      </c>
      <c r="Q231" s="123">
        <f t="shared" ref="Q231:Y231" si="104">IF($Q226&lt;=18,IF(Q230&lt;=$Q226,1,0),IF($Q226&lt;=36,IF(Q230&lt;=($Q226-18),2,1),IF($Q226&gt;36,IF(Q230&lt;=($Q226-36),3,2))))</f>
        <v>2</v>
      </c>
      <c r="R231" s="123">
        <f t="shared" si="104"/>
        <v>1</v>
      </c>
      <c r="S231" s="123">
        <f t="shared" si="104"/>
        <v>1</v>
      </c>
      <c r="T231" s="123">
        <f t="shared" si="104"/>
        <v>1</v>
      </c>
      <c r="U231" s="123">
        <f t="shared" si="104"/>
        <v>1</v>
      </c>
      <c r="V231" s="123">
        <f t="shared" si="104"/>
        <v>1</v>
      </c>
      <c r="W231" s="123">
        <f t="shared" si="104"/>
        <v>1</v>
      </c>
      <c r="X231" s="123">
        <f t="shared" si="104"/>
        <v>1</v>
      </c>
      <c r="Y231" s="123">
        <f t="shared" si="104"/>
        <v>1</v>
      </c>
      <c r="Z231" s="125">
        <f>SUM(Q231:Y231)</f>
        <v>10</v>
      </c>
      <c r="AA231" s="126">
        <f>P231+Z231</f>
        <v>20</v>
      </c>
      <c r="AB231" s="101"/>
      <c r="AC231" s="101"/>
    </row>
    <row r="232" spans="5:32" x14ac:dyDescent="0.35">
      <c r="E232" s="101"/>
      <c r="F232" s="127" t="s">
        <v>51</v>
      </c>
      <c r="G232" s="128">
        <f t="shared" ref="G232:O232" si="105">G15</f>
        <v>10</v>
      </c>
      <c r="H232" s="128">
        <f t="shared" si="105"/>
        <v>10</v>
      </c>
      <c r="I232" s="128">
        <f t="shared" si="105"/>
        <v>10</v>
      </c>
      <c r="J232" s="128">
        <f t="shared" si="105"/>
        <v>10</v>
      </c>
      <c r="K232" s="128">
        <f t="shared" si="105"/>
        <v>10</v>
      </c>
      <c r="L232" s="128">
        <f t="shared" si="105"/>
        <v>10</v>
      </c>
      <c r="M232" s="128">
        <f t="shared" si="105"/>
        <v>10</v>
      </c>
      <c r="N232" s="128">
        <f t="shared" si="105"/>
        <v>10</v>
      </c>
      <c r="O232" s="128">
        <f t="shared" si="105"/>
        <v>10</v>
      </c>
      <c r="P232" s="129">
        <f>SUM(G232:O232)</f>
        <v>90</v>
      </c>
      <c r="Q232" s="130">
        <f t="shared" ref="Q232:Y232" si="106">Q15</f>
        <v>10</v>
      </c>
      <c r="R232" s="128">
        <f t="shared" si="106"/>
        <v>10</v>
      </c>
      <c r="S232" s="128">
        <f t="shared" si="106"/>
        <v>10</v>
      </c>
      <c r="T232" s="128">
        <f t="shared" si="106"/>
        <v>10</v>
      </c>
      <c r="U232" s="128">
        <f t="shared" si="106"/>
        <v>10</v>
      </c>
      <c r="V232" s="128">
        <f t="shared" si="106"/>
        <v>10</v>
      </c>
      <c r="W232" s="128">
        <f t="shared" si="106"/>
        <v>10</v>
      </c>
      <c r="X232" s="128">
        <f t="shared" si="106"/>
        <v>10</v>
      </c>
      <c r="Y232" s="131">
        <f t="shared" si="106"/>
        <v>10</v>
      </c>
      <c r="Z232" s="129">
        <f>SUM(Q232:Y232)</f>
        <v>90</v>
      </c>
      <c r="AA232" s="132">
        <f>P232+Z232</f>
        <v>180</v>
      </c>
      <c r="AB232" s="101"/>
      <c r="AC232" s="101"/>
    </row>
    <row r="233" spans="5:32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0</v>
      </c>
      <c r="H233" s="134">
        <f t="shared" ref="H233:O233" si="107">IF(H232-H229=-1,3+H231)+IF(H232-H229=0,2+H231)+IF(H232-H229=1,1+H231)+IF(H232-H229=2,H231)+IF(H232-H229=3,IF(H231-1&gt;0,H231-1,0))+IF(H232-H229=4,IF(H231-2&gt;0,H231-2,0))</f>
        <v>0</v>
      </c>
      <c r="I233" s="134">
        <f t="shared" si="107"/>
        <v>0</v>
      </c>
      <c r="J233" s="134">
        <f t="shared" si="107"/>
        <v>0</v>
      </c>
      <c r="K233" s="134">
        <f t="shared" si="107"/>
        <v>0</v>
      </c>
      <c r="L233" s="134">
        <f t="shared" si="107"/>
        <v>0</v>
      </c>
      <c r="M233" s="134">
        <f t="shared" si="107"/>
        <v>0</v>
      </c>
      <c r="N233" s="134">
        <f t="shared" si="107"/>
        <v>0</v>
      </c>
      <c r="O233" s="135">
        <f t="shared" si="107"/>
        <v>0</v>
      </c>
      <c r="P233" s="136">
        <f>SUM(G233:O233)</f>
        <v>0</v>
      </c>
      <c r="Q233" s="137">
        <f t="shared" ref="Q233:Y233" si="108">IF(Q232-Q229=-1,3+Q231)+IF(Q232-Q229=0,2+Q231)+IF(Q232-Q229=1,1+Q231)+IF(Q232-Q229=2,Q231)+IF(Q232-Q229=3,IF(Q231-1&gt;0,Q231-1,0))+IF(Q232-Q229=4,IF(Q231-2&gt;0,Q231-2,0))</f>
        <v>0</v>
      </c>
      <c r="R233" s="138">
        <f t="shared" si="108"/>
        <v>0</v>
      </c>
      <c r="S233" s="138">
        <f t="shared" si="108"/>
        <v>0</v>
      </c>
      <c r="T233" s="138">
        <f t="shared" si="108"/>
        <v>0</v>
      </c>
      <c r="U233" s="138">
        <f t="shared" si="108"/>
        <v>0</v>
      </c>
      <c r="V233" s="138">
        <f t="shared" si="108"/>
        <v>0</v>
      </c>
      <c r="W233" s="138">
        <f t="shared" si="108"/>
        <v>0</v>
      </c>
      <c r="X233" s="138">
        <f t="shared" si="108"/>
        <v>0</v>
      </c>
      <c r="Y233" s="135">
        <f t="shared" si="108"/>
        <v>0</v>
      </c>
      <c r="Z233" s="136">
        <f>SUM(Q233:Y233)</f>
        <v>0</v>
      </c>
      <c r="AA233" s="139">
        <f>P233+Z233</f>
        <v>0</v>
      </c>
      <c r="AB233" s="101"/>
      <c r="AC233" s="101"/>
    </row>
    <row r="234" spans="5:32" ht="15" thickBot="1" x14ac:dyDescent="0.4">
      <c r="E234" s="101"/>
      <c r="F234" s="140" t="s">
        <v>53</v>
      </c>
      <c r="G234" s="141">
        <f t="shared" ref="G234:O234" si="109">IF(G232-G229=-2,4)+IF(G232-G229=-1,3)+IF(G232-G229=0,2)+IF(G232-G229=1,1)+IF(G232-G229&gt;2,0)</f>
        <v>0</v>
      </c>
      <c r="H234" s="141">
        <f t="shared" si="109"/>
        <v>0</v>
      </c>
      <c r="I234" s="141">
        <f t="shared" si="109"/>
        <v>0</v>
      </c>
      <c r="J234" s="141">
        <f t="shared" si="109"/>
        <v>0</v>
      </c>
      <c r="K234" s="141">
        <f t="shared" si="109"/>
        <v>0</v>
      </c>
      <c r="L234" s="141">
        <f t="shared" si="109"/>
        <v>0</v>
      </c>
      <c r="M234" s="141">
        <f t="shared" si="109"/>
        <v>0</v>
      </c>
      <c r="N234" s="141">
        <f t="shared" si="109"/>
        <v>0</v>
      </c>
      <c r="O234" s="142">
        <f t="shared" si="109"/>
        <v>0</v>
      </c>
      <c r="P234" s="143">
        <f>SUM(G234:O234)</f>
        <v>0</v>
      </c>
      <c r="Q234" s="142">
        <f t="shared" ref="Q234:Y234" si="110">IF(Q232-Q229=-2,4)+IF(Q232-Q229=-1,3)+IF(Q232-Q229=0,2)+IF(Q232-Q229=1,1)+IF(Q232-Q229&gt;2,0)</f>
        <v>0</v>
      </c>
      <c r="R234" s="142">
        <f t="shared" si="110"/>
        <v>0</v>
      </c>
      <c r="S234" s="142">
        <f t="shared" si="110"/>
        <v>0</v>
      </c>
      <c r="T234" s="142">
        <f t="shared" si="110"/>
        <v>0</v>
      </c>
      <c r="U234" s="142">
        <f t="shared" si="110"/>
        <v>0</v>
      </c>
      <c r="V234" s="142">
        <f t="shared" si="110"/>
        <v>0</v>
      </c>
      <c r="W234" s="142">
        <f t="shared" si="110"/>
        <v>0</v>
      </c>
      <c r="X234" s="142">
        <f t="shared" si="110"/>
        <v>0</v>
      </c>
      <c r="Y234" s="142">
        <f t="shared" si="110"/>
        <v>0</v>
      </c>
      <c r="Z234" s="143">
        <f>SUM(Q234:Y234)</f>
        <v>0</v>
      </c>
      <c r="AA234" s="144">
        <f>P234+Z234</f>
        <v>0</v>
      </c>
      <c r="AB234" s="101"/>
      <c r="AC234" s="101"/>
    </row>
    <row r="235" spans="5:32" x14ac:dyDescent="0.35">
      <c r="E235" s="101"/>
      <c r="F235" s="38"/>
      <c r="G235" s="28">
        <f>G232-G229</f>
        <v>6</v>
      </c>
      <c r="H235" s="28">
        <f t="shared" ref="H235:O235" si="111">H232-H229</f>
        <v>6</v>
      </c>
      <c r="I235" s="28">
        <f t="shared" si="111"/>
        <v>5</v>
      </c>
      <c r="J235" s="28">
        <f t="shared" si="111"/>
        <v>6</v>
      </c>
      <c r="K235" s="28">
        <f t="shared" si="111"/>
        <v>7</v>
      </c>
      <c r="L235" s="28">
        <f t="shared" si="111"/>
        <v>5</v>
      </c>
      <c r="M235" s="28">
        <f t="shared" si="111"/>
        <v>7</v>
      </c>
      <c r="N235" s="28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5"/>
      <c r="AA235" s="146"/>
      <c r="AB235" s="101"/>
      <c r="AC235" s="101"/>
    </row>
    <row r="236" spans="5:32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2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2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0</v>
      </c>
      <c r="P238" s="198" t="s">
        <v>57</v>
      </c>
      <c r="Q238" s="198"/>
      <c r="R238" s="198"/>
      <c r="S238" s="198"/>
      <c r="T238" s="198"/>
      <c r="U238" s="148">
        <f>COUNTIF(G235:Y235,"=2")</f>
        <v>0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</row>
    <row r="239" spans="5:32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0</v>
      </c>
      <c r="P239" s="198" t="s">
        <v>60</v>
      </c>
      <c r="Q239" s="198"/>
      <c r="R239" s="198"/>
      <c r="S239" s="198"/>
      <c r="T239" s="198"/>
      <c r="U239" s="151">
        <f>COUNTIF(G235:Y235,"&gt;=3")</f>
        <v>18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</row>
    <row r="240" spans="5:32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0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</row>
    <row r="241" spans="5:32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0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</row>
    <row r="242" spans="5:32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0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</row>
    <row r="243" spans="5:32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18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</row>
    <row r="244" spans="5:32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</row>
    <row r="245" spans="5:32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</row>
    <row r="246" spans="5:32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</row>
    <row r="247" spans="5:32" ht="15.5" thickTop="1" thickBot="1" x14ac:dyDescent="0.4"/>
    <row r="248" spans="5:32" x14ac:dyDescent="0.35">
      <c r="E248" s="101"/>
      <c r="F248" s="102" t="s">
        <v>49</v>
      </c>
      <c r="G248" s="196">
        <f>C16</f>
        <v>0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0</v>
      </c>
      <c r="AB248" s="101"/>
      <c r="AC248" s="101"/>
    </row>
    <row r="249" spans="5:32" ht="15" thickBot="1" x14ac:dyDescent="0.4">
      <c r="E249" s="101"/>
      <c r="F249" s="104" t="s">
        <v>6</v>
      </c>
      <c r="G249" s="210">
        <f>E16</f>
        <v>20</v>
      </c>
      <c r="H249" s="211"/>
      <c r="I249" s="211"/>
      <c r="J249" s="211"/>
      <c r="K249" s="17"/>
      <c r="L249" s="211">
        <f>$F$3</f>
        <v>133</v>
      </c>
      <c r="M249" s="211"/>
      <c r="N249" s="211"/>
      <c r="O249" s="211">
        <f>$G$3</f>
        <v>68.599999999999994</v>
      </c>
      <c r="P249" s="211"/>
      <c r="Q249" s="212">
        <f>ROUND((G249*(L249/113)+(O249-AA252)),0)</f>
        <v>20</v>
      </c>
      <c r="R249" s="212"/>
      <c r="S249" s="212"/>
      <c r="T249" s="212"/>
      <c r="U249" s="17"/>
      <c r="V249" s="17"/>
      <c r="AA249" s="17"/>
      <c r="AB249" s="101"/>
      <c r="AC249" s="101"/>
    </row>
    <row r="250" spans="5:32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2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2" x14ac:dyDescent="0.35">
      <c r="E252" s="101"/>
      <c r="F252" s="109" t="s">
        <v>11</v>
      </c>
      <c r="G252" s="110">
        <f>G$7</f>
        <v>4</v>
      </c>
      <c r="H252" s="110">
        <f t="shared" ref="H252:O252" si="113">H$7</f>
        <v>4</v>
      </c>
      <c r="I252" s="110">
        <f t="shared" si="113"/>
        <v>5</v>
      </c>
      <c r="J252" s="110">
        <f t="shared" si="113"/>
        <v>4</v>
      </c>
      <c r="K252" s="110">
        <f t="shared" si="113"/>
        <v>3</v>
      </c>
      <c r="L252" s="110">
        <f t="shared" si="113"/>
        <v>5</v>
      </c>
      <c r="M252" s="110">
        <f t="shared" si="113"/>
        <v>3</v>
      </c>
      <c r="N252" s="110">
        <f t="shared" si="113"/>
        <v>5</v>
      </c>
      <c r="O252" s="110">
        <f t="shared" si="113"/>
        <v>3</v>
      </c>
      <c r="P252" s="111">
        <f>SUM(G252:O252)</f>
        <v>36</v>
      </c>
      <c r="Q252" s="110">
        <f t="shared" ref="Q252:Y252" si="114">Q$7</f>
        <v>4</v>
      </c>
      <c r="R252" s="112">
        <f t="shared" si="114"/>
        <v>4</v>
      </c>
      <c r="S252" s="112">
        <f t="shared" si="114"/>
        <v>3</v>
      </c>
      <c r="T252" s="112">
        <f t="shared" si="114"/>
        <v>5</v>
      </c>
      <c r="U252" s="112">
        <f t="shared" si="114"/>
        <v>3</v>
      </c>
      <c r="V252" s="112">
        <f t="shared" si="114"/>
        <v>4</v>
      </c>
      <c r="W252" s="112">
        <f t="shared" si="114"/>
        <v>4</v>
      </c>
      <c r="X252" s="112">
        <f t="shared" si="114"/>
        <v>5</v>
      </c>
      <c r="Y252" s="113">
        <f t="shared" si="114"/>
        <v>4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2" x14ac:dyDescent="0.35">
      <c r="E253" s="101"/>
      <c r="F253" s="114" t="s">
        <v>7</v>
      </c>
      <c r="G253" s="115">
        <f>G$8</f>
        <v>4</v>
      </c>
      <c r="H253" s="115">
        <f t="shared" ref="H253:O253" si="115">H$8</f>
        <v>8</v>
      </c>
      <c r="I253" s="115">
        <f t="shared" si="115"/>
        <v>12</v>
      </c>
      <c r="J253" s="115">
        <f t="shared" si="115"/>
        <v>14</v>
      </c>
      <c r="K253" s="115">
        <f t="shared" si="115"/>
        <v>2</v>
      </c>
      <c r="L253" s="115">
        <f t="shared" si="115"/>
        <v>10</v>
      </c>
      <c r="M253" s="115">
        <f t="shared" si="115"/>
        <v>18</v>
      </c>
      <c r="N253" s="115">
        <f t="shared" si="115"/>
        <v>16</v>
      </c>
      <c r="O253" s="116">
        <f t="shared" si="115"/>
        <v>6</v>
      </c>
      <c r="P253" s="117"/>
      <c r="Q253" s="118">
        <f t="shared" ref="Q253:Y253" si="116">Q$8</f>
        <v>1</v>
      </c>
      <c r="R253" s="119">
        <f t="shared" si="116"/>
        <v>9</v>
      </c>
      <c r="S253" s="119">
        <f t="shared" si="116"/>
        <v>11</v>
      </c>
      <c r="T253" s="119">
        <f t="shared" si="116"/>
        <v>5</v>
      </c>
      <c r="U253" s="119">
        <f t="shared" si="116"/>
        <v>17</v>
      </c>
      <c r="V253" s="119">
        <f t="shared" si="116"/>
        <v>15</v>
      </c>
      <c r="W253" s="119">
        <f t="shared" si="116"/>
        <v>3</v>
      </c>
      <c r="X253" s="119">
        <f t="shared" si="116"/>
        <v>13</v>
      </c>
      <c r="Y253" s="116">
        <f t="shared" si="116"/>
        <v>7</v>
      </c>
      <c r="Z253" s="117"/>
      <c r="AA253" s="120"/>
      <c r="AB253" s="101"/>
      <c r="AC253" s="101"/>
    </row>
    <row r="254" spans="5:32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1</v>
      </c>
      <c r="H254" s="122">
        <f t="shared" ref="H254:O254" si="117">IF($Q249&lt;=18,IF(H253&lt;=$Q249,1,0),IF($Q249&lt;=36,IF(H253&lt;=($Q249-18),2,1),IF($Q249&gt;36,IF(H253&lt;=($Q249-36),3,2))))</f>
        <v>1</v>
      </c>
      <c r="I254" s="122">
        <f t="shared" si="117"/>
        <v>1</v>
      </c>
      <c r="J254" s="122">
        <f t="shared" si="117"/>
        <v>1</v>
      </c>
      <c r="K254" s="122">
        <f t="shared" si="117"/>
        <v>2</v>
      </c>
      <c r="L254" s="122">
        <f t="shared" si="117"/>
        <v>1</v>
      </c>
      <c r="M254" s="122">
        <f t="shared" si="117"/>
        <v>1</v>
      </c>
      <c r="N254" s="122">
        <f t="shared" si="117"/>
        <v>1</v>
      </c>
      <c r="O254" s="123">
        <f t="shared" si="117"/>
        <v>1</v>
      </c>
      <c r="P254" s="124">
        <f>SUM(G254:O254)</f>
        <v>10</v>
      </c>
      <c r="Q254" s="123">
        <f t="shared" ref="Q254:Y254" si="118">IF($Q249&lt;=18,IF(Q253&lt;=$Q249,1,0),IF($Q249&lt;=36,IF(Q253&lt;=($Q249-18),2,1),IF($Q249&gt;36,IF(Q253&lt;=($Q249-36),3,2))))</f>
        <v>2</v>
      </c>
      <c r="R254" s="123">
        <f t="shared" si="118"/>
        <v>1</v>
      </c>
      <c r="S254" s="123">
        <f t="shared" si="118"/>
        <v>1</v>
      </c>
      <c r="T254" s="123">
        <f t="shared" si="118"/>
        <v>1</v>
      </c>
      <c r="U254" s="123">
        <f t="shared" si="118"/>
        <v>1</v>
      </c>
      <c r="V254" s="123">
        <f t="shared" si="118"/>
        <v>1</v>
      </c>
      <c r="W254" s="123">
        <f t="shared" si="118"/>
        <v>1</v>
      </c>
      <c r="X254" s="123">
        <f t="shared" si="118"/>
        <v>1</v>
      </c>
      <c r="Y254" s="123">
        <f t="shared" si="118"/>
        <v>1</v>
      </c>
      <c r="Z254" s="125">
        <f>SUM(Q254:Y254)</f>
        <v>10</v>
      </c>
      <c r="AA254" s="126">
        <f>P254+Z254</f>
        <v>20</v>
      </c>
      <c r="AB254" s="101"/>
      <c r="AC254" s="101"/>
    </row>
    <row r="255" spans="5:32" x14ac:dyDescent="0.35">
      <c r="E255" s="101"/>
      <c r="F255" s="127" t="s">
        <v>51</v>
      </c>
      <c r="G255" s="128">
        <f t="shared" ref="G255:O255" si="119">G16</f>
        <v>10</v>
      </c>
      <c r="H255" s="128">
        <f t="shared" si="119"/>
        <v>10</v>
      </c>
      <c r="I255" s="128">
        <f t="shared" si="119"/>
        <v>10</v>
      </c>
      <c r="J255" s="128">
        <f t="shared" si="119"/>
        <v>10</v>
      </c>
      <c r="K255" s="128">
        <f t="shared" si="119"/>
        <v>10</v>
      </c>
      <c r="L255" s="128">
        <f t="shared" si="119"/>
        <v>10</v>
      </c>
      <c r="M255" s="128">
        <f t="shared" si="119"/>
        <v>10</v>
      </c>
      <c r="N255" s="128">
        <f t="shared" si="119"/>
        <v>10</v>
      </c>
      <c r="O255" s="128">
        <f t="shared" si="119"/>
        <v>10</v>
      </c>
      <c r="P255" s="129">
        <f>SUM(G255:O255)</f>
        <v>90</v>
      </c>
      <c r="Q255" s="130">
        <f t="shared" ref="Q255:Y255" si="120">Q16</f>
        <v>10</v>
      </c>
      <c r="R255" s="128">
        <f t="shared" si="120"/>
        <v>10</v>
      </c>
      <c r="S255" s="128">
        <f t="shared" si="120"/>
        <v>10</v>
      </c>
      <c r="T255" s="128">
        <f t="shared" si="120"/>
        <v>10</v>
      </c>
      <c r="U255" s="128">
        <f t="shared" si="120"/>
        <v>10</v>
      </c>
      <c r="V255" s="128">
        <f t="shared" si="120"/>
        <v>10</v>
      </c>
      <c r="W255" s="128">
        <f t="shared" si="120"/>
        <v>10</v>
      </c>
      <c r="X255" s="128">
        <f t="shared" si="120"/>
        <v>10</v>
      </c>
      <c r="Y255" s="131">
        <f t="shared" si="120"/>
        <v>10</v>
      </c>
      <c r="Z255" s="129">
        <f>SUM(Q255:Y255)</f>
        <v>90</v>
      </c>
      <c r="AA255" s="132">
        <f>P255+Z255</f>
        <v>180</v>
      </c>
      <c r="AB255" s="101"/>
      <c r="AC255" s="101"/>
    </row>
    <row r="256" spans="5:32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0</v>
      </c>
      <c r="H256" s="134">
        <f t="shared" ref="H256:O256" si="121">IF(H255-H252=-1,3+H254)+IF(H255-H252=0,2+H254)+IF(H255-H252=1,1+H254)+IF(H255-H252=2,H254)+IF(H255-H252=3,IF(H254-1&gt;0,H254-1,0))+IF(H255-H252=4,IF(H254-2&gt;0,H254-2,0))</f>
        <v>0</v>
      </c>
      <c r="I256" s="134">
        <f t="shared" si="121"/>
        <v>0</v>
      </c>
      <c r="J256" s="134">
        <f t="shared" si="121"/>
        <v>0</v>
      </c>
      <c r="K256" s="134">
        <f t="shared" si="121"/>
        <v>0</v>
      </c>
      <c r="L256" s="134">
        <f t="shared" si="121"/>
        <v>0</v>
      </c>
      <c r="M256" s="134">
        <f t="shared" si="121"/>
        <v>0</v>
      </c>
      <c r="N256" s="134">
        <f t="shared" si="121"/>
        <v>0</v>
      </c>
      <c r="O256" s="135">
        <f t="shared" si="121"/>
        <v>0</v>
      </c>
      <c r="P256" s="136">
        <f>SUM(G256:O256)</f>
        <v>0</v>
      </c>
      <c r="Q256" s="137">
        <f t="shared" ref="Q256:Y256" si="122">IF(Q255-Q252=-1,3+Q254)+IF(Q255-Q252=0,2+Q254)+IF(Q255-Q252=1,1+Q254)+IF(Q255-Q252=2,Q254)+IF(Q255-Q252=3,IF(Q254-1&gt;0,Q254-1,0))+IF(Q255-Q252=4,IF(Q254-2&gt;0,Q254-2,0))</f>
        <v>0</v>
      </c>
      <c r="R256" s="138">
        <f t="shared" si="122"/>
        <v>0</v>
      </c>
      <c r="S256" s="138">
        <f t="shared" si="122"/>
        <v>0</v>
      </c>
      <c r="T256" s="138">
        <f t="shared" si="122"/>
        <v>0</v>
      </c>
      <c r="U256" s="138">
        <f t="shared" si="122"/>
        <v>0</v>
      </c>
      <c r="V256" s="138">
        <f t="shared" si="122"/>
        <v>0</v>
      </c>
      <c r="W256" s="138">
        <f t="shared" si="122"/>
        <v>0</v>
      </c>
      <c r="X256" s="138">
        <f t="shared" si="122"/>
        <v>0</v>
      </c>
      <c r="Y256" s="135">
        <f t="shared" si="122"/>
        <v>0</v>
      </c>
      <c r="Z256" s="136">
        <f>SUM(Q256:Y256)</f>
        <v>0</v>
      </c>
      <c r="AA256" s="139">
        <f>P256+Z256</f>
        <v>0</v>
      </c>
      <c r="AB256" s="101"/>
      <c r="AC256" s="101"/>
    </row>
    <row r="257" spans="5:32" ht="15" thickBot="1" x14ac:dyDescent="0.4">
      <c r="E257" s="101"/>
      <c r="F257" s="140" t="s">
        <v>53</v>
      </c>
      <c r="G257" s="141">
        <f t="shared" ref="G257:O257" si="123">IF(G255-G252=-2,4)+IF(G255-G252=-1,3)+IF(G255-G252=0,2)+IF(G255-G252=1,1)+IF(G255-G252&gt;2,0)</f>
        <v>0</v>
      </c>
      <c r="H257" s="141">
        <f t="shared" si="123"/>
        <v>0</v>
      </c>
      <c r="I257" s="141">
        <f t="shared" si="123"/>
        <v>0</v>
      </c>
      <c r="J257" s="141">
        <f t="shared" si="123"/>
        <v>0</v>
      </c>
      <c r="K257" s="141">
        <f t="shared" si="123"/>
        <v>0</v>
      </c>
      <c r="L257" s="141">
        <f t="shared" si="123"/>
        <v>0</v>
      </c>
      <c r="M257" s="141">
        <f t="shared" si="123"/>
        <v>0</v>
      </c>
      <c r="N257" s="141">
        <f t="shared" si="123"/>
        <v>0</v>
      </c>
      <c r="O257" s="142">
        <f t="shared" si="123"/>
        <v>0</v>
      </c>
      <c r="P257" s="143">
        <f>SUM(G257:O257)</f>
        <v>0</v>
      </c>
      <c r="Q257" s="142">
        <f t="shared" ref="Q257:Y257" si="124">IF(Q255-Q252=-2,4)+IF(Q255-Q252=-1,3)+IF(Q255-Q252=0,2)+IF(Q255-Q252=1,1)+IF(Q255-Q252&gt;2,0)</f>
        <v>0</v>
      </c>
      <c r="R257" s="142">
        <f t="shared" si="124"/>
        <v>0</v>
      </c>
      <c r="S257" s="142">
        <f t="shared" si="124"/>
        <v>0</v>
      </c>
      <c r="T257" s="142">
        <f t="shared" si="124"/>
        <v>0</v>
      </c>
      <c r="U257" s="142">
        <f t="shared" si="124"/>
        <v>0</v>
      </c>
      <c r="V257" s="142">
        <f t="shared" si="124"/>
        <v>0</v>
      </c>
      <c r="W257" s="142">
        <f t="shared" si="124"/>
        <v>0</v>
      </c>
      <c r="X257" s="142">
        <f t="shared" si="124"/>
        <v>0</v>
      </c>
      <c r="Y257" s="142">
        <f t="shared" si="124"/>
        <v>0</v>
      </c>
      <c r="Z257" s="143">
        <f>SUM(Q257:Y257)</f>
        <v>0</v>
      </c>
      <c r="AA257" s="144">
        <f>P257+Z257</f>
        <v>0</v>
      </c>
      <c r="AB257" s="101"/>
      <c r="AC257" s="101"/>
    </row>
    <row r="258" spans="5:32" x14ac:dyDescent="0.35">
      <c r="E258" s="101"/>
      <c r="F258" s="38"/>
      <c r="G258" s="28">
        <f>G255-G252</f>
        <v>6</v>
      </c>
      <c r="H258" s="28">
        <f t="shared" ref="H258:O258" si="125">H255-H252</f>
        <v>6</v>
      </c>
      <c r="I258" s="28">
        <f t="shared" si="125"/>
        <v>5</v>
      </c>
      <c r="J258" s="28">
        <f t="shared" si="125"/>
        <v>6</v>
      </c>
      <c r="K258" s="28">
        <f t="shared" si="125"/>
        <v>7</v>
      </c>
      <c r="L258" s="28">
        <f t="shared" si="125"/>
        <v>5</v>
      </c>
      <c r="M258" s="28">
        <f t="shared" si="125"/>
        <v>7</v>
      </c>
      <c r="N258" s="28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5"/>
      <c r="AA258" s="146"/>
      <c r="AB258" s="101"/>
      <c r="AC258" s="101"/>
    </row>
    <row r="259" spans="5:32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2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2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0</v>
      </c>
      <c r="P261" s="198" t="s">
        <v>57</v>
      </c>
      <c r="Q261" s="198"/>
      <c r="R261" s="198"/>
      <c r="S261" s="198"/>
      <c r="T261" s="198"/>
      <c r="U261" s="148">
        <f>COUNTIF(G258:Y258,"=2")</f>
        <v>0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</row>
    <row r="262" spans="5:32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0</v>
      </c>
      <c r="M262" s="217" t="s">
        <v>59</v>
      </c>
      <c r="N262" s="217"/>
      <c r="O262" s="152">
        <f>COUNTIF(G258:Y258,"=1")</f>
        <v>0</v>
      </c>
      <c r="P262" s="198" t="s">
        <v>60</v>
      </c>
      <c r="Q262" s="198"/>
      <c r="R262" s="198"/>
      <c r="S262" s="198"/>
      <c r="T262" s="198"/>
      <c r="U262" s="151">
        <f>COUNTIF(G258:Y258,"&gt;=3")</f>
        <v>18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</row>
    <row r="263" spans="5:32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0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</row>
    <row r="264" spans="5:32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0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</row>
    <row r="265" spans="5:32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0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</row>
    <row r="266" spans="5:32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18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</row>
    <row r="267" spans="5:32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</row>
    <row r="268" spans="5:32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</row>
    <row r="269" spans="5:32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</row>
    <row r="270" spans="5:32" ht="15.5" thickTop="1" thickBot="1" x14ac:dyDescent="0.4"/>
    <row r="271" spans="5:32" x14ac:dyDescent="0.35">
      <c r="E271" s="101"/>
      <c r="F271" s="102" t="s">
        <v>49</v>
      </c>
      <c r="G271" s="196">
        <f>C17</f>
        <v>0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0</v>
      </c>
      <c r="AB271" s="101"/>
      <c r="AC271" s="101"/>
    </row>
    <row r="272" spans="5:32" ht="15" thickBot="1" x14ac:dyDescent="0.4">
      <c r="E272" s="101"/>
      <c r="F272" s="104" t="s">
        <v>6</v>
      </c>
      <c r="G272" s="210">
        <f>E17</f>
        <v>20</v>
      </c>
      <c r="H272" s="211"/>
      <c r="I272" s="211"/>
      <c r="J272" s="211"/>
      <c r="K272" s="17"/>
      <c r="L272" s="211">
        <f>$F$3</f>
        <v>133</v>
      </c>
      <c r="M272" s="211"/>
      <c r="N272" s="211"/>
      <c r="O272" s="211">
        <f>$G$3</f>
        <v>68.599999999999994</v>
      </c>
      <c r="P272" s="211"/>
      <c r="Q272" s="212">
        <f>ROUND((G272*(L272/113)+(O272-AA275)),0)</f>
        <v>20</v>
      </c>
      <c r="R272" s="212"/>
      <c r="S272" s="212"/>
      <c r="T272" s="212"/>
      <c r="U272" s="17"/>
      <c r="V272" s="17"/>
      <c r="AA272" s="17"/>
      <c r="AB272" s="101"/>
      <c r="AC272" s="101"/>
    </row>
    <row r="273" spans="5:32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2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2" x14ac:dyDescent="0.35">
      <c r="E275" s="101"/>
      <c r="F275" s="109" t="s">
        <v>11</v>
      </c>
      <c r="G275" s="110">
        <f>G$7</f>
        <v>4</v>
      </c>
      <c r="H275" s="110">
        <f t="shared" ref="H275:O275" si="127">H$7</f>
        <v>4</v>
      </c>
      <c r="I275" s="110">
        <f t="shared" si="127"/>
        <v>5</v>
      </c>
      <c r="J275" s="110">
        <f t="shared" si="127"/>
        <v>4</v>
      </c>
      <c r="K275" s="110">
        <f t="shared" si="127"/>
        <v>3</v>
      </c>
      <c r="L275" s="110">
        <f t="shared" si="127"/>
        <v>5</v>
      </c>
      <c r="M275" s="110">
        <f t="shared" si="127"/>
        <v>3</v>
      </c>
      <c r="N275" s="110">
        <f t="shared" si="127"/>
        <v>5</v>
      </c>
      <c r="O275" s="110">
        <f t="shared" si="127"/>
        <v>3</v>
      </c>
      <c r="P275" s="111">
        <f>SUM(G275:O275)</f>
        <v>36</v>
      </c>
      <c r="Q275" s="110">
        <f t="shared" ref="Q275:Y275" si="128">Q$7</f>
        <v>4</v>
      </c>
      <c r="R275" s="112">
        <f t="shared" si="128"/>
        <v>4</v>
      </c>
      <c r="S275" s="112">
        <f t="shared" si="128"/>
        <v>3</v>
      </c>
      <c r="T275" s="112">
        <f t="shared" si="128"/>
        <v>5</v>
      </c>
      <c r="U275" s="112">
        <f t="shared" si="128"/>
        <v>3</v>
      </c>
      <c r="V275" s="112">
        <f t="shared" si="128"/>
        <v>4</v>
      </c>
      <c r="W275" s="112">
        <f t="shared" si="128"/>
        <v>4</v>
      </c>
      <c r="X275" s="112">
        <f t="shared" si="128"/>
        <v>5</v>
      </c>
      <c r="Y275" s="113">
        <f t="shared" si="128"/>
        <v>4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2" x14ac:dyDescent="0.35">
      <c r="E276" s="101"/>
      <c r="F276" s="114" t="s">
        <v>7</v>
      </c>
      <c r="G276" s="115">
        <f>G$8</f>
        <v>4</v>
      </c>
      <c r="H276" s="115">
        <f t="shared" ref="H276:O276" si="129">H$8</f>
        <v>8</v>
      </c>
      <c r="I276" s="115">
        <f t="shared" si="129"/>
        <v>12</v>
      </c>
      <c r="J276" s="115">
        <f t="shared" si="129"/>
        <v>14</v>
      </c>
      <c r="K276" s="115">
        <f t="shared" si="129"/>
        <v>2</v>
      </c>
      <c r="L276" s="115">
        <f t="shared" si="129"/>
        <v>10</v>
      </c>
      <c r="M276" s="115">
        <f t="shared" si="129"/>
        <v>18</v>
      </c>
      <c r="N276" s="115">
        <f t="shared" si="129"/>
        <v>16</v>
      </c>
      <c r="O276" s="116">
        <f t="shared" si="129"/>
        <v>6</v>
      </c>
      <c r="P276" s="117"/>
      <c r="Q276" s="118">
        <f t="shared" ref="Q276:Y276" si="130">Q$8</f>
        <v>1</v>
      </c>
      <c r="R276" s="119">
        <f t="shared" si="130"/>
        <v>9</v>
      </c>
      <c r="S276" s="119">
        <f t="shared" si="130"/>
        <v>11</v>
      </c>
      <c r="T276" s="119">
        <f t="shared" si="130"/>
        <v>5</v>
      </c>
      <c r="U276" s="119">
        <f t="shared" si="130"/>
        <v>17</v>
      </c>
      <c r="V276" s="119">
        <f t="shared" si="130"/>
        <v>15</v>
      </c>
      <c r="W276" s="119">
        <f t="shared" si="130"/>
        <v>3</v>
      </c>
      <c r="X276" s="119">
        <f t="shared" si="130"/>
        <v>13</v>
      </c>
      <c r="Y276" s="116">
        <f t="shared" si="130"/>
        <v>7</v>
      </c>
      <c r="Z276" s="117"/>
      <c r="AA276" s="120"/>
      <c r="AB276" s="101"/>
      <c r="AC276" s="101"/>
    </row>
    <row r="277" spans="5:32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1</v>
      </c>
      <c r="H277" s="122">
        <f t="shared" ref="H277:O277" si="131">IF($Q272&lt;=18,IF(H276&lt;=$Q272,1,0),IF($Q272&lt;=36,IF(H276&lt;=($Q272-18),2,1),IF($Q272&gt;36,IF(H276&lt;=($Q272-36),3,2))))</f>
        <v>1</v>
      </c>
      <c r="I277" s="122">
        <f t="shared" si="131"/>
        <v>1</v>
      </c>
      <c r="J277" s="122">
        <f t="shared" si="131"/>
        <v>1</v>
      </c>
      <c r="K277" s="122">
        <f t="shared" si="131"/>
        <v>2</v>
      </c>
      <c r="L277" s="122">
        <f t="shared" si="131"/>
        <v>1</v>
      </c>
      <c r="M277" s="122">
        <f t="shared" si="131"/>
        <v>1</v>
      </c>
      <c r="N277" s="122">
        <f t="shared" si="131"/>
        <v>1</v>
      </c>
      <c r="O277" s="123">
        <f t="shared" si="131"/>
        <v>1</v>
      </c>
      <c r="P277" s="124">
        <f>SUM(G277:O277)</f>
        <v>10</v>
      </c>
      <c r="Q277" s="123">
        <f t="shared" ref="Q277:Y277" si="132">IF($Q272&lt;=18,IF(Q276&lt;=$Q272,1,0),IF($Q272&lt;=36,IF(Q276&lt;=($Q272-18),2,1),IF($Q272&gt;36,IF(Q276&lt;=($Q272-36),3,2))))</f>
        <v>2</v>
      </c>
      <c r="R277" s="123">
        <f t="shared" si="132"/>
        <v>1</v>
      </c>
      <c r="S277" s="123">
        <f t="shared" si="132"/>
        <v>1</v>
      </c>
      <c r="T277" s="123">
        <f t="shared" si="132"/>
        <v>1</v>
      </c>
      <c r="U277" s="123">
        <f t="shared" si="132"/>
        <v>1</v>
      </c>
      <c r="V277" s="123">
        <f t="shared" si="132"/>
        <v>1</v>
      </c>
      <c r="W277" s="123">
        <f t="shared" si="132"/>
        <v>1</v>
      </c>
      <c r="X277" s="123">
        <f t="shared" si="132"/>
        <v>1</v>
      </c>
      <c r="Y277" s="123">
        <f t="shared" si="132"/>
        <v>1</v>
      </c>
      <c r="Z277" s="125">
        <f>SUM(Q277:Y277)</f>
        <v>10</v>
      </c>
      <c r="AA277" s="126">
        <f>P277+Z277</f>
        <v>20</v>
      </c>
      <c r="AB277" s="101"/>
      <c r="AC277" s="101"/>
    </row>
    <row r="278" spans="5:32" x14ac:dyDescent="0.35">
      <c r="E278" s="101"/>
      <c r="F278" s="127" t="s">
        <v>51</v>
      </c>
      <c r="G278" s="128">
        <f t="shared" ref="G278:O278" si="133">G17</f>
        <v>10</v>
      </c>
      <c r="H278" s="128">
        <f t="shared" si="133"/>
        <v>10</v>
      </c>
      <c r="I278" s="128">
        <f t="shared" si="133"/>
        <v>10</v>
      </c>
      <c r="J278" s="128">
        <f t="shared" si="133"/>
        <v>10</v>
      </c>
      <c r="K278" s="128">
        <f t="shared" si="133"/>
        <v>10</v>
      </c>
      <c r="L278" s="128">
        <f t="shared" si="133"/>
        <v>10</v>
      </c>
      <c r="M278" s="128">
        <f t="shared" si="133"/>
        <v>10</v>
      </c>
      <c r="N278" s="128">
        <f t="shared" si="133"/>
        <v>10</v>
      </c>
      <c r="O278" s="128">
        <f t="shared" si="133"/>
        <v>10</v>
      </c>
      <c r="P278" s="129">
        <f>SUM(G278:O278)</f>
        <v>90</v>
      </c>
      <c r="Q278" s="130">
        <f t="shared" ref="Q278:Y278" si="134">Q17</f>
        <v>10</v>
      </c>
      <c r="R278" s="128">
        <f t="shared" si="134"/>
        <v>10</v>
      </c>
      <c r="S278" s="128">
        <f t="shared" si="134"/>
        <v>10</v>
      </c>
      <c r="T278" s="128">
        <f t="shared" si="134"/>
        <v>10</v>
      </c>
      <c r="U278" s="128">
        <f t="shared" si="134"/>
        <v>10</v>
      </c>
      <c r="V278" s="128">
        <f t="shared" si="134"/>
        <v>10</v>
      </c>
      <c r="W278" s="128">
        <f t="shared" si="134"/>
        <v>10</v>
      </c>
      <c r="X278" s="128">
        <f t="shared" si="134"/>
        <v>10</v>
      </c>
      <c r="Y278" s="131">
        <f t="shared" si="134"/>
        <v>10</v>
      </c>
      <c r="Z278" s="129">
        <f>SUM(Q278:Y278)</f>
        <v>90</v>
      </c>
      <c r="AA278" s="132">
        <f>P278+Z278</f>
        <v>180</v>
      </c>
      <c r="AB278" s="101"/>
      <c r="AC278" s="101"/>
    </row>
    <row r="279" spans="5:32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0</v>
      </c>
      <c r="H279" s="134">
        <f t="shared" ref="H279:O279" si="135">IF(H278-H275=-1,3+H277)+IF(H278-H275=0,2+H277)+IF(H278-H275=1,1+H277)+IF(H278-H275=2,H277)+IF(H278-H275=3,IF(H277-1&gt;0,H277-1,0))+IF(H278-H275=4,IF(H277-2&gt;0,H277-2,0))</f>
        <v>0</v>
      </c>
      <c r="I279" s="134">
        <f t="shared" si="135"/>
        <v>0</v>
      </c>
      <c r="J279" s="134">
        <f t="shared" si="135"/>
        <v>0</v>
      </c>
      <c r="K279" s="134">
        <f t="shared" si="135"/>
        <v>0</v>
      </c>
      <c r="L279" s="134">
        <f t="shared" si="135"/>
        <v>0</v>
      </c>
      <c r="M279" s="134">
        <f t="shared" si="135"/>
        <v>0</v>
      </c>
      <c r="N279" s="134">
        <f t="shared" si="135"/>
        <v>0</v>
      </c>
      <c r="O279" s="135">
        <f t="shared" si="135"/>
        <v>0</v>
      </c>
      <c r="P279" s="136">
        <f>SUM(G279:O279)</f>
        <v>0</v>
      </c>
      <c r="Q279" s="137">
        <f t="shared" ref="Q279:Y279" si="136">IF(Q278-Q275=-1,3+Q277)+IF(Q278-Q275=0,2+Q277)+IF(Q278-Q275=1,1+Q277)+IF(Q278-Q275=2,Q277)+IF(Q278-Q275=3,IF(Q277-1&gt;0,Q277-1,0))+IF(Q278-Q275=4,IF(Q277-2&gt;0,Q277-2,0))</f>
        <v>0</v>
      </c>
      <c r="R279" s="138">
        <f t="shared" si="136"/>
        <v>0</v>
      </c>
      <c r="S279" s="138">
        <f t="shared" si="136"/>
        <v>0</v>
      </c>
      <c r="T279" s="138">
        <f t="shared" si="136"/>
        <v>0</v>
      </c>
      <c r="U279" s="138">
        <f t="shared" si="136"/>
        <v>0</v>
      </c>
      <c r="V279" s="138">
        <f t="shared" si="136"/>
        <v>0</v>
      </c>
      <c r="W279" s="138">
        <f t="shared" si="136"/>
        <v>0</v>
      </c>
      <c r="X279" s="138">
        <f t="shared" si="136"/>
        <v>0</v>
      </c>
      <c r="Y279" s="135">
        <f t="shared" si="136"/>
        <v>0</v>
      </c>
      <c r="Z279" s="136">
        <f>SUM(Q279:Y279)</f>
        <v>0</v>
      </c>
      <c r="AA279" s="139">
        <f>P279+Z279</f>
        <v>0</v>
      </c>
      <c r="AB279" s="101"/>
      <c r="AC279" s="101"/>
    </row>
    <row r="280" spans="5:32" ht="15" thickBot="1" x14ac:dyDescent="0.4">
      <c r="E280" s="101"/>
      <c r="F280" s="140" t="s">
        <v>53</v>
      </c>
      <c r="G280" s="141">
        <f t="shared" ref="G280:O280" si="137">IF(G278-G275=-2,4)+IF(G278-G275=-1,3)+IF(G278-G275=0,2)+IF(G278-G275=1,1)+IF(G278-G275&gt;2,0)</f>
        <v>0</v>
      </c>
      <c r="H280" s="141">
        <f t="shared" si="137"/>
        <v>0</v>
      </c>
      <c r="I280" s="141">
        <f t="shared" si="137"/>
        <v>0</v>
      </c>
      <c r="J280" s="141">
        <f t="shared" si="137"/>
        <v>0</v>
      </c>
      <c r="K280" s="141">
        <f t="shared" si="137"/>
        <v>0</v>
      </c>
      <c r="L280" s="141">
        <f t="shared" si="137"/>
        <v>0</v>
      </c>
      <c r="M280" s="141">
        <f t="shared" si="137"/>
        <v>0</v>
      </c>
      <c r="N280" s="141">
        <f t="shared" si="137"/>
        <v>0</v>
      </c>
      <c r="O280" s="142">
        <f t="shared" si="137"/>
        <v>0</v>
      </c>
      <c r="P280" s="143">
        <f>SUM(G280:O280)</f>
        <v>0</v>
      </c>
      <c r="Q280" s="142">
        <f t="shared" ref="Q280:Y280" si="138">IF(Q278-Q275=-2,4)+IF(Q278-Q275=-1,3)+IF(Q278-Q275=0,2)+IF(Q278-Q275=1,1)+IF(Q278-Q275&gt;2,0)</f>
        <v>0</v>
      </c>
      <c r="R280" s="142">
        <f t="shared" si="138"/>
        <v>0</v>
      </c>
      <c r="S280" s="142">
        <f t="shared" si="138"/>
        <v>0</v>
      </c>
      <c r="T280" s="142">
        <f t="shared" si="138"/>
        <v>0</v>
      </c>
      <c r="U280" s="142">
        <f t="shared" si="138"/>
        <v>0</v>
      </c>
      <c r="V280" s="142">
        <f t="shared" si="138"/>
        <v>0</v>
      </c>
      <c r="W280" s="142">
        <f t="shared" si="138"/>
        <v>0</v>
      </c>
      <c r="X280" s="142">
        <f t="shared" si="138"/>
        <v>0</v>
      </c>
      <c r="Y280" s="142">
        <f t="shared" si="138"/>
        <v>0</v>
      </c>
      <c r="Z280" s="143">
        <f>SUM(Q280:Y280)</f>
        <v>0</v>
      </c>
      <c r="AA280" s="144">
        <f>P280+Z280</f>
        <v>0</v>
      </c>
      <c r="AB280" s="101"/>
      <c r="AC280" s="101"/>
    </row>
    <row r="281" spans="5:32" x14ac:dyDescent="0.35">
      <c r="E281" s="101"/>
      <c r="F281" s="38"/>
      <c r="G281" s="28">
        <f>G278-G275</f>
        <v>6</v>
      </c>
      <c r="H281" s="28">
        <f t="shared" ref="H281:O281" si="139">H278-H275</f>
        <v>6</v>
      </c>
      <c r="I281" s="28">
        <f t="shared" si="139"/>
        <v>5</v>
      </c>
      <c r="J281" s="28">
        <f t="shared" si="139"/>
        <v>6</v>
      </c>
      <c r="K281" s="28">
        <f t="shared" si="139"/>
        <v>7</v>
      </c>
      <c r="L281" s="28">
        <f t="shared" si="139"/>
        <v>5</v>
      </c>
      <c r="M281" s="28">
        <f t="shared" si="139"/>
        <v>7</v>
      </c>
      <c r="N281" s="28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5"/>
      <c r="AA281" s="146"/>
      <c r="AB281" s="101"/>
      <c r="AC281" s="101"/>
    </row>
    <row r="282" spans="5:32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2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2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0</v>
      </c>
      <c r="P284" s="198" t="s">
        <v>57</v>
      </c>
      <c r="Q284" s="198"/>
      <c r="R284" s="198"/>
      <c r="S284" s="198"/>
      <c r="T284" s="198"/>
      <c r="U284" s="148">
        <f>COUNTIF(G281:Y281,"=2")</f>
        <v>0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</row>
    <row r="285" spans="5:32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0</v>
      </c>
      <c r="P285" s="198" t="s">
        <v>60</v>
      </c>
      <c r="Q285" s="198"/>
      <c r="R285" s="198"/>
      <c r="S285" s="198"/>
      <c r="T285" s="198"/>
      <c r="U285" s="151">
        <f>COUNTIF(G281:Y281,"&gt;=3")</f>
        <v>18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</row>
    <row r="286" spans="5:32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0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</row>
    <row r="287" spans="5:32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0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</row>
    <row r="288" spans="5:32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0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</row>
    <row r="289" spans="5:32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18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</row>
    <row r="290" spans="5:32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</row>
    <row r="291" spans="5:32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</row>
    <row r="292" spans="5:32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</row>
    <row r="293" spans="5:32" ht="15.5" thickTop="1" thickBot="1" x14ac:dyDescent="0.4"/>
    <row r="294" spans="5:32" x14ac:dyDescent="0.35">
      <c r="E294" s="101"/>
      <c r="F294" s="102" t="s">
        <v>49</v>
      </c>
      <c r="G294" s="196">
        <f>C18</f>
        <v>0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0</v>
      </c>
      <c r="AB294" s="101"/>
      <c r="AC294" s="101"/>
    </row>
    <row r="295" spans="5:32" ht="15" thickBot="1" x14ac:dyDescent="0.4">
      <c r="E295" s="101"/>
      <c r="F295" s="104" t="s">
        <v>6</v>
      </c>
      <c r="G295" s="210">
        <f>E18</f>
        <v>20</v>
      </c>
      <c r="H295" s="211"/>
      <c r="I295" s="211"/>
      <c r="J295" s="211"/>
      <c r="K295" s="17"/>
      <c r="L295" s="211">
        <f>$F$3</f>
        <v>133</v>
      </c>
      <c r="M295" s="211"/>
      <c r="N295" s="211"/>
      <c r="O295" s="211">
        <f>$G$3</f>
        <v>68.599999999999994</v>
      </c>
      <c r="P295" s="211"/>
      <c r="Q295" s="212">
        <f>ROUND((G295*(L295/113)+(O295-AA298)),0)</f>
        <v>20</v>
      </c>
      <c r="R295" s="212"/>
      <c r="S295" s="212"/>
      <c r="T295" s="212"/>
      <c r="U295" s="17"/>
      <c r="V295" s="17"/>
      <c r="AA295" s="17"/>
      <c r="AB295" s="101"/>
      <c r="AC295" s="101"/>
    </row>
    <row r="296" spans="5:32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2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2" x14ac:dyDescent="0.35">
      <c r="E298" s="101"/>
      <c r="F298" s="109" t="s">
        <v>11</v>
      </c>
      <c r="G298" s="110">
        <f>G$7</f>
        <v>4</v>
      </c>
      <c r="H298" s="110">
        <f t="shared" ref="H298:O298" si="141">H$7</f>
        <v>4</v>
      </c>
      <c r="I298" s="110">
        <f t="shared" si="141"/>
        <v>5</v>
      </c>
      <c r="J298" s="110">
        <f t="shared" si="141"/>
        <v>4</v>
      </c>
      <c r="K298" s="110">
        <f t="shared" si="141"/>
        <v>3</v>
      </c>
      <c r="L298" s="110">
        <f t="shared" si="141"/>
        <v>5</v>
      </c>
      <c r="M298" s="110">
        <f t="shared" si="141"/>
        <v>3</v>
      </c>
      <c r="N298" s="110">
        <f t="shared" si="141"/>
        <v>5</v>
      </c>
      <c r="O298" s="110">
        <f t="shared" si="141"/>
        <v>3</v>
      </c>
      <c r="P298" s="111">
        <f>SUM(G298:O298)</f>
        <v>36</v>
      </c>
      <c r="Q298" s="110">
        <f t="shared" ref="Q298:Y298" si="142">Q$7</f>
        <v>4</v>
      </c>
      <c r="R298" s="112">
        <f t="shared" si="142"/>
        <v>4</v>
      </c>
      <c r="S298" s="112">
        <f t="shared" si="142"/>
        <v>3</v>
      </c>
      <c r="T298" s="112">
        <f t="shared" si="142"/>
        <v>5</v>
      </c>
      <c r="U298" s="112">
        <f t="shared" si="142"/>
        <v>3</v>
      </c>
      <c r="V298" s="112">
        <f t="shared" si="142"/>
        <v>4</v>
      </c>
      <c r="W298" s="112">
        <f t="shared" si="142"/>
        <v>4</v>
      </c>
      <c r="X298" s="112">
        <f t="shared" si="142"/>
        <v>5</v>
      </c>
      <c r="Y298" s="113">
        <f t="shared" si="142"/>
        <v>4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2" x14ac:dyDescent="0.35">
      <c r="E299" s="101"/>
      <c r="F299" s="114" t="s">
        <v>7</v>
      </c>
      <c r="G299" s="115">
        <f>G$8</f>
        <v>4</v>
      </c>
      <c r="H299" s="115">
        <f t="shared" ref="H299:O299" si="143">H$8</f>
        <v>8</v>
      </c>
      <c r="I299" s="115">
        <f t="shared" si="143"/>
        <v>12</v>
      </c>
      <c r="J299" s="115">
        <f t="shared" si="143"/>
        <v>14</v>
      </c>
      <c r="K299" s="115">
        <f t="shared" si="143"/>
        <v>2</v>
      </c>
      <c r="L299" s="115">
        <f t="shared" si="143"/>
        <v>10</v>
      </c>
      <c r="M299" s="115">
        <f t="shared" si="143"/>
        <v>18</v>
      </c>
      <c r="N299" s="115">
        <f t="shared" si="143"/>
        <v>16</v>
      </c>
      <c r="O299" s="116">
        <f t="shared" si="143"/>
        <v>6</v>
      </c>
      <c r="P299" s="117"/>
      <c r="Q299" s="118">
        <f t="shared" ref="Q299:Y299" si="144">Q$8</f>
        <v>1</v>
      </c>
      <c r="R299" s="119">
        <f t="shared" si="144"/>
        <v>9</v>
      </c>
      <c r="S299" s="119">
        <f t="shared" si="144"/>
        <v>11</v>
      </c>
      <c r="T299" s="119">
        <f t="shared" si="144"/>
        <v>5</v>
      </c>
      <c r="U299" s="119">
        <f t="shared" si="144"/>
        <v>17</v>
      </c>
      <c r="V299" s="119">
        <f t="shared" si="144"/>
        <v>15</v>
      </c>
      <c r="W299" s="119">
        <f t="shared" si="144"/>
        <v>3</v>
      </c>
      <c r="X299" s="119">
        <f t="shared" si="144"/>
        <v>13</v>
      </c>
      <c r="Y299" s="116">
        <f t="shared" si="144"/>
        <v>7</v>
      </c>
      <c r="Z299" s="117"/>
      <c r="AA299" s="120"/>
      <c r="AB299" s="101"/>
      <c r="AC299" s="101"/>
    </row>
    <row r="300" spans="5:32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1</v>
      </c>
      <c r="H300" s="122">
        <f t="shared" ref="H300:O300" si="145">IF($Q295&lt;=18,IF(H299&lt;=$Q295,1,0),IF($Q295&lt;=36,IF(H299&lt;=($Q295-18),2,1),IF($Q295&gt;36,IF(H299&lt;=($Q295-36),3,2))))</f>
        <v>1</v>
      </c>
      <c r="I300" s="122">
        <f t="shared" si="145"/>
        <v>1</v>
      </c>
      <c r="J300" s="122">
        <f t="shared" si="145"/>
        <v>1</v>
      </c>
      <c r="K300" s="122">
        <f t="shared" si="145"/>
        <v>2</v>
      </c>
      <c r="L300" s="122">
        <f t="shared" si="145"/>
        <v>1</v>
      </c>
      <c r="M300" s="122">
        <f t="shared" si="145"/>
        <v>1</v>
      </c>
      <c r="N300" s="122">
        <f t="shared" si="145"/>
        <v>1</v>
      </c>
      <c r="O300" s="123">
        <f t="shared" si="145"/>
        <v>1</v>
      </c>
      <c r="P300" s="124">
        <f>SUM(G300:O300)</f>
        <v>10</v>
      </c>
      <c r="Q300" s="123">
        <f t="shared" ref="Q300:Y300" si="146">IF($Q295&lt;=18,IF(Q299&lt;=$Q295,1,0),IF($Q295&lt;=36,IF(Q299&lt;=($Q295-18),2,1),IF($Q295&gt;36,IF(Q299&lt;=($Q295-36),3,2))))</f>
        <v>2</v>
      </c>
      <c r="R300" s="123">
        <f t="shared" si="146"/>
        <v>1</v>
      </c>
      <c r="S300" s="123">
        <f t="shared" si="146"/>
        <v>1</v>
      </c>
      <c r="T300" s="123">
        <f t="shared" si="146"/>
        <v>1</v>
      </c>
      <c r="U300" s="123">
        <f t="shared" si="146"/>
        <v>1</v>
      </c>
      <c r="V300" s="123">
        <f t="shared" si="146"/>
        <v>1</v>
      </c>
      <c r="W300" s="123">
        <f t="shared" si="146"/>
        <v>1</v>
      </c>
      <c r="X300" s="123">
        <f t="shared" si="146"/>
        <v>1</v>
      </c>
      <c r="Y300" s="123">
        <f t="shared" si="146"/>
        <v>1</v>
      </c>
      <c r="Z300" s="125">
        <f>SUM(Q300:Y300)</f>
        <v>10</v>
      </c>
      <c r="AA300" s="126">
        <f>P300+Z300</f>
        <v>20</v>
      </c>
      <c r="AB300" s="101"/>
      <c r="AC300" s="101"/>
    </row>
    <row r="301" spans="5:32" x14ac:dyDescent="0.35">
      <c r="E301" s="101"/>
      <c r="F301" s="127" t="s">
        <v>51</v>
      </c>
      <c r="G301" s="128">
        <f t="shared" ref="G301:O301" si="147">G18</f>
        <v>10</v>
      </c>
      <c r="H301" s="128">
        <f t="shared" si="147"/>
        <v>10</v>
      </c>
      <c r="I301" s="128">
        <f t="shared" si="147"/>
        <v>10</v>
      </c>
      <c r="J301" s="128">
        <f t="shared" si="147"/>
        <v>10</v>
      </c>
      <c r="K301" s="128">
        <f t="shared" si="147"/>
        <v>10</v>
      </c>
      <c r="L301" s="128">
        <f t="shared" si="147"/>
        <v>10</v>
      </c>
      <c r="M301" s="128">
        <f t="shared" si="147"/>
        <v>10</v>
      </c>
      <c r="N301" s="128">
        <f t="shared" si="147"/>
        <v>10</v>
      </c>
      <c r="O301" s="128">
        <f t="shared" si="147"/>
        <v>10</v>
      </c>
      <c r="P301" s="129">
        <f>SUM(G301:O301)</f>
        <v>90</v>
      </c>
      <c r="Q301" s="130">
        <f t="shared" ref="Q301:Y301" si="148">Q18</f>
        <v>10</v>
      </c>
      <c r="R301" s="128">
        <f t="shared" si="148"/>
        <v>10</v>
      </c>
      <c r="S301" s="128">
        <f t="shared" si="148"/>
        <v>10</v>
      </c>
      <c r="T301" s="128">
        <f t="shared" si="148"/>
        <v>10</v>
      </c>
      <c r="U301" s="128">
        <f t="shared" si="148"/>
        <v>10</v>
      </c>
      <c r="V301" s="128">
        <f t="shared" si="148"/>
        <v>10</v>
      </c>
      <c r="W301" s="128">
        <f t="shared" si="148"/>
        <v>10</v>
      </c>
      <c r="X301" s="128">
        <f t="shared" si="148"/>
        <v>10</v>
      </c>
      <c r="Y301" s="131">
        <f t="shared" si="148"/>
        <v>10</v>
      </c>
      <c r="Z301" s="129">
        <f>SUM(Q301:Y301)</f>
        <v>90</v>
      </c>
      <c r="AA301" s="132">
        <f>P301+Z301</f>
        <v>180</v>
      </c>
      <c r="AB301" s="101"/>
      <c r="AC301" s="101"/>
    </row>
    <row r="302" spans="5:32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0</v>
      </c>
      <c r="H302" s="134">
        <f t="shared" ref="H302:O302" si="149">IF(H301-H298=-1,3+H300)+IF(H301-H298=0,2+H300)+IF(H301-H298=1,1+H300)+IF(H301-H298=2,H300)+IF(H301-H298=3,IF(H300-1&gt;0,H300-1,0))+IF(H301-H298=4,IF(H300-2&gt;0,H300-2,0))</f>
        <v>0</v>
      </c>
      <c r="I302" s="134">
        <f t="shared" si="149"/>
        <v>0</v>
      </c>
      <c r="J302" s="134">
        <f t="shared" si="149"/>
        <v>0</v>
      </c>
      <c r="K302" s="134">
        <f t="shared" si="149"/>
        <v>0</v>
      </c>
      <c r="L302" s="134">
        <f t="shared" si="149"/>
        <v>0</v>
      </c>
      <c r="M302" s="134">
        <f t="shared" si="149"/>
        <v>0</v>
      </c>
      <c r="N302" s="134">
        <f t="shared" si="149"/>
        <v>0</v>
      </c>
      <c r="O302" s="135">
        <f t="shared" si="149"/>
        <v>0</v>
      </c>
      <c r="P302" s="136">
        <f>SUM(G302:O302)</f>
        <v>0</v>
      </c>
      <c r="Q302" s="137">
        <f t="shared" ref="Q302:Y302" si="150">IF(Q301-Q298=-1,3+Q300)+IF(Q301-Q298=0,2+Q300)+IF(Q301-Q298=1,1+Q300)+IF(Q301-Q298=2,Q300)+IF(Q301-Q298=3,IF(Q300-1&gt;0,Q300-1,0))+IF(Q301-Q298=4,IF(Q300-2&gt;0,Q300-2,0))</f>
        <v>0</v>
      </c>
      <c r="R302" s="138">
        <f t="shared" si="150"/>
        <v>0</v>
      </c>
      <c r="S302" s="138">
        <f t="shared" si="150"/>
        <v>0</v>
      </c>
      <c r="T302" s="138">
        <f t="shared" si="150"/>
        <v>0</v>
      </c>
      <c r="U302" s="138">
        <f t="shared" si="150"/>
        <v>0</v>
      </c>
      <c r="V302" s="138">
        <f t="shared" si="150"/>
        <v>0</v>
      </c>
      <c r="W302" s="138">
        <f t="shared" si="150"/>
        <v>0</v>
      </c>
      <c r="X302" s="138">
        <f t="shared" si="150"/>
        <v>0</v>
      </c>
      <c r="Y302" s="135">
        <f t="shared" si="150"/>
        <v>0</v>
      </c>
      <c r="Z302" s="136">
        <f>SUM(Q302:Y302)</f>
        <v>0</v>
      </c>
      <c r="AA302" s="139">
        <f>P302+Z302</f>
        <v>0</v>
      </c>
      <c r="AB302" s="101"/>
      <c r="AC302" s="101"/>
    </row>
    <row r="303" spans="5:32" ht="15" thickBot="1" x14ac:dyDescent="0.4">
      <c r="E303" s="101"/>
      <c r="F303" s="140" t="s">
        <v>53</v>
      </c>
      <c r="G303" s="141">
        <f t="shared" ref="G303:O303" si="151">IF(G301-G298=-2,4)+IF(G301-G298=-1,3)+IF(G301-G298=0,2)+IF(G301-G298=1,1)+IF(G301-G298&gt;2,0)</f>
        <v>0</v>
      </c>
      <c r="H303" s="141">
        <f t="shared" si="151"/>
        <v>0</v>
      </c>
      <c r="I303" s="141">
        <f t="shared" si="151"/>
        <v>0</v>
      </c>
      <c r="J303" s="141">
        <f t="shared" si="151"/>
        <v>0</v>
      </c>
      <c r="K303" s="141">
        <f t="shared" si="151"/>
        <v>0</v>
      </c>
      <c r="L303" s="141">
        <f t="shared" si="151"/>
        <v>0</v>
      </c>
      <c r="M303" s="141">
        <f t="shared" si="151"/>
        <v>0</v>
      </c>
      <c r="N303" s="141">
        <f t="shared" si="151"/>
        <v>0</v>
      </c>
      <c r="O303" s="142">
        <f t="shared" si="151"/>
        <v>0</v>
      </c>
      <c r="P303" s="143">
        <f>SUM(G303:O303)</f>
        <v>0</v>
      </c>
      <c r="Q303" s="142">
        <f t="shared" ref="Q303:Y303" si="152">IF(Q301-Q298=-2,4)+IF(Q301-Q298=-1,3)+IF(Q301-Q298=0,2)+IF(Q301-Q298=1,1)+IF(Q301-Q298&gt;2,0)</f>
        <v>0</v>
      </c>
      <c r="R303" s="142">
        <f t="shared" si="152"/>
        <v>0</v>
      </c>
      <c r="S303" s="142">
        <f t="shared" si="152"/>
        <v>0</v>
      </c>
      <c r="T303" s="142">
        <f t="shared" si="152"/>
        <v>0</v>
      </c>
      <c r="U303" s="142">
        <f t="shared" si="152"/>
        <v>0</v>
      </c>
      <c r="V303" s="142">
        <f t="shared" si="152"/>
        <v>0</v>
      </c>
      <c r="W303" s="142">
        <f t="shared" si="152"/>
        <v>0</v>
      </c>
      <c r="X303" s="142">
        <f t="shared" si="152"/>
        <v>0</v>
      </c>
      <c r="Y303" s="142">
        <f t="shared" si="152"/>
        <v>0</v>
      </c>
      <c r="Z303" s="143">
        <f>SUM(Q303:Y303)</f>
        <v>0</v>
      </c>
      <c r="AA303" s="144">
        <f>P303+Z303</f>
        <v>0</v>
      </c>
      <c r="AB303" s="101"/>
      <c r="AC303" s="101"/>
    </row>
    <row r="304" spans="5:32" x14ac:dyDescent="0.35">
      <c r="E304" s="101"/>
      <c r="F304" s="38"/>
      <c r="G304" s="28">
        <f>G301-G298</f>
        <v>6</v>
      </c>
      <c r="H304" s="28">
        <f t="shared" ref="H304:O304" si="153">H301-H298</f>
        <v>6</v>
      </c>
      <c r="I304" s="28">
        <f t="shared" si="153"/>
        <v>5</v>
      </c>
      <c r="J304" s="28">
        <f t="shared" si="153"/>
        <v>6</v>
      </c>
      <c r="K304" s="28">
        <f t="shared" si="153"/>
        <v>7</v>
      </c>
      <c r="L304" s="28">
        <f t="shared" si="153"/>
        <v>5</v>
      </c>
      <c r="M304" s="28">
        <f t="shared" si="153"/>
        <v>7</v>
      </c>
      <c r="N304" s="28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5"/>
      <c r="AA304" s="146"/>
      <c r="AB304" s="101"/>
      <c r="AC304" s="101"/>
    </row>
    <row r="305" spans="5:32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2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2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0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</row>
    <row r="308" spans="5:32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0</v>
      </c>
      <c r="M308" s="217" t="s">
        <v>59</v>
      </c>
      <c r="N308" s="217"/>
      <c r="O308" s="152">
        <f>COUNTIF(G304:Y304,"=1")</f>
        <v>0</v>
      </c>
      <c r="P308" s="198" t="s">
        <v>60</v>
      </c>
      <c r="Q308" s="198"/>
      <c r="R308" s="198"/>
      <c r="S308" s="198"/>
      <c r="T308" s="198"/>
      <c r="U308" s="151">
        <f>COUNTIF(G304:Y304,"&gt;=3")</f>
        <v>18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</row>
    <row r="309" spans="5:32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</row>
    <row r="310" spans="5:32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0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</row>
    <row r="311" spans="5:32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0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</row>
    <row r="312" spans="5:32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18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</row>
    <row r="313" spans="5:32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</row>
    <row r="314" spans="5:32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</row>
    <row r="315" spans="5:32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</row>
    <row r="316" spans="5:32" ht="15.5" thickTop="1" thickBot="1" x14ac:dyDescent="0.4"/>
    <row r="317" spans="5:32" x14ac:dyDescent="0.35">
      <c r="E317" s="101"/>
      <c r="F317" s="102" t="s">
        <v>49</v>
      </c>
      <c r="G317" s="196">
        <f>C19</f>
        <v>0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0</v>
      </c>
      <c r="AB317" s="101"/>
      <c r="AC317" s="101"/>
    </row>
    <row r="318" spans="5:32" ht="15" thickBot="1" x14ac:dyDescent="0.4">
      <c r="E318" s="101"/>
      <c r="F318" s="104" t="s">
        <v>6</v>
      </c>
      <c r="G318" s="210">
        <f>E19</f>
        <v>20</v>
      </c>
      <c r="H318" s="211"/>
      <c r="I318" s="211"/>
      <c r="J318" s="211"/>
      <c r="K318" s="17"/>
      <c r="L318" s="211">
        <f>$F$3</f>
        <v>133</v>
      </c>
      <c r="M318" s="211"/>
      <c r="N318" s="211"/>
      <c r="O318" s="211">
        <f>$G$3</f>
        <v>68.599999999999994</v>
      </c>
      <c r="P318" s="211"/>
      <c r="Q318" s="212">
        <f>ROUND((G318*(L318/113)+(O318-AA321)),0)</f>
        <v>20</v>
      </c>
      <c r="R318" s="212"/>
      <c r="S318" s="212"/>
      <c r="T318" s="212"/>
      <c r="U318" s="17"/>
      <c r="V318" s="17"/>
      <c r="AA318" s="17"/>
      <c r="AB318" s="101"/>
      <c r="AC318" s="101"/>
    </row>
    <row r="319" spans="5:32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2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2" x14ac:dyDescent="0.35">
      <c r="E321" s="101"/>
      <c r="F321" s="109" t="s">
        <v>11</v>
      </c>
      <c r="G321" s="110">
        <f>G$7</f>
        <v>4</v>
      </c>
      <c r="H321" s="110">
        <f t="shared" ref="H321:O321" si="155">H$7</f>
        <v>4</v>
      </c>
      <c r="I321" s="110">
        <f t="shared" si="155"/>
        <v>5</v>
      </c>
      <c r="J321" s="110">
        <f t="shared" si="155"/>
        <v>4</v>
      </c>
      <c r="K321" s="110">
        <f t="shared" si="155"/>
        <v>3</v>
      </c>
      <c r="L321" s="110">
        <f t="shared" si="155"/>
        <v>5</v>
      </c>
      <c r="M321" s="110">
        <f t="shared" si="155"/>
        <v>3</v>
      </c>
      <c r="N321" s="110">
        <f t="shared" si="155"/>
        <v>5</v>
      </c>
      <c r="O321" s="110">
        <f t="shared" si="155"/>
        <v>3</v>
      </c>
      <c r="P321" s="111">
        <f>SUM(G321:O321)</f>
        <v>36</v>
      </c>
      <c r="Q321" s="110">
        <f t="shared" ref="Q321:Y321" si="156">Q$7</f>
        <v>4</v>
      </c>
      <c r="R321" s="112">
        <f t="shared" si="156"/>
        <v>4</v>
      </c>
      <c r="S321" s="112">
        <f t="shared" si="156"/>
        <v>3</v>
      </c>
      <c r="T321" s="112">
        <f t="shared" si="156"/>
        <v>5</v>
      </c>
      <c r="U321" s="112">
        <f t="shared" si="156"/>
        <v>3</v>
      </c>
      <c r="V321" s="112">
        <f t="shared" si="156"/>
        <v>4</v>
      </c>
      <c r="W321" s="112">
        <f t="shared" si="156"/>
        <v>4</v>
      </c>
      <c r="X321" s="112">
        <f t="shared" si="156"/>
        <v>5</v>
      </c>
      <c r="Y321" s="113">
        <f t="shared" si="156"/>
        <v>4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2" x14ac:dyDescent="0.35">
      <c r="E322" s="101"/>
      <c r="F322" s="114" t="s">
        <v>7</v>
      </c>
      <c r="G322" s="115">
        <f>G$8</f>
        <v>4</v>
      </c>
      <c r="H322" s="115">
        <f t="shared" ref="H322:O322" si="157">H$8</f>
        <v>8</v>
      </c>
      <c r="I322" s="115">
        <f t="shared" si="157"/>
        <v>12</v>
      </c>
      <c r="J322" s="115">
        <f t="shared" si="157"/>
        <v>14</v>
      </c>
      <c r="K322" s="115">
        <f t="shared" si="157"/>
        <v>2</v>
      </c>
      <c r="L322" s="115">
        <f t="shared" si="157"/>
        <v>10</v>
      </c>
      <c r="M322" s="115">
        <f t="shared" si="157"/>
        <v>18</v>
      </c>
      <c r="N322" s="115">
        <f t="shared" si="157"/>
        <v>16</v>
      </c>
      <c r="O322" s="116">
        <f t="shared" si="157"/>
        <v>6</v>
      </c>
      <c r="P322" s="117"/>
      <c r="Q322" s="118">
        <f t="shared" ref="Q322:Y322" si="158">Q$8</f>
        <v>1</v>
      </c>
      <c r="R322" s="119">
        <f t="shared" si="158"/>
        <v>9</v>
      </c>
      <c r="S322" s="119">
        <f t="shared" si="158"/>
        <v>11</v>
      </c>
      <c r="T322" s="119">
        <f t="shared" si="158"/>
        <v>5</v>
      </c>
      <c r="U322" s="119">
        <f t="shared" si="158"/>
        <v>17</v>
      </c>
      <c r="V322" s="119">
        <f t="shared" si="158"/>
        <v>15</v>
      </c>
      <c r="W322" s="119">
        <f t="shared" si="158"/>
        <v>3</v>
      </c>
      <c r="X322" s="119">
        <f t="shared" si="158"/>
        <v>13</v>
      </c>
      <c r="Y322" s="116">
        <f t="shared" si="158"/>
        <v>7</v>
      </c>
      <c r="Z322" s="117"/>
      <c r="AA322" s="120"/>
      <c r="AB322" s="101"/>
      <c r="AC322" s="101"/>
    </row>
    <row r="323" spans="5:32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1</v>
      </c>
      <c r="H323" s="122">
        <f t="shared" ref="H323:O323" si="159">IF($Q318&lt;=18,IF(H322&lt;=$Q318,1,0),IF($Q318&lt;=36,IF(H322&lt;=($Q318-18),2,1),IF($Q318&gt;36,IF(H322&lt;=($Q318-36),3,2))))</f>
        <v>1</v>
      </c>
      <c r="I323" s="122">
        <f t="shared" si="159"/>
        <v>1</v>
      </c>
      <c r="J323" s="122">
        <f t="shared" si="159"/>
        <v>1</v>
      </c>
      <c r="K323" s="122">
        <f t="shared" si="159"/>
        <v>2</v>
      </c>
      <c r="L323" s="122">
        <f t="shared" si="159"/>
        <v>1</v>
      </c>
      <c r="M323" s="122">
        <f t="shared" si="159"/>
        <v>1</v>
      </c>
      <c r="N323" s="122">
        <f t="shared" si="159"/>
        <v>1</v>
      </c>
      <c r="O323" s="123">
        <f t="shared" si="159"/>
        <v>1</v>
      </c>
      <c r="P323" s="124">
        <f>SUM(G323:O323)</f>
        <v>10</v>
      </c>
      <c r="Q323" s="123">
        <f t="shared" ref="Q323:Y323" si="160">IF($Q318&lt;=18,IF(Q322&lt;=$Q318,1,0),IF($Q318&lt;=36,IF(Q322&lt;=($Q318-18),2,1),IF($Q318&gt;36,IF(Q322&lt;=($Q318-36),3,2))))</f>
        <v>2</v>
      </c>
      <c r="R323" s="123">
        <f t="shared" si="160"/>
        <v>1</v>
      </c>
      <c r="S323" s="123">
        <f t="shared" si="160"/>
        <v>1</v>
      </c>
      <c r="T323" s="123">
        <f t="shared" si="160"/>
        <v>1</v>
      </c>
      <c r="U323" s="123">
        <f t="shared" si="160"/>
        <v>1</v>
      </c>
      <c r="V323" s="123">
        <f t="shared" si="160"/>
        <v>1</v>
      </c>
      <c r="W323" s="123">
        <f t="shared" si="160"/>
        <v>1</v>
      </c>
      <c r="X323" s="123">
        <f t="shared" si="160"/>
        <v>1</v>
      </c>
      <c r="Y323" s="123">
        <f t="shared" si="160"/>
        <v>1</v>
      </c>
      <c r="Z323" s="125">
        <f>SUM(Q323:Y323)</f>
        <v>10</v>
      </c>
      <c r="AA323" s="126">
        <f>P323+Z323</f>
        <v>20</v>
      </c>
      <c r="AB323" s="101"/>
      <c r="AC323" s="101"/>
    </row>
    <row r="324" spans="5:32" x14ac:dyDescent="0.35">
      <c r="E324" s="101"/>
      <c r="F324" s="127" t="s">
        <v>51</v>
      </c>
      <c r="G324" s="128">
        <f t="shared" ref="G324:O324" si="161">G19</f>
        <v>10</v>
      </c>
      <c r="H324" s="128">
        <f t="shared" si="161"/>
        <v>10</v>
      </c>
      <c r="I324" s="128">
        <f t="shared" si="161"/>
        <v>10</v>
      </c>
      <c r="J324" s="128">
        <f t="shared" si="161"/>
        <v>10</v>
      </c>
      <c r="K324" s="128">
        <f t="shared" si="161"/>
        <v>10</v>
      </c>
      <c r="L324" s="128">
        <f t="shared" si="161"/>
        <v>10</v>
      </c>
      <c r="M324" s="128">
        <f t="shared" si="161"/>
        <v>10</v>
      </c>
      <c r="N324" s="128">
        <f t="shared" si="161"/>
        <v>10</v>
      </c>
      <c r="O324" s="128">
        <f t="shared" si="161"/>
        <v>10</v>
      </c>
      <c r="P324" s="129">
        <f>SUM(G324:O324)</f>
        <v>90</v>
      </c>
      <c r="Q324" s="130">
        <f t="shared" ref="Q324:Y324" si="162">Q19</f>
        <v>10</v>
      </c>
      <c r="R324" s="128">
        <f t="shared" si="162"/>
        <v>10</v>
      </c>
      <c r="S324" s="128">
        <f t="shared" si="162"/>
        <v>10</v>
      </c>
      <c r="T324" s="128">
        <f t="shared" si="162"/>
        <v>10</v>
      </c>
      <c r="U324" s="128">
        <f t="shared" si="162"/>
        <v>10</v>
      </c>
      <c r="V324" s="128">
        <f t="shared" si="162"/>
        <v>10</v>
      </c>
      <c r="W324" s="128">
        <f t="shared" si="162"/>
        <v>10</v>
      </c>
      <c r="X324" s="128">
        <f t="shared" si="162"/>
        <v>10</v>
      </c>
      <c r="Y324" s="131">
        <f t="shared" si="162"/>
        <v>10</v>
      </c>
      <c r="Z324" s="129">
        <f>SUM(Q324:Y324)</f>
        <v>90</v>
      </c>
      <c r="AA324" s="132">
        <f>P324+Z324</f>
        <v>180</v>
      </c>
      <c r="AB324" s="101"/>
      <c r="AC324" s="101"/>
    </row>
    <row r="325" spans="5:32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0</v>
      </c>
      <c r="H325" s="134">
        <f t="shared" ref="H325:O325" si="163">IF(H324-H321=-1,3+H323)+IF(H324-H321=0,2+H323)+IF(H324-H321=1,1+H323)+IF(H324-H321=2,H323)+IF(H324-H321=3,IF(H323-1&gt;0,H323-1,0))+IF(H324-H321=4,IF(H323-2&gt;0,H323-2,0))</f>
        <v>0</v>
      </c>
      <c r="I325" s="134">
        <f t="shared" si="163"/>
        <v>0</v>
      </c>
      <c r="J325" s="134">
        <f t="shared" si="163"/>
        <v>0</v>
      </c>
      <c r="K325" s="134">
        <f t="shared" si="163"/>
        <v>0</v>
      </c>
      <c r="L325" s="134">
        <f t="shared" si="163"/>
        <v>0</v>
      </c>
      <c r="M325" s="134">
        <f t="shared" si="163"/>
        <v>0</v>
      </c>
      <c r="N325" s="134">
        <f t="shared" si="163"/>
        <v>0</v>
      </c>
      <c r="O325" s="135">
        <f t="shared" si="163"/>
        <v>0</v>
      </c>
      <c r="P325" s="136">
        <f>SUM(G325:O325)</f>
        <v>0</v>
      </c>
      <c r="Q325" s="137">
        <f t="shared" ref="Q325:Y325" si="164">IF(Q324-Q321=-1,3+Q323)+IF(Q324-Q321=0,2+Q323)+IF(Q324-Q321=1,1+Q323)+IF(Q324-Q321=2,Q323)+IF(Q324-Q321=3,IF(Q323-1&gt;0,Q323-1,0))+IF(Q324-Q321=4,IF(Q323-2&gt;0,Q323-2,0))</f>
        <v>0</v>
      </c>
      <c r="R325" s="138">
        <f t="shared" si="164"/>
        <v>0</v>
      </c>
      <c r="S325" s="138">
        <f t="shared" si="164"/>
        <v>0</v>
      </c>
      <c r="T325" s="138">
        <f t="shared" si="164"/>
        <v>0</v>
      </c>
      <c r="U325" s="138">
        <f t="shared" si="164"/>
        <v>0</v>
      </c>
      <c r="V325" s="138">
        <f t="shared" si="164"/>
        <v>0</v>
      </c>
      <c r="W325" s="138">
        <f t="shared" si="164"/>
        <v>0</v>
      </c>
      <c r="X325" s="138">
        <f t="shared" si="164"/>
        <v>0</v>
      </c>
      <c r="Y325" s="135">
        <f t="shared" si="164"/>
        <v>0</v>
      </c>
      <c r="Z325" s="136">
        <f>SUM(Q325:Y325)</f>
        <v>0</v>
      </c>
      <c r="AA325" s="139">
        <f>P325+Z325</f>
        <v>0</v>
      </c>
      <c r="AB325" s="101"/>
      <c r="AC325" s="101"/>
    </row>
    <row r="326" spans="5:32" ht="15" thickBot="1" x14ac:dyDescent="0.4">
      <c r="E326" s="101"/>
      <c r="F326" s="140" t="s">
        <v>53</v>
      </c>
      <c r="G326" s="141">
        <f t="shared" ref="G326:O326" si="165">IF(G324-G321=-2,4)+IF(G324-G321=-1,3)+IF(G324-G321=0,2)+IF(G324-G321=1,1)+IF(G324-G321&gt;2,0)</f>
        <v>0</v>
      </c>
      <c r="H326" s="141">
        <f t="shared" si="165"/>
        <v>0</v>
      </c>
      <c r="I326" s="141">
        <f t="shared" si="165"/>
        <v>0</v>
      </c>
      <c r="J326" s="141">
        <f t="shared" si="165"/>
        <v>0</v>
      </c>
      <c r="K326" s="141">
        <f t="shared" si="165"/>
        <v>0</v>
      </c>
      <c r="L326" s="141">
        <f t="shared" si="165"/>
        <v>0</v>
      </c>
      <c r="M326" s="141">
        <f t="shared" si="165"/>
        <v>0</v>
      </c>
      <c r="N326" s="141">
        <f t="shared" si="165"/>
        <v>0</v>
      </c>
      <c r="O326" s="142">
        <f t="shared" si="165"/>
        <v>0</v>
      </c>
      <c r="P326" s="143">
        <f>SUM(G326:O326)</f>
        <v>0</v>
      </c>
      <c r="Q326" s="142">
        <f t="shared" ref="Q326:Y326" si="166">IF(Q324-Q321=-2,4)+IF(Q324-Q321=-1,3)+IF(Q324-Q321=0,2)+IF(Q324-Q321=1,1)+IF(Q324-Q321&gt;2,0)</f>
        <v>0</v>
      </c>
      <c r="R326" s="142">
        <f t="shared" si="166"/>
        <v>0</v>
      </c>
      <c r="S326" s="142">
        <f t="shared" si="166"/>
        <v>0</v>
      </c>
      <c r="T326" s="142">
        <f t="shared" si="166"/>
        <v>0</v>
      </c>
      <c r="U326" s="142">
        <f t="shared" si="166"/>
        <v>0</v>
      </c>
      <c r="V326" s="142">
        <f t="shared" si="166"/>
        <v>0</v>
      </c>
      <c r="W326" s="142">
        <f t="shared" si="166"/>
        <v>0</v>
      </c>
      <c r="X326" s="142">
        <f t="shared" si="166"/>
        <v>0</v>
      </c>
      <c r="Y326" s="142">
        <f t="shared" si="166"/>
        <v>0</v>
      </c>
      <c r="Z326" s="143">
        <f>SUM(Q326:Y326)</f>
        <v>0</v>
      </c>
      <c r="AA326" s="144">
        <f>P326+Z326</f>
        <v>0</v>
      </c>
      <c r="AB326" s="101"/>
      <c r="AC326" s="101"/>
    </row>
    <row r="327" spans="5:32" x14ac:dyDescent="0.35">
      <c r="E327" s="101"/>
      <c r="F327" s="38"/>
      <c r="G327" s="28">
        <f>G324-G321</f>
        <v>6</v>
      </c>
      <c r="H327" s="28">
        <f t="shared" ref="H327:O327" si="167">H324-H321</f>
        <v>6</v>
      </c>
      <c r="I327" s="28">
        <f t="shared" si="167"/>
        <v>5</v>
      </c>
      <c r="J327" s="28">
        <f t="shared" si="167"/>
        <v>6</v>
      </c>
      <c r="K327" s="28">
        <f t="shared" si="167"/>
        <v>7</v>
      </c>
      <c r="L327" s="28">
        <f t="shared" si="167"/>
        <v>5</v>
      </c>
      <c r="M327" s="28">
        <f t="shared" si="167"/>
        <v>7</v>
      </c>
      <c r="N327" s="28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5"/>
      <c r="AA327" s="146"/>
      <c r="AB327" s="101"/>
      <c r="AC327" s="101"/>
    </row>
    <row r="328" spans="5:32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2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2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0</v>
      </c>
      <c r="P330" s="198" t="s">
        <v>57</v>
      </c>
      <c r="Q330" s="198"/>
      <c r="R330" s="198"/>
      <c r="S330" s="198"/>
      <c r="T330" s="198"/>
      <c r="U330" s="148">
        <f>COUNTIF(G327:Y327,"=2")</f>
        <v>0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</row>
    <row r="331" spans="5:32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0</v>
      </c>
      <c r="P331" s="198" t="s">
        <v>60</v>
      </c>
      <c r="Q331" s="198"/>
      <c r="R331" s="198"/>
      <c r="S331" s="198"/>
      <c r="T331" s="198"/>
      <c r="U331" s="151">
        <f>COUNTIF(G327:Y327,"&gt;=3")</f>
        <v>18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</row>
    <row r="332" spans="5:32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0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</row>
    <row r="333" spans="5:32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0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</row>
    <row r="334" spans="5:32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0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</row>
    <row r="335" spans="5:32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18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</row>
    <row r="336" spans="5:32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</row>
    <row r="337" spans="5:32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</row>
    <row r="338" spans="5:32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</row>
    <row r="339" spans="5:32" ht="15.5" thickTop="1" thickBot="1" x14ac:dyDescent="0.4"/>
    <row r="340" spans="5:32" x14ac:dyDescent="0.35">
      <c r="E340" s="101"/>
      <c r="F340" s="102" t="s">
        <v>49</v>
      </c>
      <c r="G340" s="196">
        <f>C20</f>
        <v>0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0</v>
      </c>
      <c r="AB340" s="101"/>
      <c r="AC340" s="101"/>
    </row>
    <row r="341" spans="5:32" ht="15" thickBot="1" x14ac:dyDescent="0.4">
      <c r="E341" s="101"/>
      <c r="F341" s="104" t="s">
        <v>6</v>
      </c>
      <c r="G341" s="210">
        <f>E20</f>
        <v>20</v>
      </c>
      <c r="H341" s="211"/>
      <c r="I341" s="211"/>
      <c r="J341" s="211"/>
      <c r="K341" s="17"/>
      <c r="L341" s="211">
        <f>$F$3</f>
        <v>133</v>
      </c>
      <c r="M341" s="211"/>
      <c r="N341" s="211"/>
      <c r="O341" s="211">
        <f>$G$3</f>
        <v>68.599999999999994</v>
      </c>
      <c r="P341" s="211"/>
      <c r="Q341" s="212">
        <f>ROUND((G341*(L341/113)+(O341-AA344)),0)</f>
        <v>20</v>
      </c>
      <c r="R341" s="212"/>
      <c r="S341" s="212"/>
      <c r="T341" s="212"/>
      <c r="U341" s="17"/>
      <c r="V341" s="17"/>
      <c r="AA341" s="17"/>
      <c r="AB341" s="101"/>
      <c r="AC341" s="101"/>
    </row>
    <row r="342" spans="5:32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2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2" x14ac:dyDescent="0.35">
      <c r="E344" s="101"/>
      <c r="F344" s="109" t="s">
        <v>11</v>
      </c>
      <c r="G344" s="110">
        <f>G$7</f>
        <v>4</v>
      </c>
      <c r="H344" s="110">
        <f t="shared" ref="H344:O344" si="169">H$7</f>
        <v>4</v>
      </c>
      <c r="I344" s="110">
        <f t="shared" si="169"/>
        <v>5</v>
      </c>
      <c r="J344" s="110">
        <f t="shared" si="169"/>
        <v>4</v>
      </c>
      <c r="K344" s="110">
        <f t="shared" si="169"/>
        <v>3</v>
      </c>
      <c r="L344" s="110">
        <f t="shared" si="169"/>
        <v>5</v>
      </c>
      <c r="M344" s="110">
        <f t="shared" si="169"/>
        <v>3</v>
      </c>
      <c r="N344" s="110">
        <f t="shared" si="169"/>
        <v>5</v>
      </c>
      <c r="O344" s="110">
        <f t="shared" si="169"/>
        <v>3</v>
      </c>
      <c r="P344" s="111">
        <f>SUM(G344:O344)</f>
        <v>36</v>
      </c>
      <c r="Q344" s="110">
        <f t="shared" ref="Q344:Y344" si="170">Q$7</f>
        <v>4</v>
      </c>
      <c r="R344" s="112">
        <f t="shared" si="170"/>
        <v>4</v>
      </c>
      <c r="S344" s="112">
        <f t="shared" si="170"/>
        <v>3</v>
      </c>
      <c r="T344" s="112">
        <f t="shared" si="170"/>
        <v>5</v>
      </c>
      <c r="U344" s="112">
        <f t="shared" si="170"/>
        <v>3</v>
      </c>
      <c r="V344" s="112">
        <f t="shared" si="170"/>
        <v>4</v>
      </c>
      <c r="W344" s="112">
        <f t="shared" si="170"/>
        <v>4</v>
      </c>
      <c r="X344" s="112">
        <f t="shared" si="170"/>
        <v>5</v>
      </c>
      <c r="Y344" s="113">
        <f t="shared" si="170"/>
        <v>4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2" x14ac:dyDescent="0.35">
      <c r="E345" s="101"/>
      <c r="F345" s="114" t="s">
        <v>7</v>
      </c>
      <c r="G345" s="115">
        <f>G$8</f>
        <v>4</v>
      </c>
      <c r="H345" s="115">
        <f t="shared" ref="H345:O345" si="171">H$8</f>
        <v>8</v>
      </c>
      <c r="I345" s="115">
        <f t="shared" si="171"/>
        <v>12</v>
      </c>
      <c r="J345" s="115">
        <f t="shared" si="171"/>
        <v>14</v>
      </c>
      <c r="K345" s="115">
        <f t="shared" si="171"/>
        <v>2</v>
      </c>
      <c r="L345" s="115">
        <f t="shared" si="171"/>
        <v>10</v>
      </c>
      <c r="M345" s="115">
        <f t="shared" si="171"/>
        <v>18</v>
      </c>
      <c r="N345" s="115">
        <f t="shared" si="171"/>
        <v>16</v>
      </c>
      <c r="O345" s="116">
        <f t="shared" si="171"/>
        <v>6</v>
      </c>
      <c r="P345" s="117"/>
      <c r="Q345" s="118">
        <f t="shared" ref="Q345:Y345" si="172">Q$8</f>
        <v>1</v>
      </c>
      <c r="R345" s="119">
        <f t="shared" si="172"/>
        <v>9</v>
      </c>
      <c r="S345" s="119">
        <f t="shared" si="172"/>
        <v>11</v>
      </c>
      <c r="T345" s="119">
        <f t="shared" si="172"/>
        <v>5</v>
      </c>
      <c r="U345" s="119">
        <f t="shared" si="172"/>
        <v>17</v>
      </c>
      <c r="V345" s="119">
        <f t="shared" si="172"/>
        <v>15</v>
      </c>
      <c r="W345" s="119">
        <f t="shared" si="172"/>
        <v>3</v>
      </c>
      <c r="X345" s="119">
        <f t="shared" si="172"/>
        <v>13</v>
      </c>
      <c r="Y345" s="116">
        <f t="shared" si="172"/>
        <v>7</v>
      </c>
      <c r="Z345" s="117"/>
      <c r="AA345" s="120"/>
      <c r="AB345" s="101"/>
      <c r="AC345" s="101"/>
    </row>
    <row r="346" spans="5:32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:O346" si="173">IF($Q341&lt;=18,IF(H345&lt;=$Q341,1,0),IF($Q341&lt;=36,IF(H345&lt;=($Q341-18),2,1),IF($Q341&gt;36,IF(H345&lt;=($Q341-36),3,2))))</f>
        <v>1</v>
      </c>
      <c r="I346" s="122">
        <f t="shared" si="173"/>
        <v>1</v>
      </c>
      <c r="J346" s="122">
        <f t="shared" si="173"/>
        <v>1</v>
      </c>
      <c r="K346" s="122">
        <f t="shared" si="173"/>
        <v>2</v>
      </c>
      <c r="L346" s="122">
        <f t="shared" si="173"/>
        <v>1</v>
      </c>
      <c r="M346" s="122">
        <f t="shared" si="173"/>
        <v>1</v>
      </c>
      <c r="N346" s="122">
        <f t="shared" si="173"/>
        <v>1</v>
      </c>
      <c r="O346" s="123">
        <f t="shared" si="173"/>
        <v>1</v>
      </c>
      <c r="P346" s="124">
        <f>SUM(G346:O346)</f>
        <v>10</v>
      </c>
      <c r="Q346" s="123">
        <f t="shared" ref="Q346:Y346" si="174">IF($Q341&lt;=18,IF(Q345&lt;=$Q341,1,0),IF($Q341&lt;=36,IF(Q345&lt;=($Q341-18),2,1),IF($Q341&gt;36,IF(Q345&lt;=($Q341-36),3,2))))</f>
        <v>2</v>
      </c>
      <c r="R346" s="123">
        <f t="shared" si="174"/>
        <v>1</v>
      </c>
      <c r="S346" s="123">
        <f t="shared" si="174"/>
        <v>1</v>
      </c>
      <c r="T346" s="123">
        <f t="shared" si="174"/>
        <v>1</v>
      </c>
      <c r="U346" s="123">
        <f t="shared" si="174"/>
        <v>1</v>
      </c>
      <c r="V346" s="123">
        <f t="shared" si="174"/>
        <v>1</v>
      </c>
      <c r="W346" s="123">
        <f t="shared" si="174"/>
        <v>1</v>
      </c>
      <c r="X346" s="123">
        <f t="shared" si="174"/>
        <v>1</v>
      </c>
      <c r="Y346" s="123">
        <f t="shared" si="174"/>
        <v>1</v>
      </c>
      <c r="Z346" s="125">
        <f>SUM(Q346:Y346)</f>
        <v>10</v>
      </c>
      <c r="AA346" s="126">
        <f>P346+Z346</f>
        <v>20</v>
      </c>
      <c r="AB346" s="101"/>
      <c r="AC346" s="101"/>
    </row>
    <row r="347" spans="5:32" x14ac:dyDescent="0.35">
      <c r="E347" s="101"/>
      <c r="F347" s="127" t="s">
        <v>51</v>
      </c>
      <c r="G347" s="128">
        <f t="shared" ref="G347:O347" si="175">G20</f>
        <v>10</v>
      </c>
      <c r="H347" s="128">
        <f t="shared" si="175"/>
        <v>10</v>
      </c>
      <c r="I347" s="128">
        <f t="shared" si="175"/>
        <v>10</v>
      </c>
      <c r="J347" s="128">
        <f t="shared" si="175"/>
        <v>10</v>
      </c>
      <c r="K347" s="128">
        <f t="shared" si="175"/>
        <v>10</v>
      </c>
      <c r="L347" s="128">
        <f t="shared" si="175"/>
        <v>10</v>
      </c>
      <c r="M347" s="128">
        <f t="shared" si="175"/>
        <v>10</v>
      </c>
      <c r="N347" s="128">
        <f t="shared" si="175"/>
        <v>10</v>
      </c>
      <c r="O347" s="128">
        <f t="shared" si="175"/>
        <v>10</v>
      </c>
      <c r="P347" s="129">
        <f>SUM(G347:O347)</f>
        <v>90</v>
      </c>
      <c r="Q347" s="130">
        <f t="shared" ref="Q347:Y347" si="176">Q20</f>
        <v>10</v>
      </c>
      <c r="R347" s="128">
        <f t="shared" si="176"/>
        <v>10</v>
      </c>
      <c r="S347" s="128">
        <f t="shared" si="176"/>
        <v>10</v>
      </c>
      <c r="T347" s="128">
        <f t="shared" si="176"/>
        <v>10</v>
      </c>
      <c r="U347" s="128">
        <f t="shared" si="176"/>
        <v>10</v>
      </c>
      <c r="V347" s="128">
        <f t="shared" si="176"/>
        <v>10</v>
      </c>
      <c r="W347" s="128">
        <f t="shared" si="176"/>
        <v>10</v>
      </c>
      <c r="X347" s="128">
        <f t="shared" si="176"/>
        <v>10</v>
      </c>
      <c r="Y347" s="131">
        <f t="shared" si="176"/>
        <v>10</v>
      </c>
      <c r="Z347" s="129">
        <f>SUM(Q347:Y347)</f>
        <v>90</v>
      </c>
      <c r="AA347" s="132">
        <f>P347+Z347</f>
        <v>180</v>
      </c>
      <c r="AB347" s="101"/>
      <c r="AC347" s="101"/>
    </row>
    <row r="348" spans="5:32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0</v>
      </c>
      <c r="H348" s="134">
        <f t="shared" ref="H348:O348" si="177">IF(H347-H344=-1,3+H346)+IF(H347-H344=0,2+H346)+IF(H347-H344=1,1+H346)+IF(H347-H344=2,H346)+IF(H347-H344=3,IF(H346-1&gt;0,H346-1,0))+IF(H347-H344=4,IF(H346-2&gt;0,H346-2,0))</f>
        <v>0</v>
      </c>
      <c r="I348" s="134">
        <f t="shared" si="177"/>
        <v>0</v>
      </c>
      <c r="J348" s="134">
        <f t="shared" si="177"/>
        <v>0</v>
      </c>
      <c r="K348" s="134">
        <f t="shared" si="177"/>
        <v>0</v>
      </c>
      <c r="L348" s="134">
        <f t="shared" si="177"/>
        <v>0</v>
      </c>
      <c r="M348" s="134">
        <f t="shared" si="177"/>
        <v>0</v>
      </c>
      <c r="N348" s="134">
        <f t="shared" si="177"/>
        <v>0</v>
      </c>
      <c r="O348" s="135">
        <f t="shared" si="177"/>
        <v>0</v>
      </c>
      <c r="P348" s="136">
        <f>SUM(G348:O348)</f>
        <v>0</v>
      </c>
      <c r="Q348" s="137">
        <f t="shared" ref="Q348:Y348" si="178">IF(Q347-Q344=-1,3+Q346)+IF(Q347-Q344=0,2+Q346)+IF(Q347-Q344=1,1+Q346)+IF(Q347-Q344=2,Q346)+IF(Q347-Q344=3,IF(Q346-1&gt;0,Q346-1,0))+IF(Q347-Q344=4,IF(Q346-2&gt;0,Q346-2,0))</f>
        <v>0</v>
      </c>
      <c r="R348" s="138">
        <f t="shared" si="178"/>
        <v>0</v>
      </c>
      <c r="S348" s="138">
        <f t="shared" si="178"/>
        <v>0</v>
      </c>
      <c r="T348" s="138">
        <f t="shared" si="178"/>
        <v>0</v>
      </c>
      <c r="U348" s="138">
        <f t="shared" si="178"/>
        <v>0</v>
      </c>
      <c r="V348" s="138">
        <f t="shared" si="178"/>
        <v>0</v>
      </c>
      <c r="W348" s="138">
        <f t="shared" si="178"/>
        <v>0</v>
      </c>
      <c r="X348" s="138">
        <f t="shared" si="178"/>
        <v>0</v>
      </c>
      <c r="Y348" s="135">
        <f t="shared" si="178"/>
        <v>0</v>
      </c>
      <c r="Z348" s="136">
        <f>SUM(Q348:Y348)</f>
        <v>0</v>
      </c>
      <c r="AA348" s="139">
        <f>P348+Z348</f>
        <v>0</v>
      </c>
      <c r="AB348" s="101"/>
      <c r="AC348" s="101"/>
    </row>
    <row r="349" spans="5:32" ht="15" thickBot="1" x14ac:dyDescent="0.4">
      <c r="E349" s="101"/>
      <c r="F349" s="140" t="s">
        <v>53</v>
      </c>
      <c r="G349" s="141">
        <f t="shared" ref="G349:O349" si="179">IF(G347-G344=-2,4)+IF(G347-G344=-1,3)+IF(G347-G344=0,2)+IF(G347-G344=1,1)+IF(G347-G344&gt;2,0)</f>
        <v>0</v>
      </c>
      <c r="H349" s="141">
        <f t="shared" si="179"/>
        <v>0</v>
      </c>
      <c r="I349" s="141">
        <f t="shared" si="179"/>
        <v>0</v>
      </c>
      <c r="J349" s="141">
        <f t="shared" si="179"/>
        <v>0</v>
      </c>
      <c r="K349" s="141">
        <f t="shared" si="179"/>
        <v>0</v>
      </c>
      <c r="L349" s="141">
        <f t="shared" si="179"/>
        <v>0</v>
      </c>
      <c r="M349" s="141">
        <f t="shared" si="179"/>
        <v>0</v>
      </c>
      <c r="N349" s="141">
        <f t="shared" si="179"/>
        <v>0</v>
      </c>
      <c r="O349" s="142">
        <f t="shared" si="179"/>
        <v>0</v>
      </c>
      <c r="P349" s="143">
        <f>SUM(G349:O349)</f>
        <v>0</v>
      </c>
      <c r="Q349" s="142">
        <f t="shared" ref="Q349:Y349" si="180">IF(Q347-Q344=-2,4)+IF(Q347-Q344=-1,3)+IF(Q347-Q344=0,2)+IF(Q347-Q344=1,1)+IF(Q347-Q344&gt;2,0)</f>
        <v>0</v>
      </c>
      <c r="R349" s="142">
        <f t="shared" si="180"/>
        <v>0</v>
      </c>
      <c r="S349" s="142">
        <f t="shared" si="180"/>
        <v>0</v>
      </c>
      <c r="T349" s="142">
        <f t="shared" si="180"/>
        <v>0</v>
      </c>
      <c r="U349" s="142">
        <f t="shared" si="180"/>
        <v>0</v>
      </c>
      <c r="V349" s="142">
        <f t="shared" si="180"/>
        <v>0</v>
      </c>
      <c r="W349" s="142">
        <f t="shared" si="180"/>
        <v>0</v>
      </c>
      <c r="X349" s="142">
        <f t="shared" si="180"/>
        <v>0</v>
      </c>
      <c r="Y349" s="142">
        <f t="shared" si="180"/>
        <v>0</v>
      </c>
      <c r="Z349" s="143">
        <f>SUM(Q349:Y349)</f>
        <v>0</v>
      </c>
      <c r="AA349" s="144">
        <f>P349+Z349</f>
        <v>0</v>
      </c>
      <c r="AB349" s="101"/>
      <c r="AC349" s="101"/>
    </row>
    <row r="350" spans="5:32" x14ac:dyDescent="0.35">
      <c r="E350" s="101"/>
      <c r="F350" s="38"/>
      <c r="G350" s="28">
        <f>G347-G344</f>
        <v>6</v>
      </c>
      <c r="H350" s="28">
        <f t="shared" ref="H350:O350" si="181">H347-H344</f>
        <v>6</v>
      </c>
      <c r="I350" s="28">
        <f t="shared" si="181"/>
        <v>5</v>
      </c>
      <c r="J350" s="28">
        <f t="shared" si="181"/>
        <v>6</v>
      </c>
      <c r="K350" s="28">
        <f t="shared" si="181"/>
        <v>7</v>
      </c>
      <c r="L350" s="28">
        <f t="shared" si="181"/>
        <v>5</v>
      </c>
      <c r="M350" s="28">
        <f t="shared" si="181"/>
        <v>7</v>
      </c>
      <c r="N350" s="28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5"/>
      <c r="AA350" s="146"/>
      <c r="AB350" s="101"/>
      <c r="AC350" s="101"/>
    </row>
    <row r="351" spans="5:32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2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2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0</v>
      </c>
      <c r="P353" s="198" t="s">
        <v>57</v>
      </c>
      <c r="Q353" s="198"/>
      <c r="R353" s="198"/>
      <c r="S353" s="198"/>
      <c r="T353" s="198"/>
      <c r="U353" s="148">
        <f>COUNTIF(G350:Y350,"=2")</f>
        <v>0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</row>
    <row r="354" spans="5:32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0</v>
      </c>
      <c r="M354" s="217" t="s">
        <v>59</v>
      </c>
      <c r="N354" s="217"/>
      <c r="O354" s="152">
        <f>COUNTIF(G350:Y350,"=1")</f>
        <v>0</v>
      </c>
      <c r="P354" s="198" t="s">
        <v>60</v>
      </c>
      <c r="Q354" s="198"/>
      <c r="R354" s="198"/>
      <c r="S354" s="198"/>
      <c r="T354" s="198"/>
      <c r="U354" s="151">
        <f>COUNTIF(G350:Y350,"&gt;=3")</f>
        <v>18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</row>
    <row r="355" spans="5:32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0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</row>
    <row r="356" spans="5:32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0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</row>
    <row r="357" spans="5:32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0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</row>
    <row r="358" spans="5:32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18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</row>
    <row r="359" spans="5:32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</row>
    <row r="360" spans="5:32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</row>
    <row r="361" spans="5:32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</row>
    <row r="362" spans="5:32" ht="15.5" thickTop="1" thickBot="1" x14ac:dyDescent="0.4"/>
    <row r="363" spans="5:32" x14ac:dyDescent="0.35">
      <c r="E363" s="101"/>
      <c r="F363" s="102" t="s">
        <v>49</v>
      </c>
      <c r="G363" s="196">
        <f>C21</f>
        <v>0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0</v>
      </c>
      <c r="AB363" s="101"/>
      <c r="AC363" s="101"/>
    </row>
    <row r="364" spans="5:32" ht="15" thickBot="1" x14ac:dyDescent="0.4">
      <c r="E364" s="101"/>
      <c r="F364" s="104" t="s">
        <v>6</v>
      </c>
      <c r="G364" s="210">
        <f>E21</f>
        <v>20</v>
      </c>
      <c r="H364" s="211"/>
      <c r="I364" s="211"/>
      <c r="J364" s="211"/>
      <c r="K364" s="17"/>
      <c r="L364" s="211">
        <f>$F$3</f>
        <v>133</v>
      </c>
      <c r="M364" s="211"/>
      <c r="N364" s="211"/>
      <c r="O364" s="211">
        <f>$G$3</f>
        <v>68.599999999999994</v>
      </c>
      <c r="P364" s="211"/>
      <c r="Q364" s="212">
        <f>ROUND((G364*(L364/113)+(O364-AA367)),0)</f>
        <v>20</v>
      </c>
      <c r="R364" s="212"/>
      <c r="S364" s="212"/>
      <c r="T364" s="212"/>
      <c r="U364" s="17"/>
      <c r="V364" s="17"/>
      <c r="AA364" s="17"/>
      <c r="AB364" s="101"/>
      <c r="AC364" s="101"/>
    </row>
    <row r="365" spans="5:32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2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2" x14ac:dyDescent="0.35">
      <c r="E367" s="101"/>
      <c r="F367" s="109" t="s">
        <v>11</v>
      </c>
      <c r="G367" s="110">
        <f>G$7</f>
        <v>4</v>
      </c>
      <c r="H367" s="110">
        <f t="shared" ref="H367:O367" si="183">H$7</f>
        <v>4</v>
      </c>
      <c r="I367" s="110">
        <f t="shared" si="183"/>
        <v>5</v>
      </c>
      <c r="J367" s="110">
        <f t="shared" si="183"/>
        <v>4</v>
      </c>
      <c r="K367" s="110">
        <f t="shared" si="183"/>
        <v>3</v>
      </c>
      <c r="L367" s="110">
        <f t="shared" si="183"/>
        <v>5</v>
      </c>
      <c r="M367" s="110">
        <f t="shared" si="183"/>
        <v>3</v>
      </c>
      <c r="N367" s="110">
        <f t="shared" si="183"/>
        <v>5</v>
      </c>
      <c r="O367" s="110">
        <f t="shared" si="183"/>
        <v>3</v>
      </c>
      <c r="P367" s="111">
        <f>SUM(G367:O367)</f>
        <v>36</v>
      </c>
      <c r="Q367" s="110">
        <f t="shared" ref="Q367:Y367" si="184">Q$7</f>
        <v>4</v>
      </c>
      <c r="R367" s="112">
        <f t="shared" si="184"/>
        <v>4</v>
      </c>
      <c r="S367" s="112">
        <f t="shared" si="184"/>
        <v>3</v>
      </c>
      <c r="T367" s="112">
        <f t="shared" si="184"/>
        <v>5</v>
      </c>
      <c r="U367" s="112">
        <f t="shared" si="184"/>
        <v>3</v>
      </c>
      <c r="V367" s="112">
        <f t="shared" si="184"/>
        <v>4</v>
      </c>
      <c r="W367" s="112">
        <f t="shared" si="184"/>
        <v>4</v>
      </c>
      <c r="X367" s="112">
        <f t="shared" si="184"/>
        <v>5</v>
      </c>
      <c r="Y367" s="113">
        <f t="shared" si="184"/>
        <v>4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2" x14ac:dyDescent="0.35">
      <c r="E368" s="101"/>
      <c r="F368" s="114" t="s">
        <v>7</v>
      </c>
      <c r="G368" s="115">
        <f>G$8</f>
        <v>4</v>
      </c>
      <c r="H368" s="115">
        <f t="shared" ref="H368:O368" si="185">H$8</f>
        <v>8</v>
      </c>
      <c r="I368" s="115">
        <f t="shared" si="185"/>
        <v>12</v>
      </c>
      <c r="J368" s="115">
        <f t="shared" si="185"/>
        <v>14</v>
      </c>
      <c r="K368" s="115">
        <f t="shared" si="185"/>
        <v>2</v>
      </c>
      <c r="L368" s="115">
        <f t="shared" si="185"/>
        <v>10</v>
      </c>
      <c r="M368" s="115">
        <f t="shared" si="185"/>
        <v>18</v>
      </c>
      <c r="N368" s="115">
        <f t="shared" si="185"/>
        <v>16</v>
      </c>
      <c r="O368" s="116">
        <f t="shared" si="185"/>
        <v>6</v>
      </c>
      <c r="P368" s="117"/>
      <c r="Q368" s="118">
        <f t="shared" ref="Q368:Y368" si="186">Q$8</f>
        <v>1</v>
      </c>
      <c r="R368" s="119">
        <f t="shared" si="186"/>
        <v>9</v>
      </c>
      <c r="S368" s="119">
        <f t="shared" si="186"/>
        <v>11</v>
      </c>
      <c r="T368" s="119">
        <f t="shared" si="186"/>
        <v>5</v>
      </c>
      <c r="U368" s="119">
        <f t="shared" si="186"/>
        <v>17</v>
      </c>
      <c r="V368" s="119">
        <f t="shared" si="186"/>
        <v>15</v>
      </c>
      <c r="W368" s="119">
        <f t="shared" si="186"/>
        <v>3</v>
      </c>
      <c r="X368" s="119">
        <f t="shared" si="186"/>
        <v>13</v>
      </c>
      <c r="Y368" s="116">
        <f t="shared" si="186"/>
        <v>7</v>
      </c>
      <c r="Z368" s="117"/>
      <c r="AA368" s="120"/>
      <c r="AB368" s="101"/>
      <c r="AC368" s="101"/>
    </row>
    <row r="369" spans="5:32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1</v>
      </c>
      <c r="H369" s="122">
        <f t="shared" ref="H369:O369" si="187">IF($Q364&lt;=18,IF(H368&lt;=$Q364,1,0),IF($Q364&lt;=36,IF(H368&lt;=($Q364-18),2,1),IF($Q364&gt;36,IF(H368&lt;=($Q364-36),3,2))))</f>
        <v>1</v>
      </c>
      <c r="I369" s="122">
        <f t="shared" si="187"/>
        <v>1</v>
      </c>
      <c r="J369" s="122">
        <f t="shared" si="187"/>
        <v>1</v>
      </c>
      <c r="K369" s="122">
        <f t="shared" si="187"/>
        <v>2</v>
      </c>
      <c r="L369" s="122">
        <f t="shared" si="187"/>
        <v>1</v>
      </c>
      <c r="M369" s="122">
        <f t="shared" si="187"/>
        <v>1</v>
      </c>
      <c r="N369" s="122">
        <f t="shared" si="187"/>
        <v>1</v>
      </c>
      <c r="O369" s="123">
        <f t="shared" si="187"/>
        <v>1</v>
      </c>
      <c r="P369" s="124">
        <f>SUM(G369:O369)</f>
        <v>10</v>
      </c>
      <c r="Q369" s="123">
        <f t="shared" ref="Q369:Y369" si="188">IF($Q364&lt;=18,IF(Q368&lt;=$Q364,1,0),IF($Q364&lt;=36,IF(Q368&lt;=($Q364-18),2,1),IF($Q364&gt;36,IF(Q368&lt;=($Q364-36),3,2))))</f>
        <v>2</v>
      </c>
      <c r="R369" s="123">
        <f t="shared" si="188"/>
        <v>1</v>
      </c>
      <c r="S369" s="123">
        <f t="shared" si="188"/>
        <v>1</v>
      </c>
      <c r="T369" s="123">
        <f t="shared" si="188"/>
        <v>1</v>
      </c>
      <c r="U369" s="123">
        <f t="shared" si="188"/>
        <v>1</v>
      </c>
      <c r="V369" s="123">
        <f t="shared" si="188"/>
        <v>1</v>
      </c>
      <c r="W369" s="123">
        <f t="shared" si="188"/>
        <v>1</v>
      </c>
      <c r="X369" s="123">
        <f t="shared" si="188"/>
        <v>1</v>
      </c>
      <c r="Y369" s="123">
        <f t="shared" si="188"/>
        <v>1</v>
      </c>
      <c r="Z369" s="125">
        <f>SUM(Q369:Y369)</f>
        <v>10</v>
      </c>
      <c r="AA369" s="126">
        <f>P369+Z369</f>
        <v>20</v>
      </c>
      <c r="AB369" s="101"/>
      <c r="AC369" s="101"/>
    </row>
    <row r="370" spans="5:32" x14ac:dyDescent="0.35">
      <c r="E370" s="101"/>
      <c r="F370" s="127" t="s">
        <v>51</v>
      </c>
      <c r="G370" s="128">
        <f t="shared" ref="G370:O370" si="189">G21</f>
        <v>10</v>
      </c>
      <c r="H370" s="128">
        <f t="shared" si="189"/>
        <v>10</v>
      </c>
      <c r="I370" s="128">
        <f t="shared" si="189"/>
        <v>10</v>
      </c>
      <c r="J370" s="128">
        <f t="shared" si="189"/>
        <v>10</v>
      </c>
      <c r="K370" s="128">
        <f t="shared" si="189"/>
        <v>10</v>
      </c>
      <c r="L370" s="128">
        <f t="shared" si="189"/>
        <v>10</v>
      </c>
      <c r="M370" s="128">
        <f t="shared" si="189"/>
        <v>10</v>
      </c>
      <c r="N370" s="128">
        <f t="shared" si="189"/>
        <v>10</v>
      </c>
      <c r="O370" s="128">
        <f t="shared" si="189"/>
        <v>10</v>
      </c>
      <c r="P370" s="129">
        <f>SUM(G370:O370)</f>
        <v>90</v>
      </c>
      <c r="Q370" s="130">
        <f t="shared" ref="Q370:Y370" si="190">Q21</f>
        <v>10</v>
      </c>
      <c r="R370" s="128">
        <f t="shared" si="190"/>
        <v>10</v>
      </c>
      <c r="S370" s="128">
        <f t="shared" si="190"/>
        <v>10</v>
      </c>
      <c r="T370" s="128">
        <f t="shared" si="190"/>
        <v>10</v>
      </c>
      <c r="U370" s="128">
        <f t="shared" si="190"/>
        <v>10</v>
      </c>
      <c r="V370" s="128">
        <f t="shared" si="190"/>
        <v>10</v>
      </c>
      <c r="W370" s="128">
        <f t="shared" si="190"/>
        <v>10</v>
      </c>
      <c r="X370" s="128">
        <f t="shared" si="190"/>
        <v>10</v>
      </c>
      <c r="Y370" s="131">
        <f t="shared" si="190"/>
        <v>10</v>
      </c>
      <c r="Z370" s="129">
        <f>SUM(Q370:Y370)</f>
        <v>90</v>
      </c>
      <c r="AA370" s="132">
        <f>P370+Z370</f>
        <v>180</v>
      </c>
      <c r="AB370" s="101"/>
      <c r="AC370" s="101"/>
    </row>
    <row r="371" spans="5:32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0</v>
      </c>
      <c r="H371" s="134">
        <f t="shared" ref="H371:O371" si="191">IF(H370-H367=-1,3+H369)+IF(H370-H367=0,2+H369)+IF(H370-H367=1,1+H369)+IF(H370-H367=2,H369)+IF(H370-H367=3,IF(H369-1&gt;0,H369-1,0))+IF(H370-H367=4,IF(H369-2&gt;0,H369-2,0))</f>
        <v>0</v>
      </c>
      <c r="I371" s="134">
        <f t="shared" si="191"/>
        <v>0</v>
      </c>
      <c r="J371" s="134">
        <f t="shared" si="191"/>
        <v>0</v>
      </c>
      <c r="K371" s="134">
        <f t="shared" si="191"/>
        <v>0</v>
      </c>
      <c r="L371" s="134">
        <f t="shared" si="191"/>
        <v>0</v>
      </c>
      <c r="M371" s="134">
        <f t="shared" si="191"/>
        <v>0</v>
      </c>
      <c r="N371" s="134">
        <f t="shared" si="191"/>
        <v>0</v>
      </c>
      <c r="O371" s="135">
        <f t="shared" si="191"/>
        <v>0</v>
      </c>
      <c r="P371" s="136">
        <f>SUM(G371:O371)</f>
        <v>0</v>
      </c>
      <c r="Q371" s="137">
        <f t="shared" ref="Q371:Y371" si="192">IF(Q370-Q367=-1,3+Q369)+IF(Q370-Q367=0,2+Q369)+IF(Q370-Q367=1,1+Q369)+IF(Q370-Q367=2,Q369)+IF(Q370-Q367=3,IF(Q369-1&gt;0,Q369-1,0))+IF(Q370-Q367=4,IF(Q369-2&gt;0,Q369-2,0))</f>
        <v>0</v>
      </c>
      <c r="R371" s="138">
        <f t="shared" si="192"/>
        <v>0</v>
      </c>
      <c r="S371" s="138">
        <f t="shared" si="192"/>
        <v>0</v>
      </c>
      <c r="T371" s="138">
        <f t="shared" si="192"/>
        <v>0</v>
      </c>
      <c r="U371" s="138">
        <f t="shared" si="192"/>
        <v>0</v>
      </c>
      <c r="V371" s="138">
        <f t="shared" si="192"/>
        <v>0</v>
      </c>
      <c r="W371" s="138">
        <f t="shared" si="192"/>
        <v>0</v>
      </c>
      <c r="X371" s="138">
        <f t="shared" si="192"/>
        <v>0</v>
      </c>
      <c r="Y371" s="135">
        <f t="shared" si="192"/>
        <v>0</v>
      </c>
      <c r="Z371" s="136">
        <f>SUM(Q371:Y371)</f>
        <v>0</v>
      </c>
      <c r="AA371" s="139">
        <f>P371+Z371</f>
        <v>0</v>
      </c>
      <c r="AB371" s="101"/>
      <c r="AC371" s="101"/>
    </row>
    <row r="372" spans="5:32" ht="15" thickBot="1" x14ac:dyDescent="0.4">
      <c r="E372" s="101"/>
      <c r="F372" s="140" t="s">
        <v>53</v>
      </c>
      <c r="G372" s="141">
        <f t="shared" ref="G372:O372" si="193">IF(G370-G367=-2,4)+IF(G370-G367=-1,3)+IF(G370-G367=0,2)+IF(G370-G367=1,1)+IF(G370-G367&gt;2,0)</f>
        <v>0</v>
      </c>
      <c r="H372" s="141">
        <f t="shared" si="193"/>
        <v>0</v>
      </c>
      <c r="I372" s="141">
        <f t="shared" si="193"/>
        <v>0</v>
      </c>
      <c r="J372" s="141">
        <f t="shared" si="193"/>
        <v>0</v>
      </c>
      <c r="K372" s="141">
        <f t="shared" si="193"/>
        <v>0</v>
      </c>
      <c r="L372" s="141">
        <f t="shared" si="193"/>
        <v>0</v>
      </c>
      <c r="M372" s="141">
        <f t="shared" si="193"/>
        <v>0</v>
      </c>
      <c r="N372" s="141">
        <f t="shared" si="193"/>
        <v>0</v>
      </c>
      <c r="O372" s="142">
        <f t="shared" si="193"/>
        <v>0</v>
      </c>
      <c r="P372" s="143">
        <f>SUM(G372:O372)</f>
        <v>0</v>
      </c>
      <c r="Q372" s="142">
        <f t="shared" ref="Q372:Y372" si="194">IF(Q370-Q367=-2,4)+IF(Q370-Q367=-1,3)+IF(Q370-Q367=0,2)+IF(Q370-Q367=1,1)+IF(Q370-Q367&gt;2,0)</f>
        <v>0</v>
      </c>
      <c r="R372" s="142">
        <f t="shared" si="194"/>
        <v>0</v>
      </c>
      <c r="S372" s="142">
        <f t="shared" si="194"/>
        <v>0</v>
      </c>
      <c r="T372" s="142">
        <f t="shared" si="194"/>
        <v>0</v>
      </c>
      <c r="U372" s="142">
        <f t="shared" si="194"/>
        <v>0</v>
      </c>
      <c r="V372" s="142">
        <f t="shared" si="194"/>
        <v>0</v>
      </c>
      <c r="W372" s="142">
        <f t="shared" si="194"/>
        <v>0</v>
      </c>
      <c r="X372" s="142">
        <f t="shared" si="194"/>
        <v>0</v>
      </c>
      <c r="Y372" s="142">
        <f t="shared" si="194"/>
        <v>0</v>
      </c>
      <c r="Z372" s="143">
        <f>SUM(Q372:Y372)</f>
        <v>0</v>
      </c>
      <c r="AA372" s="144">
        <f>P372+Z372</f>
        <v>0</v>
      </c>
      <c r="AB372" s="101"/>
      <c r="AC372" s="101"/>
    </row>
    <row r="373" spans="5:32" x14ac:dyDescent="0.35">
      <c r="E373" s="101"/>
      <c r="F373" s="38"/>
      <c r="G373" s="28">
        <f>G370-G367</f>
        <v>6</v>
      </c>
      <c r="H373" s="28">
        <f t="shared" ref="H373:O373" si="195">H370-H367</f>
        <v>6</v>
      </c>
      <c r="I373" s="28">
        <f t="shared" si="195"/>
        <v>5</v>
      </c>
      <c r="J373" s="28">
        <f t="shared" si="195"/>
        <v>6</v>
      </c>
      <c r="K373" s="28">
        <f t="shared" si="195"/>
        <v>7</v>
      </c>
      <c r="L373" s="28">
        <f t="shared" si="195"/>
        <v>5</v>
      </c>
      <c r="M373" s="28">
        <f t="shared" si="195"/>
        <v>7</v>
      </c>
      <c r="N373" s="28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5"/>
      <c r="AA373" s="146"/>
      <c r="AB373" s="101"/>
      <c r="AC373" s="101"/>
    </row>
    <row r="374" spans="5:32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2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2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0</v>
      </c>
      <c r="P376" s="198" t="s">
        <v>57</v>
      </c>
      <c r="Q376" s="198"/>
      <c r="R376" s="198"/>
      <c r="S376" s="198"/>
      <c r="T376" s="198"/>
      <c r="U376" s="148">
        <f>COUNTIF(G373:Y373,"=2")</f>
        <v>0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</row>
    <row r="377" spans="5:32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0</v>
      </c>
      <c r="P377" s="198" t="s">
        <v>60</v>
      </c>
      <c r="Q377" s="198"/>
      <c r="R377" s="198"/>
      <c r="S377" s="198"/>
      <c r="T377" s="198"/>
      <c r="U377" s="151">
        <f>COUNTIF(G373:Y373,"&gt;=3")</f>
        <v>18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</row>
    <row r="378" spans="5:32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0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</row>
    <row r="379" spans="5:32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0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</row>
    <row r="380" spans="5:32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0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</row>
    <row r="381" spans="5:32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18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</row>
    <row r="382" spans="5:32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</row>
    <row r="383" spans="5:32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</row>
    <row r="384" spans="5:32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</row>
    <row r="385" spans="5:32" ht="15.5" thickTop="1" thickBot="1" x14ac:dyDescent="0.4"/>
    <row r="386" spans="5:32" x14ac:dyDescent="0.35">
      <c r="E386" s="101"/>
      <c r="F386" s="102" t="s">
        <v>49</v>
      </c>
      <c r="G386" s="196">
        <f>C22</f>
        <v>0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0</v>
      </c>
      <c r="AB386" s="101"/>
      <c r="AC386" s="101"/>
    </row>
    <row r="387" spans="5:32" ht="15" thickBot="1" x14ac:dyDescent="0.4">
      <c r="E387" s="101"/>
      <c r="F387" s="104" t="s">
        <v>6</v>
      </c>
      <c r="G387" s="210">
        <f>E22</f>
        <v>20</v>
      </c>
      <c r="H387" s="211"/>
      <c r="I387" s="211"/>
      <c r="J387" s="211"/>
      <c r="K387" s="17"/>
      <c r="L387" s="211">
        <f>$F$3</f>
        <v>133</v>
      </c>
      <c r="M387" s="211"/>
      <c r="N387" s="211"/>
      <c r="O387" s="211">
        <f>$G$3</f>
        <v>68.599999999999994</v>
      </c>
      <c r="P387" s="211"/>
      <c r="Q387" s="212">
        <f>ROUND((G387*(L387/113)+(O387-AA390)),0)</f>
        <v>20</v>
      </c>
      <c r="R387" s="212"/>
      <c r="S387" s="212"/>
      <c r="T387" s="212"/>
      <c r="U387" s="17"/>
      <c r="V387" s="17"/>
      <c r="AA387" s="17"/>
      <c r="AB387" s="101"/>
      <c r="AC387" s="101"/>
    </row>
    <row r="388" spans="5:32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2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2" x14ac:dyDescent="0.35">
      <c r="E390" s="101"/>
      <c r="F390" s="109" t="s">
        <v>11</v>
      </c>
      <c r="G390" s="110">
        <f>G$7</f>
        <v>4</v>
      </c>
      <c r="H390" s="110">
        <f t="shared" ref="H390:O390" si="197">H$7</f>
        <v>4</v>
      </c>
      <c r="I390" s="110">
        <f t="shared" si="197"/>
        <v>5</v>
      </c>
      <c r="J390" s="110">
        <f t="shared" si="197"/>
        <v>4</v>
      </c>
      <c r="K390" s="110">
        <f t="shared" si="197"/>
        <v>3</v>
      </c>
      <c r="L390" s="110">
        <f t="shared" si="197"/>
        <v>5</v>
      </c>
      <c r="M390" s="110">
        <f t="shared" si="197"/>
        <v>3</v>
      </c>
      <c r="N390" s="110">
        <f t="shared" si="197"/>
        <v>5</v>
      </c>
      <c r="O390" s="110">
        <f t="shared" si="197"/>
        <v>3</v>
      </c>
      <c r="P390" s="111">
        <f>SUM(G390:O390)</f>
        <v>36</v>
      </c>
      <c r="Q390" s="110">
        <f t="shared" ref="Q390:Y390" si="198">Q$7</f>
        <v>4</v>
      </c>
      <c r="R390" s="112">
        <f t="shared" si="198"/>
        <v>4</v>
      </c>
      <c r="S390" s="112">
        <f t="shared" si="198"/>
        <v>3</v>
      </c>
      <c r="T390" s="112">
        <f t="shared" si="198"/>
        <v>5</v>
      </c>
      <c r="U390" s="112">
        <f t="shared" si="198"/>
        <v>3</v>
      </c>
      <c r="V390" s="112">
        <f t="shared" si="198"/>
        <v>4</v>
      </c>
      <c r="W390" s="112">
        <f t="shared" si="198"/>
        <v>4</v>
      </c>
      <c r="X390" s="112">
        <f t="shared" si="198"/>
        <v>5</v>
      </c>
      <c r="Y390" s="113">
        <f t="shared" si="198"/>
        <v>4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2" x14ac:dyDescent="0.35">
      <c r="E391" s="101"/>
      <c r="F391" s="114" t="s">
        <v>7</v>
      </c>
      <c r="G391" s="115">
        <f>G$8</f>
        <v>4</v>
      </c>
      <c r="H391" s="115">
        <f t="shared" ref="H391:O391" si="199">H$8</f>
        <v>8</v>
      </c>
      <c r="I391" s="115">
        <f t="shared" si="199"/>
        <v>12</v>
      </c>
      <c r="J391" s="115">
        <f t="shared" si="199"/>
        <v>14</v>
      </c>
      <c r="K391" s="115">
        <f t="shared" si="199"/>
        <v>2</v>
      </c>
      <c r="L391" s="115">
        <f t="shared" si="199"/>
        <v>10</v>
      </c>
      <c r="M391" s="115">
        <f t="shared" si="199"/>
        <v>18</v>
      </c>
      <c r="N391" s="115">
        <f t="shared" si="199"/>
        <v>16</v>
      </c>
      <c r="O391" s="116">
        <f t="shared" si="199"/>
        <v>6</v>
      </c>
      <c r="P391" s="117"/>
      <c r="Q391" s="118">
        <f t="shared" ref="Q391:Y391" si="200">Q$8</f>
        <v>1</v>
      </c>
      <c r="R391" s="119">
        <f t="shared" si="200"/>
        <v>9</v>
      </c>
      <c r="S391" s="119">
        <f t="shared" si="200"/>
        <v>11</v>
      </c>
      <c r="T391" s="119">
        <f t="shared" si="200"/>
        <v>5</v>
      </c>
      <c r="U391" s="119">
        <f t="shared" si="200"/>
        <v>17</v>
      </c>
      <c r="V391" s="119">
        <f t="shared" si="200"/>
        <v>15</v>
      </c>
      <c r="W391" s="119">
        <f t="shared" si="200"/>
        <v>3</v>
      </c>
      <c r="X391" s="119">
        <f t="shared" si="200"/>
        <v>13</v>
      </c>
      <c r="Y391" s="116">
        <f t="shared" si="200"/>
        <v>7</v>
      </c>
      <c r="Z391" s="117"/>
      <c r="AA391" s="120"/>
      <c r="AB391" s="101"/>
      <c r="AC391" s="101"/>
    </row>
    <row r="392" spans="5:32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1</v>
      </c>
      <c r="H392" s="122">
        <f t="shared" ref="H392:O392" si="201">IF($Q387&lt;=18,IF(H391&lt;=$Q387,1,0),IF($Q387&lt;=36,IF(H391&lt;=($Q387-18),2,1),IF($Q387&gt;36,IF(H391&lt;=($Q387-36),3,2))))</f>
        <v>1</v>
      </c>
      <c r="I392" s="122">
        <f t="shared" si="201"/>
        <v>1</v>
      </c>
      <c r="J392" s="122">
        <f t="shared" si="201"/>
        <v>1</v>
      </c>
      <c r="K392" s="122">
        <f t="shared" si="201"/>
        <v>2</v>
      </c>
      <c r="L392" s="122">
        <f t="shared" si="201"/>
        <v>1</v>
      </c>
      <c r="M392" s="122">
        <f t="shared" si="201"/>
        <v>1</v>
      </c>
      <c r="N392" s="122">
        <f t="shared" si="201"/>
        <v>1</v>
      </c>
      <c r="O392" s="123">
        <f t="shared" si="201"/>
        <v>1</v>
      </c>
      <c r="P392" s="124">
        <f>SUM(G392:O392)</f>
        <v>10</v>
      </c>
      <c r="Q392" s="123">
        <f t="shared" ref="Q392:Y392" si="202">IF($Q387&lt;=18,IF(Q391&lt;=$Q387,1,0),IF($Q387&lt;=36,IF(Q391&lt;=($Q387-18),2,1),IF($Q387&gt;36,IF(Q391&lt;=($Q387-36),3,2))))</f>
        <v>2</v>
      </c>
      <c r="R392" s="123">
        <f t="shared" si="202"/>
        <v>1</v>
      </c>
      <c r="S392" s="123">
        <f t="shared" si="202"/>
        <v>1</v>
      </c>
      <c r="T392" s="123">
        <f t="shared" si="202"/>
        <v>1</v>
      </c>
      <c r="U392" s="123">
        <f t="shared" si="202"/>
        <v>1</v>
      </c>
      <c r="V392" s="123">
        <f t="shared" si="202"/>
        <v>1</v>
      </c>
      <c r="W392" s="123">
        <f t="shared" si="202"/>
        <v>1</v>
      </c>
      <c r="X392" s="123">
        <f t="shared" si="202"/>
        <v>1</v>
      </c>
      <c r="Y392" s="123">
        <f t="shared" si="202"/>
        <v>1</v>
      </c>
      <c r="Z392" s="125">
        <f>SUM(Q392:Y392)</f>
        <v>10</v>
      </c>
      <c r="AA392" s="126">
        <f>P392+Z392</f>
        <v>20</v>
      </c>
      <c r="AB392" s="101"/>
      <c r="AC392" s="101"/>
    </row>
    <row r="393" spans="5:32" x14ac:dyDescent="0.35">
      <c r="E393" s="101"/>
      <c r="F393" s="127" t="s">
        <v>51</v>
      </c>
      <c r="G393" s="128">
        <f t="shared" ref="G393:O393" si="203">G22</f>
        <v>10</v>
      </c>
      <c r="H393" s="128">
        <f t="shared" si="203"/>
        <v>10</v>
      </c>
      <c r="I393" s="128">
        <f t="shared" si="203"/>
        <v>10</v>
      </c>
      <c r="J393" s="128">
        <f t="shared" si="203"/>
        <v>10</v>
      </c>
      <c r="K393" s="128">
        <f t="shared" si="203"/>
        <v>10</v>
      </c>
      <c r="L393" s="128">
        <f t="shared" si="203"/>
        <v>10</v>
      </c>
      <c r="M393" s="128">
        <f t="shared" si="203"/>
        <v>10</v>
      </c>
      <c r="N393" s="128">
        <f t="shared" si="203"/>
        <v>10</v>
      </c>
      <c r="O393" s="128">
        <f t="shared" si="203"/>
        <v>10</v>
      </c>
      <c r="P393" s="129">
        <f>SUM(G393:O393)</f>
        <v>90</v>
      </c>
      <c r="Q393" s="130">
        <f t="shared" ref="Q393:Y393" si="204">Q22</f>
        <v>10</v>
      </c>
      <c r="R393" s="128">
        <f t="shared" si="204"/>
        <v>10</v>
      </c>
      <c r="S393" s="128">
        <f t="shared" si="204"/>
        <v>10</v>
      </c>
      <c r="T393" s="128">
        <f t="shared" si="204"/>
        <v>10</v>
      </c>
      <c r="U393" s="128">
        <f t="shared" si="204"/>
        <v>10</v>
      </c>
      <c r="V393" s="128">
        <f t="shared" si="204"/>
        <v>10</v>
      </c>
      <c r="W393" s="128">
        <f t="shared" si="204"/>
        <v>10</v>
      </c>
      <c r="X393" s="128">
        <f t="shared" si="204"/>
        <v>10</v>
      </c>
      <c r="Y393" s="131">
        <f t="shared" si="204"/>
        <v>10</v>
      </c>
      <c r="Z393" s="129">
        <f>SUM(Q393:Y393)</f>
        <v>90</v>
      </c>
      <c r="AA393" s="132">
        <f>P393+Z393</f>
        <v>180</v>
      </c>
      <c r="AB393" s="101"/>
      <c r="AC393" s="101"/>
    </row>
    <row r="394" spans="5:32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0</v>
      </c>
      <c r="H394" s="134">
        <f t="shared" ref="H394:O394" si="205">IF(H393-H390=-1,3+H392)+IF(H393-H390=0,2+H392)+IF(H393-H390=1,1+H392)+IF(H393-H390=2,H392)+IF(H393-H390=3,IF(H392-1&gt;0,H392-1,0))+IF(H393-H390=4,IF(H392-2&gt;0,H392-2,0))</f>
        <v>0</v>
      </c>
      <c r="I394" s="134">
        <f t="shared" si="205"/>
        <v>0</v>
      </c>
      <c r="J394" s="134">
        <f t="shared" si="205"/>
        <v>0</v>
      </c>
      <c r="K394" s="134">
        <f t="shared" si="205"/>
        <v>0</v>
      </c>
      <c r="L394" s="134">
        <f t="shared" si="205"/>
        <v>0</v>
      </c>
      <c r="M394" s="134">
        <f t="shared" si="205"/>
        <v>0</v>
      </c>
      <c r="N394" s="134">
        <f t="shared" si="205"/>
        <v>0</v>
      </c>
      <c r="O394" s="135">
        <f t="shared" si="205"/>
        <v>0</v>
      </c>
      <c r="P394" s="136">
        <f>SUM(G394:O394)</f>
        <v>0</v>
      </c>
      <c r="Q394" s="137">
        <f t="shared" ref="Q394:Y394" si="206">IF(Q393-Q390=-1,3+Q392)+IF(Q393-Q390=0,2+Q392)+IF(Q393-Q390=1,1+Q392)+IF(Q393-Q390=2,Q392)+IF(Q393-Q390=3,IF(Q392-1&gt;0,Q392-1,0))+IF(Q393-Q390=4,IF(Q392-2&gt;0,Q392-2,0))</f>
        <v>0</v>
      </c>
      <c r="R394" s="138">
        <f t="shared" si="206"/>
        <v>0</v>
      </c>
      <c r="S394" s="138">
        <f t="shared" si="206"/>
        <v>0</v>
      </c>
      <c r="T394" s="138">
        <f t="shared" si="206"/>
        <v>0</v>
      </c>
      <c r="U394" s="138">
        <f t="shared" si="206"/>
        <v>0</v>
      </c>
      <c r="V394" s="138">
        <f t="shared" si="206"/>
        <v>0</v>
      </c>
      <c r="W394" s="138">
        <f t="shared" si="206"/>
        <v>0</v>
      </c>
      <c r="X394" s="138">
        <f t="shared" si="206"/>
        <v>0</v>
      </c>
      <c r="Y394" s="135">
        <f t="shared" si="206"/>
        <v>0</v>
      </c>
      <c r="Z394" s="136">
        <f>SUM(Q394:Y394)</f>
        <v>0</v>
      </c>
      <c r="AA394" s="139">
        <f>P394+Z394</f>
        <v>0</v>
      </c>
      <c r="AB394" s="101"/>
      <c r="AC394" s="101"/>
    </row>
    <row r="395" spans="5:32" ht="15" thickBot="1" x14ac:dyDescent="0.4">
      <c r="E395" s="101"/>
      <c r="F395" s="140" t="s">
        <v>53</v>
      </c>
      <c r="G395" s="141">
        <f t="shared" ref="G395:O395" si="207">IF(G393-G390=-2,4)+IF(G393-G390=-1,3)+IF(G393-G390=0,2)+IF(G393-G390=1,1)+IF(G393-G390&gt;2,0)</f>
        <v>0</v>
      </c>
      <c r="H395" s="141">
        <f t="shared" si="207"/>
        <v>0</v>
      </c>
      <c r="I395" s="141">
        <f t="shared" si="207"/>
        <v>0</v>
      </c>
      <c r="J395" s="141">
        <f t="shared" si="207"/>
        <v>0</v>
      </c>
      <c r="K395" s="141">
        <f t="shared" si="207"/>
        <v>0</v>
      </c>
      <c r="L395" s="141">
        <f t="shared" si="207"/>
        <v>0</v>
      </c>
      <c r="M395" s="141">
        <f t="shared" si="207"/>
        <v>0</v>
      </c>
      <c r="N395" s="141">
        <f t="shared" si="207"/>
        <v>0</v>
      </c>
      <c r="O395" s="142">
        <f t="shared" si="207"/>
        <v>0</v>
      </c>
      <c r="P395" s="143">
        <f>SUM(G395:O395)</f>
        <v>0</v>
      </c>
      <c r="Q395" s="142">
        <f t="shared" ref="Q395:Y395" si="208">IF(Q393-Q390=-2,4)+IF(Q393-Q390=-1,3)+IF(Q393-Q390=0,2)+IF(Q393-Q390=1,1)+IF(Q393-Q390&gt;2,0)</f>
        <v>0</v>
      </c>
      <c r="R395" s="142">
        <f t="shared" si="208"/>
        <v>0</v>
      </c>
      <c r="S395" s="142">
        <f t="shared" si="208"/>
        <v>0</v>
      </c>
      <c r="T395" s="142">
        <f t="shared" si="208"/>
        <v>0</v>
      </c>
      <c r="U395" s="142">
        <f t="shared" si="208"/>
        <v>0</v>
      </c>
      <c r="V395" s="142">
        <f t="shared" si="208"/>
        <v>0</v>
      </c>
      <c r="W395" s="142">
        <f t="shared" si="208"/>
        <v>0</v>
      </c>
      <c r="X395" s="142">
        <f t="shared" si="208"/>
        <v>0</v>
      </c>
      <c r="Y395" s="142">
        <f t="shared" si="208"/>
        <v>0</v>
      </c>
      <c r="Z395" s="143">
        <f>SUM(Q395:Y395)</f>
        <v>0</v>
      </c>
      <c r="AA395" s="144">
        <f>P395+Z395</f>
        <v>0</v>
      </c>
      <c r="AB395" s="101"/>
      <c r="AC395" s="101"/>
    </row>
    <row r="396" spans="5:32" x14ac:dyDescent="0.35">
      <c r="E396" s="101"/>
      <c r="F396" s="38"/>
      <c r="G396" s="28">
        <f>G393-G390</f>
        <v>6</v>
      </c>
      <c r="H396" s="28">
        <f t="shared" ref="H396:O396" si="209">H393-H390</f>
        <v>6</v>
      </c>
      <c r="I396" s="28">
        <f t="shared" si="209"/>
        <v>5</v>
      </c>
      <c r="J396" s="28">
        <f t="shared" si="209"/>
        <v>6</v>
      </c>
      <c r="K396" s="28">
        <f t="shared" si="209"/>
        <v>7</v>
      </c>
      <c r="L396" s="28">
        <f t="shared" si="209"/>
        <v>5</v>
      </c>
      <c r="M396" s="28">
        <f t="shared" si="209"/>
        <v>7</v>
      </c>
      <c r="N396" s="28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5"/>
      <c r="AA396" s="146"/>
      <c r="AB396" s="101"/>
      <c r="AC396" s="101"/>
    </row>
    <row r="397" spans="5:32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2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2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0</v>
      </c>
      <c r="P399" s="198" t="s">
        <v>57</v>
      </c>
      <c r="Q399" s="198"/>
      <c r="R399" s="198"/>
      <c r="S399" s="198"/>
      <c r="T399" s="198"/>
      <c r="U399" s="148">
        <f>COUNTIF(G396:Y396,"=2")</f>
        <v>0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</row>
    <row r="400" spans="5:32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0</v>
      </c>
      <c r="P400" s="198" t="s">
        <v>60</v>
      </c>
      <c r="Q400" s="198"/>
      <c r="R400" s="198"/>
      <c r="S400" s="198"/>
      <c r="T400" s="198"/>
      <c r="U400" s="151">
        <f>COUNTIF(G396:Y396,"&gt;=3")</f>
        <v>18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</row>
    <row r="401" spans="5:32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0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</row>
    <row r="402" spans="5:32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0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</row>
    <row r="403" spans="5:32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0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</row>
    <row r="404" spans="5:32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18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</row>
    <row r="405" spans="5:32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</row>
    <row r="406" spans="5:32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</row>
    <row r="407" spans="5:32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</row>
    <row r="408" spans="5:32" ht="15.5" thickTop="1" thickBot="1" x14ac:dyDescent="0.4"/>
    <row r="409" spans="5:32" x14ac:dyDescent="0.35">
      <c r="E409" s="101"/>
      <c r="F409" s="102" t="s">
        <v>49</v>
      </c>
      <c r="G409" s="196">
        <f>C23</f>
        <v>0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0</v>
      </c>
      <c r="AB409" s="101"/>
      <c r="AC409" s="101"/>
    </row>
    <row r="410" spans="5:32" ht="15" thickBot="1" x14ac:dyDescent="0.4">
      <c r="E410" s="101"/>
      <c r="F410" s="104" t="s">
        <v>6</v>
      </c>
      <c r="G410" s="210">
        <f>E23</f>
        <v>20</v>
      </c>
      <c r="H410" s="211"/>
      <c r="I410" s="211"/>
      <c r="J410" s="211"/>
      <c r="K410" s="17"/>
      <c r="L410" s="211">
        <f>$F$3</f>
        <v>133</v>
      </c>
      <c r="M410" s="211"/>
      <c r="N410" s="211"/>
      <c r="O410" s="211">
        <f>$G$3</f>
        <v>68.599999999999994</v>
      </c>
      <c r="P410" s="211"/>
      <c r="Q410" s="212">
        <f>ROUND((G410*(L410/113)+(O410-AA413)),0)</f>
        <v>20</v>
      </c>
      <c r="R410" s="212"/>
      <c r="S410" s="212"/>
      <c r="T410" s="212"/>
      <c r="U410" s="17"/>
      <c r="V410" s="17"/>
      <c r="AA410" s="17"/>
      <c r="AB410" s="101"/>
      <c r="AC410" s="101"/>
    </row>
    <row r="411" spans="5:32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2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2" x14ac:dyDescent="0.35">
      <c r="E413" s="101"/>
      <c r="F413" s="109" t="s">
        <v>11</v>
      </c>
      <c r="G413" s="110">
        <f>G$7</f>
        <v>4</v>
      </c>
      <c r="H413" s="110">
        <f t="shared" ref="H413:O413" si="211">H$7</f>
        <v>4</v>
      </c>
      <c r="I413" s="110">
        <f t="shared" si="211"/>
        <v>5</v>
      </c>
      <c r="J413" s="110">
        <f t="shared" si="211"/>
        <v>4</v>
      </c>
      <c r="K413" s="110">
        <f t="shared" si="211"/>
        <v>3</v>
      </c>
      <c r="L413" s="110">
        <f t="shared" si="211"/>
        <v>5</v>
      </c>
      <c r="M413" s="110">
        <f t="shared" si="211"/>
        <v>3</v>
      </c>
      <c r="N413" s="110">
        <f t="shared" si="211"/>
        <v>5</v>
      </c>
      <c r="O413" s="110">
        <f t="shared" si="211"/>
        <v>3</v>
      </c>
      <c r="P413" s="111">
        <f>SUM(G413:O413)</f>
        <v>36</v>
      </c>
      <c r="Q413" s="110">
        <f t="shared" ref="Q413:Y413" si="212">Q$7</f>
        <v>4</v>
      </c>
      <c r="R413" s="112">
        <f t="shared" si="212"/>
        <v>4</v>
      </c>
      <c r="S413" s="112">
        <f t="shared" si="212"/>
        <v>3</v>
      </c>
      <c r="T413" s="112">
        <f t="shared" si="212"/>
        <v>5</v>
      </c>
      <c r="U413" s="112">
        <f t="shared" si="212"/>
        <v>3</v>
      </c>
      <c r="V413" s="112">
        <f t="shared" si="212"/>
        <v>4</v>
      </c>
      <c r="W413" s="112">
        <f t="shared" si="212"/>
        <v>4</v>
      </c>
      <c r="X413" s="112">
        <f t="shared" si="212"/>
        <v>5</v>
      </c>
      <c r="Y413" s="113">
        <f t="shared" si="212"/>
        <v>4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2" x14ac:dyDescent="0.35">
      <c r="E414" s="101"/>
      <c r="F414" s="114" t="s">
        <v>7</v>
      </c>
      <c r="G414" s="115">
        <f>G$8</f>
        <v>4</v>
      </c>
      <c r="H414" s="115">
        <f t="shared" ref="H414:O414" si="213">H$8</f>
        <v>8</v>
      </c>
      <c r="I414" s="115">
        <f t="shared" si="213"/>
        <v>12</v>
      </c>
      <c r="J414" s="115">
        <f t="shared" si="213"/>
        <v>14</v>
      </c>
      <c r="K414" s="115">
        <f t="shared" si="213"/>
        <v>2</v>
      </c>
      <c r="L414" s="115">
        <f t="shared" si="213"/>
        <v>10</v>
      </c>
      <c r="M414" s="115">
        <f t="shared" si="213"/>
        <v>18</v>
      </c>
      <c r="N414" s="115">
        <f t="shared" si="213"/>
        <v>16</v>
      </c>
      <c r="O414" s="116">
        <f t="shared" si="213"/>
        <v>6</v>
      </c>
      <c r="P414" s="117"/>
      <c r="Q414" s="118">
        <f t="shared" ref="Q414:Y414" si="214">Q$8</f>
        <v>1</v>
      </c>
      <c r="R414" s="119">
        <f t="shared" si="214"/>
        <v>9</v>
      </c>
      <c r="S414" s="119">
        <f t="shared" si="214"/>
        <v>11</v>
      </c>
      <c r="T414" s="119">
        <f t="shared" si="214"/>
        <v>5</v>
      </c>
      <c r="U414" s="119">
        <f t="shared" si="214"/>
        <v>17</v>
      </c>
      <c r="V414" s="119">
        <f t="shared" si="214"/>
        <v>15</v>
      </c>
      <c r="W414" s="119">
        <f t="shared" si="214"/>
        <v>3</v>
      </c>
      <c r="X414" s="119">
        <f t="shared" si="214"/>
        <v>13</v>
      </c>
      <c r="Y414" s="116">
        <f t="shared" si="214"/>
        <v>7</v>
      </c>
      <c r="Z414" s="117"/>
      <c r="AA414" s="120"/>
      <c r="AB414" s="101"/>
      <c r="AC414" s="101"/>
    </row>
    <row r="415" spans="5:32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:O415" si="215">IF($Q410&lt;=18,IF(H414&lt;=$Q410,1,0),IF($Q410&lt;=36,IF(H414&lt;=($Q410-18),2,1),IF($Q410&gt;36,IF(H414&lt;=($Q410-36),3,2))))</f>
        <v>1</v>
      </c>
      <c r="I415" s="122">
        <f t="shared" si="215"/>
        <v>1</v>
      </c>
      <c r="J415" s="122">
        <f t="shared" si="215"/>
        <v>1</v>
      </c>
      <c r="K415" s="122">
        <f t="shared" si="215"/>
        <v>2</v>
      </c>
      <c r="L415" s="122">
        <f t="shared" si="215"/>
        <v>1</v>
      </c>
      <c r="M415" s="122">
        <f t="shared" si="215"/>
        <v>1</v>
      </c>
      <c r="N415" s="122">
        <f t="shared" si="215"/>
        <v>1</v>
      </c>
      <c r="O415" s="123">
        <f t="shared" si="215"/>
        <v>1</v>
      </c>
      <c r="P415" s="124">
        <f>SUM(G415:O415)</f>
        <v>10</v>
      </c>
      <c r="Q415" s="123">
        <f t="shared" ref="Q415:Y415" si="216">IF($Q410&lt;=18,IF(Q414&lt;=$Q410,1,0),IF($Q410&lt;=36,IF(Q414&lt;=($Q410-18),2,1),IF($Q410&gt;36,IF(Q414&lt;=($Q410-36),3,2))))</f>
        <v>2</v>
      </c>
      <c r="R415" s="123">
        <f t="shared" si="216"/>
        <v>1</v>
      </c>
      <c r="S415" s="123">
        <f t="shared" si="216"/>
        <v>1</v>
      </c>
      <c r="T415" s="123">
        <f t="shared" si="216"/>
        <v>1</v>
      </c>
      <c r="U415" s="123">
        <f t="shared" si="216"/>
        <v>1</v>
      </c>
      <c r="V415" s="123">
        <f t="shared" si="216"/>
        <v>1</v>
      </c>
      <c r="W415" s="123">
        <f t="shared" si="216"/>
        <v>1</v>
      </c>
      <c r="X415" s="123">
        <f t="shared" si="216"/>
        <v>1</v>
      </c>
      <c r="Y415" s="123">
        <f t="shared" si="216"/>
        <v>1</v>
      </c>
      <c r="Z415" s="125">
        <f>SUM(Q415:Y415)</f>
        <v>10</v>
      </c>
      <c r="AA415" s="126">
        <f>P415+Z415</f>
        <v>20</v>
      </c>
      <c r="AB415" s="101"/>
      <c r="AC415" s="101"/>
    </row>
    <row r="416" spans="5:32" x14ac:dyDescent="0.35">
      <c r="E416" s="101"/>
      <c r="F416" s="127" t="s">
        <v>51</v>
      </c>
      <c r="G416" s="128">
        <f t="shared" ref="G416:O416" si="217">G23</f>
        <v>10</v>
      </c>
      <c r="H416" s="128">
        <f t="shared" si="217"/>
        <v>10</v>
      </c>
      <c r="I416" s="128">
        <f t="shared" si="217"/>
        <v>10</v>
      </c>
      <c r="J416" s="128">
        <f t="shared" si="217"/>
        <v>10</v>
      </c>
      <c r="K416" s="128">
        <f t="shared" si="217"/>
        <v>10</v>
      </c>
      <c r="L416" s="128">
        <f t="shared" si="217"/>
        <v>10</v>
      </c>
      <c r="M416" s="128">
        <f t="shared" si="217"/>
        <v>10</v>
      </c>
      <c r="N416" s="128">
        <f t="shared" si="217"/>
        <v>10</v>
      </c>
      <c r="O416" s="128">
        <f t="shared" si="217"/>
        <v>10</v>
      </c>
      <c r="P416" s="129">
        <f>SUM(G416:O416)</f>
        <v>90</v>
      </c>
      <c r="Q416" s="130">
        <f t="shared" ref="Q416:Y416" si="218">Q23</f>
        <v>10</v>
      </c>
      <c r="R416" s="128">
        <f t="shared" si="218"/>
        <v>10</v>
      </c>
      <c r="S416" s="128">
        <f t="shared" si="218"/>
        <v>10</v>
      </c>
      <c r="T416" s="128">
        <f t="shared" si="218"/>
        <v>10</v>
      </c>
      <c r="U416" s="128">
        <f t="shared" si="218"/>
        <v>10</v>
      </c>
      <c r="V416" s="128">
        <f t="shared" si="218"/>
        <v>10</v>
      </c>
      <c r="W416" s="128">
        <f t="shared" si="218"/>
        <v>10</v>
      </c>
      <c r="X416" s="128">
        <f t="shared" si="218"/>
        <v>10</v>
      </c>
      <c r="Y416" s="131">
        <f t="shared" si="218"/>
        <v>10</v>
      </c>
      <c r="Z416" s="129">
        <f>SUM(Q416:Y416)</f>
        <v>90</v>
      </c>
      <c r="AA416" s="132">
        <f>P416+Z416</f>
        <v>180</v>
      </c>
      <c r="AB416" s="101"/>
      <c r="AC416" s="101"/>
    </row>
    <row r="417" spans="5:32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0</v>
      </c>
      <c r="H417" s="134">
        <f t="shared" ref="H417:O417" si="219">IF(H416-H413=-1,3+H415)+IF(H416-H413=0,2+H415)+IF(H416-H413=1,1+H415)+IF(H416-H413=2,H415)+IF(H416-H413=3,IF(H415-1&gt;0,H415-1,0))+IF(H416-H413=4,IF(H415-2&gt;0,H415-2,0))</f>
        <v>0</v>
      </c>
      <c r="I417" s="134">
        <f t="shared" si="219"/>
        <v>0</v>
      </c>
      <c r="J417" s="134">
        <f t="shared" si="219"/>
        <v>0</v>
      </c>
      <c r="K417" s="134">
        <f t="shared" si="219"/>
        <v>0</v>
      </c>
      <c r="L417" s="134">
        <f t="shared" si="219"/>
        <v>0</v>
      </c>
      <c r="M417" s="134">
        <f t="shared" si="219"/>
        <v>0</v>
      </c>
      <c r="N417" s="134">
        <f t="shared" si="219"/>
        <v>0</v>
      </c>
      <c r="O417" s="135">
        <f t="shared" si="219"/>
        <v>0</v>
      </c>
      <c r="P417" s="136">
        <f>SUM(G417:O417)</f>
        <v>0</v>
      </c>
      <c r="Q417" s="137">
        <f t="shared" ref="Q417:Y417" si="220">IF(Q416-Q413=-1,3+Q415)+IF(Q416-Q413=0,2+Q415)+IF(Q416-Q413=1,1+Q415)+IF(Q416-Q413=2,Q415)+IF(Q416-Q413=3,IF(Q415-1&gt;0,Q415-1,0))+IF(Q416-Q413=4,IF(Q415-2&gt;0,Q415-2,0))</f>
        <v>0</v>
      </c>
      <c r="R417" s="138">
        <f t="shared" si="220"/>
        <v>0</v>
      </c>
      <c r="S417" s="138">
        <f t="shared" si="220"/>
        <v>0</v>
      </c>
      <c r="T417" s="138">
        <f t="shared" si="220"/>
        <v>0</v>
      </c>
      <c r="U417" s="138">
        <f t="shared" si="220"/>
        <v>0</v>
      </c>
      <c r="V417" s="138">
        <f t="shared" si="220"/>
        <v>0</v>
      </c>
      <c r="W417" s="138">
        <f t="shared" si="220"/>
        <v>0</v>
      </c>
      <c r="X417" s="138">
        <f t="shared" si="220"/>
        <v>0</v>
      </c>
      <c r="Y417" s="135">
        <f t="shared" si="220"/>
        <v>0</v>
      </c>
      <c r="Z417" s="136">
        <f>SUM(Q417:Y417)</f>
        <v>0</v>
      </c>
      <c r="AA417" s="139">
        <f>P417+Z417</f>
        <v>0</v>
      </c>
      <c r="AB417" s="101"/>
      <c r="AC417" s="101"/>
    </row>
    <row r="418" spans="5:32" ht="15" thickBot="1" x14ac:dyDescent="0.4">
      <c r="E418" s="101"/>
      <c r="F418" s="140" t="s">
        <v>53</v>
      </c>
      <c r="G418" s="141">
        <f t="shared" ref="G418:O418" si="221">IF(G416-G413=-2,4)+IF(G416-G413=-1,3)+IF(G416-G413=0,2)+IF(G416-G413=1,1)+IF(G416-G413&gt;2,0)</f>
        <v>0</v>
      </c>
      <c r="H418" s="141">
        <f t="shared" si="221"/>
        <v>0</v>
      </c>
      <c r="I418" s="141">
        <f t="shared" si="221"/>
        <v>0</v>
      </c>
      <c r="J418" s="141">
        <f t="shared" si="221"/>
        <v>0</v>
      </c>
      <c r="K418" s="141">
        <f t="shared" si="221"/>
        <v>0</v>
      </c>
      <c r="L418" s="141">
        <f t="shared" si="221"/>
        <v>0</v>
      </c>
      <c r="M418" s="141">
        <f t="shared" si="221"/>
        <v>0</v>
      </c>
      <c r="N418" s="141">
        <f t="shared" si="221"/>
        <v>0</v>
      </c>
      <c r="O418" s="142">
        <f t="shared" si="221"/>
        <v>0</v>
      </c>
      <c r="P418" s="143">
        <f>SUM(G418:O418)</f>
        <v>0</v>
      </c>
      <c r="Q418" s="142">
        <f t="shared" ref="Q418:Y418" si="222">IF(Q416-Q413=-2,4)+IF(Q416-Q413=-1,3)+IF(Q416-Q413=0,2)+IF(Q416-Q413=1,1)+IF(Q416-Q413&gt;2,0)</f>
        <v>0</v>
      </c>
      <c r="R418" s="142">
        <f t="shared" si="222"/>
        <v>0</v>
      </c>
      <c r="S418" s="142">
        <f t="shared" si="222"/>
        <v>0</v>
      </c>
      <c r="T418" s="142">
        <f t="shared" si="222"/>
        <v>0</v>
      </c>
      <c r="U418" s="142">
        <f t="shared" si="222"/>
        <v>0</v>
      </c>
      <c r="V418" s="142">
        <f t="shared" si="222"/>
        <v>0</v>
      </c>
      <c r="W418" s="142">
        <f t="shared" si="222"/>
        <v>0</v>
      </c>
      <c r="X418" s="142">
        <f t="shared" si="222"/>
        <v>0</v>
      </c>
      <c r="Y418" s="142">
        <f t="shared" si="222"/>
        <v>0</v>
      </c>
      <c r="Z418" s="143">
        <f>SUM(Q418:Y418)</f>
        <v>0</v>
      </c>
      <c r="AA418" s="144">
        <f>P418+Z418</f>
        <v>0</v>
      </c>
      <c r="AB418" s="101"/>
      <c r="AC418" s="101"/>
    </row>
    <row r="419" spans="5:32" x14ac:dyDescent="0.35">
      <c r="E419" s="101"/>
      <c r="F419" s="38"/>
      <c r="G419" s="28">
        <f>G416-G413</f>
        <v>6</v>
      </c>
      <c r="H419" s="28">
        <f t="shared" ref="H419:O419" si="223">H416-H413</f>
        <v>6</v>
      </c>
      <c r="I419" s="28">
        <f t="shared" si="223"/>
        <v>5</v>
      </c>
      <c r="J419" s="28">
        <f t="shared" si="223"/>
        <v>6</v>
      </c>
      <c r="K419" s="28">
        <f t="shared" si="223"/>
        <v>7</v>
      </c>
      <c r="L419" s="28">
        <f t="shared" si="223"/>
        <v>5</v>
      </c>
      <c r="M419" s="28">
        <f t="shared" si="223"/>
        <v>7</v>
      </c>
      <c r="N419" s="28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5"/>
      <c r="AA419" s="146"/>
      <c r="AB419" s="101"/>
      <c r="AC419" s="101"/>
    </row>
    <row r="420" spans="5:32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2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2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0</v>
      </c>
      <c r="P422" s="198" t="s">
        <v>57</v>
      </c>
      <c r="Q422" s="198"/>
      <c r="R422" s="198"/>
      <c r="S422" s="198"/>
      <c r="T422" s="198"/>
      <c r="U422" s="148">
        <f>COUNTIF(G419:Y419,"=2")</f>
        <v>0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</row>
    <row r="423" spans="5:32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0</v>
      </c>
      <c r="M423" s="217" t="s">
        <v>59</v>
      </c>
      <c r="N423" s="217"/>
      <c r="O423" s="152">
        <f>COUNTIF(G419:Y419,"=1")</f>
        <v>0</v>
      </c>
      <c r="P423" s="198" t="s">
        <v>60</v>
      </c>
      <c r="Q423" s="198"/>
      <c r="R423" s="198"/>
      <c r="S423" s="198"/>
      <c r="T423" s="198"/>
      <c r="U423" s="151">
        <f>COUNTIF(G419:Y419,"&gt;=3")</f>
        <v>18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</row>
    <row r="424" spans="5:32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0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</row>
    <row r="425" spans="5:32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0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</row>
    <row r="426" spans="5:32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0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</row>
    <row r="427" spans="5:32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18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</row>
    <row r="428" spans="5:32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</row>
    <row r="429" spans="5:32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</row>
    <row r="430" spans="5:32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</row>
    <row r="431" spans="5:32" ht="15.5" thickTop="1" thickBot="1" x14ac:dyDescent="0.4"/>
    <row r="432" spans="5:32" x14ac:dyDescent="0.35">
      <c r="E432" s="101"/>
      <c r="F432" s="102" t="s">
        <v>49</v>
      </c>
      <c r="G432" s="196">
        <f>C24</f>
        <v>0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0</v>
      </c>
      <c r="AB432" s="101"/>
      <c r="AC432" s="101"/>
    </row>
    <row r="433" spans="5:32" ht="15" thickBot="1" x14ac:dyDescent="0.4">
      <c r="E433" s="101"/>
      <c r="F433" s="104" t="s">
        <v>6</v>
      </c>
      <c r="G433" s="210">
        <f>E24</f>
        <v>20</v>
      </c>
      <c r="H433" s="211"/>
      <c r="I433" s="211"/>
      <c r="J433" s="211"/>
      <c r="K433" s="17"/>
      <c r="L433" s="211">
        <f>$F$3</f>
        <v>133</v>
      </c>
      <c r="M433" s="211"/>
      <c r="N433" s="211"/>
      <c r="O433" s="211">
        <f>$G$3</f>
        <v>68.599999999999994</v>
      </c>
      <c r="P433" s="211"/>
      <c r="Q433" s="212">
        <f>ROUND((G433*(L433/113)+(O433-AA436)),0)</f>
        <v>20</v>
      </c>
      <c r="R433" s="212"/>
      <c r="S433" s="212"/>
      <c r="T433" s="212"/>
      <c r="U433" s="17"/>
      <c r="V433" s="17"/>
      <c r="AA433" s="17"/>
      <c r="AB433" s="101"/>
      <c r="AC433" s="101"/>
    </row>
    <row r="434" spans="5:32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2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2" x14ac:dyDescent="0.35">
      <c r="E436" s="101"/>
      <c r="F436" s="109" t="s">
        <v>11</v>
      </c>
      <c r="G436" s="110">
        <f>G$7</f>
        <v>4</v>
      </c>
      <c r="H436" s="110">
        <f t="shared" ref="H436:O436" si="225">H$7</f>
        <v>4</v>
      </c>
      <c r="I436" s="110">
        <f t="shared" si="225"/>
        <v>5</v>
      </c>
      <c r="J436" s="110">
        <f t="shared" si="225"/>
        <v>4</v>
      </c>
      <c r="K436" s="110">
        <f t="shared" si="225"/>
        <v>3</v>
      </c>
      <c r="L436" s="110">
        <f t="shared" si="225"/>
        <v>5</v>
      </c>
      <c r="M436" s="110">
        <f t="shared" si="225"/>
        <v>3</v>
      </c>
      <c r="N436" s="110">
        <f t="shared" si="225"/>
        <v>5</v>
      </c>
      <c r="O436" s="110">
        <f t="shared" si="225"/>
        <v>3</v>
      </c>
      <c r="P436" s="111">
        <f>SUM(G436:O436)</f>
        <v>36</v>
      </c>
      <c r="Q436" s="110">
        <f t="shared" ref="Q436:Y436" si="226">Q$7</f>
        <v>4</v>
      </c>
      <c r="R436" s="112">
        <f t="shared" si="226"/>
        <v>4</v>
      </c>
      <c r="S436" s="112">
        <f t="shared" si="226"/>
        <v>3</v>
      </c>
      <c r="T436" s="112">
        <f t="shared" si="226"/>
        <v>5</v>
      </c>
      <c r="U436" s="112">
        <f t="shared" si="226"/>
        <v>3</v>
      </c>
      <c r="V436" s="112">
        <f t="shared" si="226"/>
        <v>4</v>
      </c>
      <c r="W436" s="112">
        <f t="shared" si="226"/>
        <v>4</v>
      </c>
      <c r="X436" s="112">
        <f t="shared" si="226"/>
        <v>5</v>
      </c>
      <c r="Y436" s="113">
        <f t="shared" si="226"/>
        <v>4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2" x14ac:dyDescent="0.35">
      <c r="E437" s="101"/>
      <c r="F437" s="114" t="s">
        <v>7</v>
      </c>
      <c r="G437" s="115">
        <f>G$8</f>
        <v>4</v>
      </c>
      <c r="H437" s="115">
        <f t="shared" ref="H437:O437" si="227">H$8</f>
        <v>8</v>
      </c>
      <c r="I437" s="115">
        <f t="shared" si="227"/>
        <v>12</v>
      </c>
      <c r="J437" s="115">
        <f t="shared" si="227"/>
        <v>14</v>
      </c>
      <c r="K437" s="115">
        <f t="shared" si="227"/>
        <v>2</v>
      </c>
      <c r="L437" s="115">
        <f t="shared" si="227"/>
        <v>10</v>
      </c>
      <c r="M437" s="115">
        <f t="shared" si="227"/>
        <v>18</v>
      </c>
      <c r="N437" s="115">
        <f t="shared" si="227"/>
        <v>16</v>
      </c>
      <c r="O437" s="116">
        <f t="shared" si="227"/>
        <v>6</v>
      </c>
      <c r="P437" s="117"/>
      <c r="Q437" s="118">
        <f t="shared" ref="Q437:Y437" si="228">Q$8</f>
        <v>1</v>
      </c>
      <c r="R437" s="119">
        <f t="shared" si="228"/>
        <v>9</v>
      </c>
      <c r="S437" s="119">
        <f t="shared" si="228"/>
        <v>11</v>
      </c>
      <c r="T437" s="119">
        <f t="shared" si="228"/>
        <v>5</v>
      </c>
      <c r="U437" s="119">
        <f t="shared" si="228"/>
        <v>17</v>
      </c>
      <c r="V437" s="119">
        <f t="shared" si="228"/>
        <v>15</v>
      </c>
      <c r="W437" s="119">
        <f t="shared" si="228"/>
        <v>3</v>
      </c>
      <c r="X437" s="119">
        <f t="shared" si="228"/>
        <v>13</v>
      </c>
      <c r="Y437" s="116">
        <f t="shared" si="228"/>
        <v>7</v>
      </c>
      <c r="Z437" s="117"/>
      <c r="AA437" s="120"/>
      <c r="AB437" s="101"/>
      <c r="AC437" s="101"/>
    </row>
    <row r="438" spans="5:32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1</v>
      </c>
      <c r="H438" s="122">
        <f t="shared" ref="H438:O438" si="229">IF($Q433&lt;=18,IF(H437&lt;=$Q433,1,0),IF($Q433&lt;=36,IF(H437&lt;=($Q433-18),2,1),IF($Q433&gt;36,IF(H437&lt;=($Q433-36),3,2))))</f>
        <v>1</v>
      </c>
      <c r="I438" s="122">
        <f t="shared" si="229"/>
        <v>1</v>
      </c>
      <c r="J438" s="122">
        <f t="shared" si="229"/>
        <v>1</v>
      </c>
      <c r="K438" s="122">
        <f t="shared" si="229"/>
        <v>2</v>
      </c>
      <c r="L438" s="122">
        <f t="shared" si="229"/>
        <v>1</v>
      </c>
      <c r="M438" s="122">
        <f t="shared" si="229"/>
        <v>1</v>
      </c>
      <c r="N438" s="122">
        <f t="shared" si="229"/>
        <v>1</v>
      </c>
      <c r="O438" s="123">
        <f t="shared" si="229"/>
        <v>1</v>
      </c>
      <c r="P438" s="124">
        <f>SUM(G438:O438)</f>
        <v>10</v>
      </c>
      <c r="Q438" s="123">
        <f t="shared" ref="Q438:Y438" si="230">IF($Q433&lt;=18,IF(Q437&lt;=$Q433,1,0),IF($Q433&lt;=36,IF(Q437&lt;=($Q433-18),2,1),IF($Q433&gt;36,IF(Q437&lt;=($Q433-36),3,2))))</f>
        <v>2</v>
      </c>
      <c r="R438" s="123">
        <f t="shared" si="230"/>
        <v>1</v>
      </c>
      <c r="S438" s="123">
        <f t="shared" si="230"/>
        <v>1</v>
      </c>
      <c r="T438" s="123">
        <f t="shared" si="230"/>
        <v>1</v>
      </c>
      <c r="U438" s="123">
        <f t="shared" si="230"/>
        <v>1</v>
      </c>
      <c r="V438" s="123">
        <f t="shared" si="230"/>
        <v>1</v>
      </c>
      <c r="W438" s="123">
        <f t="shared" si="230"/>
        <v>1</v>
      </c>
      <c r="X438" s="123">
        <f t="shared" si="230"/>
        <v>1</v>
      </c>
      <c r="Y438" s="123">
        <f t="shared" si="230"/>
        <v>1</v>
      </c>
      <c r="Z438" s="125">
        <f>SUM(Q438:Y438)</f>
        <v>10</v>
      </c>
      <c r="AA438" s="126">
        <f>P438+Z438</f>
        <v>20</v>
      </c>
      <c r="AB438" s="101"/>
      <c r="AC438" s="101"/>
    </row>
    <row r="439" spans="5:32" x14ac:dyDescent="0.35">
      <c r="E439" s="101"/>
      <c r="F439" s="127" t="s">
        <v>51</v>
      </c>
      <c r="G439" s="128">
        <f t="shared" ref="G439:O439" si="231">G24</f>
        <v>10</v>
      </c>
      <c r="H439" s="128">
        <f t="shared" si="231"/>
        <v>10</v>
      </c>
      <c r="I439" s="128">
        <f t="shared" si="231"/>
        <v>10</v>
      </c>
      <c r="J439" s="128">
        <f t="shared" si="231"/>
        <v>10</v>
      </c>
      <c r="K439" s="128">
        <f t="shared" si="231"/>
        <v>10</v>
      </c>
      <c r="L439" s="128">
        <f t="shared" si="231"/>
        <v>10</v>
      </c>
      <c r="M439" s="128">
        <f t="shared" si="231"/>
        <v>10</v>
      </c>
      <c r="N439" s="128">
        <f t="shared" si="231"/>
        <v>10</v>
      </c>
      <c r="O439" s="128">
        <f t="shared" si="231"/>
        <v>10</v>
      </c>
      <c r="P439" s="129">
        <f>SUM(G439:O439)</f>
        <v>90</v>
      </c>
      <c r="Q439" s="130">
        <f t="shared" ref="Q439:Y439" si="232">Q24</f>
        <v>10</v>
      </c>
      <c r="R439" s="128">
        <f t="shared" si="232"/>
        <v>10</v>
      </c>
      <c r="S439" s="128">
        <f t="shared" si="232"/>
        <v>10</v>
      </c>
      <c r="T439" s="128">
        <f t="shared" si="232"/>
        <v>10</v>
      </c>
      <c r="U439" s="128">
        <f t="shared" si="232"/>
        <v>10</v>
      </c>
      <c r="V439" s="128">
        <f t="shared" si="232"/>
        <v>10</v>
      </c>
      <c r="W439" s="128">
        <f t="shared" si="232"/>
        <v>10</v>
      </c>
      <c r="X439" s="128">
        <f t="shared" si="232"/>
        <v>10</v>
      </c>
      <c r="Y439" s="131">
        <f t="shared" si="232"/>
        <v>10</v>
      </c>
      <c r="Z439" s="129">
        <f>SUM(Q439:Y439)</f>
        <v>90</v>
      </c>
      <c r="AA439" s="132">
        <f>P439+Z439</f>
        <v>180</v>
      </c>
      <c r="AB439" s="101"/>
      <c r="AC439" s="101"/>
    </row>
    <row r="440" spans="5:32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0</v>
      </c>
      <c r="H440" s="134">
        <f t="shared" ref="H440:O440" si="233">IF(H439-H436=-1,3+H438)+IF(H439-H436=0,2+H438)+IF(H439-H436=1,1+H438)+IF(H439-H436=2,H438)+IF(H439-H436=3,IF(H438-1&gt;0,H438-1,0))+IF(H439-H436=4,IF(H438-2&gt;0,H438-2,0))</f>
        <v>0</v>
      </c>
      <c r="I440" s="134">
        <f t="shared" si="233"/>
        <v>0</v>
      </c>
      <c r="J440" s="134">
        <f t="shared" si="233"/>
        <v>0</v>
      </c>
      <c r="K440" s="134">
        <f t="shared" si="233"/>
        <v>0</v>
      </c>
      <c r="L440" s="134">
        <f t="shared" si="233"/>
        <v>0</v>
      </c>
      <c r="M440" s="134">
        <f t="shared" si="233"/>
        <v>0</v>
      </c>
      <c r="N440" s="134">
        <f t="shared" si="233"/>
        <v>0</v>
      </c>
      <c r="O440" s="135">
        <f t="shared" si="233"/>
        <v>0</v>
      </c>
      <c r="P440" s="136">
        <f>SUM(G440:O440)</f>
        <v>0</v>
      </c>
      <c r="Q440" s="137">
        <f t="shared" ref="Q440:Y440" si="234">IF(Q439-Q436=-1,3+Q438)+IF(Q439-Q436=0,2+Q438)+IF(Q439-Q436=1,1+Q438)+IF(Q439-Q436=2,Q438)+IF(Q439-Q436=3,IF(Q438-1&gt;0,Q438-1,0))+IF(Q439-Q436=4,IF(Q438-2&gt;0,Q438-2,0))</f>
        <v>0</v>
      </c>
      <c r="R440" s="138">
        <f t="shared" si="234"/>
        <v>0</v>
      </c>
      <c r="S440" s="138">
        <f t="shared" si="234"/>
        <v>0</v>
      </c>
      <c r="T440" s="138">
        <f t="shared" si="234"/>
        <v>0</v>
      </c>
      <c r="U440" s="138">
        <f t="shared" si="234"/>
        <v>0</v>
      </c>
      <c r="V440" s="138">
        <f t="shared" si="234"/>
        <v>0</v>
      </c>
      <c r="W440" s="138">
        <f t="shared" si="234"/>
        <v>0</v>
      </c>
      <c r="X440" s="138">
        <f t="shared" si="234"/>
        <v>0</v>
      </c>
      <c r="Y440" s="135">
        <f t="shared" si="234"/>
        <v>0</v>
      </c>
      <c r="Z440" s="136">
        <f>SUM(Q440:Y440)</f>
        <v>0</v>
      </c>
      <c r="AA440" s="139">
        <f>P440+Z440</f>
        <v>0</v>
      </c>
      <c r="AB440" s="101"/>
      <c r="AC440" s="101"/>
    </row>
    <row r="441" spans="5:32" ht="15" thickBot="1" x14ac:dyDescent="0.4">
      <c r="E441" s="101"/>
      <c r="F441" s="140" t="s">
        <v>53</v>
      </c>
      <c r="G441" s="141">
        <f t="shared" ref="G441:O441" si="235">IF(G439-G436=-2,4)+IF(G439-G436=-1,3)+IF(G439-G436=0,2)+IF(G439-G436=1,1)+IF(G439-G436&gt;2,0)</f>
        <v>0</v>
      </c>
      <c r="H441" s="141">
        <f t="shared" si="235"/>
        <v>0</v>
      </c>
      <c r="I441" s="141">
        <f t="shared" si="235"/>
        <v>0</v>
      </c>
      <c r="J441" s="141">
        <f t="shared" si="235"/>
        <v>0</v>
      </c>
      <c r="K441" s="141">
        <f t="shared" si="235"/>
        <v>0</v>
      </c>
      <c r="L441" s="141">
        <f t="shared" si="235"/>
        <v>0</v>
      </c>
      <c r="M441" s="141">
        <f t="shared" si="235"/>
        <v>0</v>
      </c>
      <c r="N441" s="141">
        <f t="shared" si="235"/>
        <v>0</v>
      </c>
      <c r="O441" s="142">
        <f t="shared" si="235"/>
        <v>0</v>
      </c>
      <c r="P441" s="143">
        <f>SUM(G441:O441)</f>
        <v>0</v>
      </c>
      <c r="Q441" s="142">
        <f t="shared" ref="Q441:Y441" si="236">IF(Q439-Q436=-2,4)+IF(Q439-Q436=-1,3)+IF(Q439-Q436=0,2)+IF(Q439-Q436=1,1)+IF(Q439-Q436&gt;2,0)</f>
        <v>0</v>
      </c>
      <c r="R441" s="142">
        <f t="shared" si="236"/>
        <v>0</v>
      </c>
      <c r="S441" s="142">
        <f t="shared" si="236"/>
        <v>0</v>
      </c>
      <c r="T441" s="142">
        <f t="shared" si="236"/>
        <v>0</v>
      </c>
      <c r="U441" s="142">
        <f t="shared" si="236"/>
        <v>0</v>
      </c>
      <c r="V441" s="142">
        <f t="shared" si="236"/>
        <v>0</v>
      </c>
      <c r="W441" s="142">
        <f t="shared" si="236"/>
        <v>0</v>
      </c>
      <c r="X441" s="142">
        <f t="shared" si="236"/>
        <v>0</v>
      </c>
      <c r="Y441" s="142">
        <f t="shared" si="236"/>
        <v>0</v>
      </c>
      <c r="Z441" s="143">
        <f>SUM(Q441:Y441)</f>
        <v>0</v>
      </c>
      <c r="AA441" s="144">
        <f>P441+Z441</f>
        <v>0</v>
      </c>
      <c r="AB441" s="101"/>
      <c r="AC441" s="101"/>
    </row>
    <row r="442" spans="5:32" x14ac:dyDescent="0.35">
      <c r="E442" s="101"/>
      <c r="F442" s="38"/>
      <c r="G442" s="28">
        <f>G439-G436</f>
        <v>6</v>
      </c>
      <c r="H442" s="28">
        <f t="shared" ref="H442:O442" si="237">H439-H436</f>
        <v>6</v>
      </c>
      <c r="I442" s="28">
        <f t="shared" si="237"/>
        <v>5</v>
      </c>
      <c r="J442" s="28">
        <f t="shared" si="237"/>
        <v>6</v>
      </c>
      <c r="K442" s="28">
        <f t="shared" si="237"/>
        <v>7</v>
      </c>
      <c r="L442" s="28">
        <f t="shared" si="237"/>
        <v>5</v>
      </c>
      <c r="M442" s="28">
        <f t="shared" si="237"/>
        <v>7</v>
      </c>
      <c r="N442" s="28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5"/>
      <c r="AA442" s="146"/>
      <c r="AB442" s="101"/>
      <c r="AC442" s="101"/>
    </row>
    <row r="443" spans="5:32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2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2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0</v>
      </c>
      <c r="P445" s="198" t="s">
        <v>57</v>
      </c>
      <c r="Q445" s="198"/>
      <c r="R445" s="198"/>
      <c r="S445" s="198"/>
      <c r="T445" s="198"/>
      <c r="U445" s="148">
        <f>COUNTIF(G442:Y442,"=2")</f>
        <v>0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</row>
    <row r="446" spans="5:32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0</v>
      </c>
      <c r="P446" s="198" t="s">
        <v>60</v>
      </c>
      <c r="Q446" s="198"/>
      <c r="R446" s="198"/>
      <c r="S446" s="198"/>
      <c r="T446" s="198"/>
      <c r="U446" s="151">
        <f>COUNTIF(G442:Y442,"&gt;=3")</f>
        <v>18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</row>
    <row r="447" spans="5:32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0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</row>
    <row r="448" spans="5:32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0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</row>
    <row r="449" spans="5:32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0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</row>
    <row r="450" spans="5:32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18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</row>
    <row r="451" spans="5:32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</row>
    <row r="452" spans="5:32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</row>
    <row r="453" spans="5:32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</row>
    <row r="454" spans="5:32" ht="15.5" thickTop="1" thickBot="1" x14ac:dyDescent="0.4"/>
    <row r="455" spans="5:32" x14ac:dyDescent="0.35">
      <c r="E455" s="101"/>
      <c r="F455" s="102" t="s">
        <v>49</v>
      </c>
      <c r="G455" s="196">
        <f>C25</f>
        <v>0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0</v>
      </c>
      <c r="AB455" s="101"/>
      <c r="AC455" s="101"/>
    </row>
    <row r="456" spans="5:32" ht="15" thickBot="1" x14ac:dyDescent="0.4">
      <c r="E456" s="101"/>
      <c r="F456" s="104" t="s">
        <v>6</v>
      </c>
      <c r="G456" s="210">
        <f>E25</f>
        <v>20</v>
      </c>
      <c r="H456" s="211"/>
      <c r="I456" s="211"/>
      <c r="J456" s="211"/>
      <c r="K456" s="17"/>
      <c r="L456" s="211">
        <f>$F$3</f>
        <v>133</v>
      </c>
      <c r="M456" s="211"/>
      <c r="N456" s="211"/>
      <c r="O456" s="211">
        <f>$G$3</f>
        <v>68.599999999999994</v>
      </c>
      <c r="P456" s="211"/>
      <c r="Q456" s="212">
        <f>ROUND((G456*(L456/113)+(O456-AA459)),0)</f>
        <v>20</v>
      </c>
      <c r="R456" s="212"/>
      <c r="S456" s="212"/>
      <c r="T456" s="212"/>
      <c r="U456" s="17"/>
      <c r="V456" s="17"/>
      <c r="AA456" s="17"/>
      <c r="AB456" s="101"/>
      <c r="AC456" s="101"/>
    </row>
    <row r="457" spans="5:32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2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2" x14ac:dyDescent="0.35">
      <c r="E459" s="101"/>
      <c r="F459" s="109" t="s">
        <v>11</v>
      </c>
      <c r="G459" s="110">
        <f>G$7</f>
        <v>4</v>
      </c>
      <c r="H459" s="110">
        <f t="shared" ref="H459:O459" si="239">H$7</f>
        <v>4</v>
      </c>
      <c r="I459" s="110">
        <f t="shared" si="239"/>
        <v>5</v>
      </c>
      <c r="J459" s="110">
        <f t="shared" si="239"/>
        <v>4</v>
      </c>
      <c r="K459" s="110">
        <f t="shared" si="239"/>
        <v>3</v>
      </c>
      <c r="L459" s="110">
        <f t="shared" si="239"/>
        <v>5</v>
      </c>
      <c r="M459" s="110">
        <f t="shared" si="239"/>
        <v>3</v>
      </c>
      <c r="N459" s="110">
        <f t="shared" si="239"/>
        <v>5</v>
      </c>
      <c r="O459" s="110">
        <f t="shared" si="239"/>
        <v>3</v>
      </c>
      <c r="P459" s="111">
        <f>SUM(G459:O459)</f>
        <v>36</v>
      </c>
      <c r="Q459" s="110">
        <f t="shared" ref="Q459:Y459" si="240">Q$7</f>
        <v>4</v>
      </c>
      <c r="R459" s="112">
        <f t="shared" si="240"/>
        <v>4</v>
      </c>
      <c r="S459" s="112">
        <f t="shared" si="240"/>
        <v>3</v>
      </c>
      <c r="T459" s="112">
        <f t="shared" si="240"/>
        <v>5</v>
      </c>
      <c r="U459" s="112">
        <f t="shared" si="240"/>
        <v>3</v>
      </c>
      <c r="V459" s="112">
        <f t="shared" si="240"/>
        <v>4</v>
      </c>
      <c r="W459" s="112">
        <f t="shared" si="240"/>
        <v>4</v>
      </c>
      <c r="X459" s="112">
        <f t="shared" si="240"/>
        <v>5</v>
      </c>
      <c r="Y459" s="113">
        <f t="shared" si="240"/>
        <v>4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2" x14ac:dyDescent="0.35">
      <c r="E460" s="101"/>
      <c r="F460" s="114" t="s">
        <v>7</v>
      </c>
      <c r="G460" s="115">
        <f>G$8</f>
        <v>4</v>
      </c>
      <c r="H460" s="115">
        <f t="shared" ref="H460:O460" si="241">H$8</f>
        <v>8</v>
      </c>
      <c r="I460" s="115">
        <f t="shared" si="241"/>
        <v>12</v>
      </c>
      <c r="J460" s="115">
        <f t="shared" si="241"/>
        <v>14</v>
      </c>
      <c r="K460" s="115">
        <f t="shared" si="241"/>
        <v>2</v>
      </c>
      <c r="L460" s="115">
        <f t="shared" si="241"/>
        <v>10</v>
      </c>
      <c r="M460" s="115">
        <f t="shared" si="241"/>
        <v>18</v>
      </c>
      <c r="N460" s="115">
        <f t="shared" si="241"/>
        <v>16</v>
      </c>
      <c r="O460" s="116">
        <f t="shared" si="241"/>
        <v>6</v>
      </c>
      <c r="P460" s="117"/>
      <c r="Q460" s="118">
        <f t="shared" ref="Q460:Y460" si="242">Q$8</f>
        <v>1</v>
      </c>
      <c r="R460" s="119">
        <f t="shared" si="242"/>
        <v>9</v>
      </c>
      <c r="S460" s="119">
        <f t="shared" si="242"/>
        <v>11</v>
      </c>
      <c r="T460" s="119">
        <f t="shared" si="242"/>
        <v>5</v>
      </c>
      <c r="U460" s="119">
        <f t="shared" si="242"/>
        <v>17</v>
      </c>
      <c r="V460" s="119">
        <f t="shared" si="242"/>
        <v>15</v>
      </c>
      <c r="W460" s="119">
        <f t="shared" si="242"/>
        <v>3</v>
      </c>
      <c r="X460" s="119">
        <f t="shared" si="242"/>
        <v>13</v>
      </c>
      <c r="Y460" s="116">
        <f t="shared" si="242"/>
        <v>7</v>
      </c>
      <c r="Z460" s="117"/>
      <c r="AA460" s="120"/>
      <c r="AB460" s="101"/>
      <c r="AC460" s="101"/>
    </row>
    <row r="461" spans="5:32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1</v>
      </c>
      <c r="H461" s="122">
        <f t="shared" ref="H461:O461" si="243">IF($Q456&lt;=18,IF(H460&lt;=$Q456,1,0),IF($Q456&lt;=36,IF(H460&lt;=($Q456-18),2,1),IF($Q456&gt;36,IF(H460&lt;=($Q456-36),3,2))))</f>
        <v>1</v>
      </c>
      <c r="I461" s="122">
        <f t="shared" si="243"/>
        <v>1</v>
      </c>
      <c r="J461" s="122">
        <f t="shared" si="243"/>
        <v>1</v>
      </c>
      <c r="K461" s="122">
        <f t="shared" si="243"/>
        <v>2</v>
      </c>
      <c r="L461" s="122">
        <f t="shared" si="243"/>
        <v>1</v>
      </c>
      <c r="M461" s="122">
        <f t="shared" si="243"/>
        <v>1</v>
      </c>
      <c r="N461" s="122">
        <f t="shared" si="243"/>
        <v>1</v>
      </c>
      <c r="O461" s="123">
        <f t="shared" si="243"/>
        <v>1</v>
      </c>
      <c r="P461" s="124">
        <f>SUM(G461:O461)</f>
        <v>10</v>
      </c>
      <c r="Q461" s="123">
        <f t="shared" ref="Q461:Y461" si="244">IF($Q456&lt;=18,IF(Q460&lt;=$Q456,1,0),IF($Q456&lt;=36,IF(Q460&lt;=($Q456-18),2,1),IF($Q456&gt;36,IF(Q460&lt;=($Q456-36),3,2))))</f>
        <v>2</v>
      </c>
      <c r="R461" s="123">
        <f t="shared" si="244"/>
        <v>1</v>
      </c>
      <c r="S461" s="123">
        <f t="shared" si="244"/>
        <v>1</v>
      </c>
      <c r="T461" s="123">
        <f t="shared" si="244"/>
        <v>1</v>
      </c>
      <c r="U461" s="123">
        <f t="shared" si="244"/>
        <v>1</v>
      </c>
      <c r="V461" s="123">
        <f t="shared" si="244"/>
        <v>1</v>
      </c>
      <c r="W461" s="123">
        <f t="shared" si="244"/>
        <v>1</v>
      </c>
      <c r="X461" s="123">
        <f t="shared" si="244"/>
        <v>1</v>
      </c>
      <c r="Y461" s="123">
        <f t="shared" si="244"/>
        <v>1</v>
      </c>
      <c r="Z461" s="125">
        <f>SUM(Q461:Y461)</f>
        <v>10</v>
      </c>
      <c r="AA461" s="126">
        <f>P461+Z461</f>
        <v>20</v>
      </c>
      <c r="AB461" s="101"/>
      <c r="AC461" s="101"/>
    </row>
    <row r="462" spans="5:32" x14ac:dyDescent="0.35">
      <c r="E462" s="101"/>
      <c r="F462" s="127" t="s">
        <v>51</v>
      </c>
      <c r="G462" s="128">
        <f t="shared" ref="G462:O462" si="245">G25</f>
        <v>10</v>
      </c>
      <c r="H462" s="128">
        <f t="shared" si="245"/>
        <v>10</v>
      </c>
      <c r="I462" s="128">
        <f t="shared" si="245"/>
        <v>10</v>
      </c>
      <c r="J462" s="128">
        <f t="shared" si="245"/>
        <v>10</v>
      </c>
      <c r="K462" s="128">
        <f t="shared" si="245"/>
        <v>10</v>
      </c>
      <c r="L462" s="128">
        <f t="shared" si="245"/>
        <v>10</v>
      </c>
      <c r="M462" s="128">
        <f t="shared" si="245"/>
        <v>10</v>
      </c>
      <c r="N462" s="128">
        <f t="shared" si="245"/>
        <v>10</v>
      </c>
      <c r="O462" s="128">
        <f t="shared" si="245"/>
        <v>10</v>
      </c>
      <c r="P462" s="129">
        <f>SUM(G462:O462)</f>
        <v>90</v>
      </c>
      <c r="Q462" s="130">
        <f t="shared" ref="Q462:Y462" si="246">Q25</f>
        <v>10</v>
      </c>
      <c r="R462" s="128">
        <f t="shared" si="246"/>
        <v>10</v>
      </c>
      <c r="S462" s="128">
        <f t="shared" si="246"/>
        <v>10</v>
      </c>
      <c r="T462" s="128">
        <f t="shared" si="246"/>
        <v>10</v>
      </c>
      <c r="U462" s="128">
        <f t="shared" si="246"/>
        <v>10</v>
      </c>
      <c r="V462" s="128">
        <f t="shared" si="246"/>
        <v>10</v>
      </c>
      <c r="W462" s="128">
        <f t="shared" si="246"/>
        <v>10</v>
      </c>
      <c r="X462" s="128">
        <f t="shared" si="246"/>
        <v>10</v>
      </c>
      <c r="Y462" s="131">
        <f t="shared" si="246"/>
        <v>10</v>
      </c>
      <c r="Z462" s="129">
        <f>SUM(Q462:Y462)</f>
        <v>90</v>
      </c>
      <c r="AA462" s="132">
        <f>P462+Z462</f>
        <v>180</v>
      </c>
      <c r="AB462" s="101"/>
      <c r="AC462" s="101"/>
    </row>
    <row r="463" spans="5:32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0</v>
      </c>
      <c r="H463" s="134">
        <f t="shared" ref="H463:O463" si="247">IF(H462-H459=-1,3+H461)+IF(H462-H459=0,2+H461)+IF(H462-H459=1,1+H461)+IF(H462-H459=2,H461)+IF(H462-H459=3,IF(H461-1&gt;0,H461-1,0))+IF(H462-H459=4,IF(H461-2&gt;0,H461-2,0))</f>
        <v>0</v>
      </c>
      <c r="I463" s="134">
        <f t="shared" si="247"/>
        <v>0</v>
      </c>
      <c r="J463" s="134">
        <f t="shared" si="247"/>
        <v>0</v>
      </c>
      <c r="K463" s="134">
        <f t="shared" si="247"/>
        <v>0</v>
      </c>
      <c r="L463" s="134">
        <f t="shared" si="247"/>
        <v>0</v>
      </c>
      <c r="M463" s="134">
        <f t="shared" si="247"/>
        <v>0</v>
      </c>
      <c r="N463" s="134">
        <f t="shared" si="247"/>
        <v>0</v>
      </c>
      <c r="O463" s="135">
        <f t="shared" si="247"/>
        <v>0</v>
      </c>
      <c r="P463" s="136">
        <f>SUM(G463:O463)</f>
        <v>0</v>
      </c>
      <c r="Q463" s="137">
        <f t="shared" ref="Q463:Y463" si="248">IF(Q462-Q459=-1,3+Q461)+IF(Q462-Q459=0,2+Q461)+IF(Q462-Q459=1,1+Q461)+IF(Q462-Q459=2,Q461)+IF(Q462-Q459=3,IF(Q461-1&gt;0,Q461-1,0))+IF(Q462-Q459=4,IF(Q461-2&gt;0,Q461-2,0))</f>
        <v>0</v>
      </c>
      <c r="R463" s="138">
        <f t="shared" si="248"/>
        <v>0</v>
      </c>
      <c r="S463" s="138">
        <f t="shared" si="248"/>
        <v>0</v>
      </c>
      <c r="T463" s="138">
        <f t="shared" si="248"/>
        <v>0</v>
      </c>
      <c r="U463" s="138">
        <f t="shared" si="248"/>
        <v>0</v>
      </c>
      <c r="V463" s="138">
        <f t="shared" si="248"/>
        <v>0</v>
      </c>
      <c r="W463" s="138">
        <f t="shared" si="248"/>
        <v>0</v>
      </c>
      <c r="X463" s="138">
        <f t="shared" si="248"/>
        <v>0</v>
      </c>
      <c r="Y463" s="135">
        <f t="shared" si="248"/>
        <v>0</v>
      </c>
      <c r="Z463" s="136">
        <f>SUM(Q463:Y463)</f>
        <v>0</v>
      </c>
      <c r="AA463" s="139">
        <f>P463+Z463</f>
        <v>0</v>
      </c>
      <c r="AB463" s="101"/>
      <c r="AC463" s="101"/>
    </row>
    <row r="464" spans="5:32" ht="15" thickBot="1" x14ac:dyDescent="0.4">
      <c r="E464" s="101"/>
      <c r="F464" s="140" t="s">
        <v>53</v>
      </c>
      <c r="G464" s="141">
        <f t="shared" ref="G464:O464" si="249">IF(G462-G459=-2,4)+IF(G462-G459=-1,3)+IF(G462-G459=0,2)+IF(G462-G459=1,1)+IF(G462-G459&gt;2,0)</f>
        <v>0</v>
      </c>
      <c r="H464" s="141">
        <f t="shared" si="249"/>
        <v>0</v>
      </c>
      <c r="I464" s="141">
        <f t="shared" si="249"/>
        <v>0</v>
      </c>
      <c r="J464" s="141">
        <f t="shared" si="249"/>
        <v>0</v>
      </c>
      <c r="K464" s="141">
        <f t="shared" si="249"/>
        <v>0</v>
      </c>
      <c r="L464" s="141">
        <f t="shared" si="249"/>
        <v>0</v>
      </c>
      <c r="M464" s="141">
        <f t="shared" si="249"/>
        <v>0</v>
      </c>
      <c r="N464" s="141">
        <f t="shared" si="249"/>
        <v>0</v>
      </c>
      <c r="O464" s="142">
        <f t="shared" si="249"/>
        <v>0</v>
      </c>
      <c r="P464" s="143">
        <f>SUM(G464:O464)</f>
        <v>0</v>
      </c>
      <c r="Q464" s="142">
        <f t="shared" ref="Q464:Y464" si="250">IF(Q462-Q459=-2,4)+IF(Q462-Q459=-1,3)+IF(Q462-Q459=0,2)+IF(Q462-Q459=1,1)+IF(Q462-Q459&gt;2,0)</f>
        <v>0</v>
      </c>
      <c r="R464" s="142">
        <f t="shared" si="250"/>
        <v>0</v>
      </c>
      <c r="S464" s="142">
        <f t="shared" si="250"/>
        <v>0</v>
      </c>
      <c r="T464" s="142">
        <f t="shared" si="250"/>
        <v>0</v>
      </c>
      <c r="U464" s="142">
        <f t="shared" si="250"/>
        <v>0</v>
      </c>
      <c r="V464" s="142">
        <f t="shared" si="250"/>
        <v>0</v>
      </c>
      <c r="W464" s="142">
        <f t="shared" si="250"/>
        <v>0</v>
      </c>
      <c r="X464" s="142">
        <f t="shared" si="250"/>
        <v>0</v>
      </c>
      <c r="Y464" s="142">
        <f t="shared" si="250"/>
        <v>0</v>
      </c>
      <c r="Z464" s="143">
        <f>SUM(Q464:Y464)</f>
        <v>0</v>
      </c>
      <c r="AA464" s="144">
        <f>P464+Z464</f>
        <v>0</v>
      </c>
      <c r="AB464" s="101"/>
      <c r="AC464" s="101"/>
    </row>
    <row r="465" spans="5:32" x14ac:dyDescent="0.35">
      <c r="E465" s="101"/>
      <c r="F465" s="38"/>
      <c r="G465" s="28">
        <f>G462-G459</f>
        <v>6</v>
      </c>
      <c r="H465" s="28">
        <f t="shared" ref="H465:O465" si="251">H462-H459</f>
        <v>6</v>
      </c>
      <c r="I465" s="28">
        <f t="shared" si="251"/>
        <v>5</v>
      </c>
      <c r="J465" s="28">
        <f t="shared" si="251"/>
        <v>6</v>
      </c>
      <c r="K465" s="28">
        <f t="shared" si="251"/>
        <v>7</v>
      </c>
      <c r="L465" s="28">
        <f t="shared" si="251"/>
        <v>5</v>
      </c>
      <c r="M465" s="28">
        <f t="shared" si="251"/>
        <v>7</v>
      </c>
      <c r="N465" s="28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5"/>
      <c r="AA465" s="146"/>
      <c r="AB465" s="101"/>
      <c r="AC465" s="101"/>
    </row>
    <row r="466" spans="5:32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2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2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0</v>
      </c>
      <c r="P468" s="198" t="s">
        <v>57</v>
      </c>
      <c r="Q468" s="198"/>
      <c r="R468" s="198"/>
      <c r="S468" s="198"/>
      <c r="T468" s="198"/>
      <c r="U468" s="148">
        <f>COUNTIF(G465:Y465,"=2")</f>
        <v>0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</row>
    <row r="469" spans="5:32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0</v>
      </c>
      <c r="P469" s="198" t="s">
        <v>60</v>
      </c>
      <c r="Q469" s="198"/>
      <c r="R469" s="198"/>
      <c r="S469" s="198"/>
      <c r="T469" s="198"/>
      <c r="U469" s="151">
        <f>COUNTIF(G465:Y465,"&gt;=3")</f>
        <v>18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</row>
    <row r="470" spans="5:32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0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</row>
    <row r="471" spans="5:32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0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</row>
    <row r="472" spans="5:32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0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</row>
    <row r="473" spans="5:32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18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</row>
    <row r="474" spans="5:32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</row>
    <row r="475" spans="5:32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</row>
    <row r="476" spans="5:32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</row>
    <row r="477" spans="5:32" ht="15.5" thickTop="1" thickBot="1" x14ac:dyDescent="0.4"/>
    <row r="478" spans="5:32" x14ac:dyDescent="0.35">
      <c r="E478" s="101"/>
      <c r="F478" s="102" t="s">
        <v>49</v>
      </c>
      <c r="G478" s="196">
        <f>C26</f>
        <v>0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0</v>
      </c>
      <c r="AB478" s="101"/>
      <c r="AC478" s="101"/>
    </row>
    <row r="479" spans="5:32" ht="15" thickBot="1" x14ac:dyDescent="0.4">
      <c r="E479" s="101"/>
      <c r="F479" s="104" t="s">
        <v>6</v>
      </c>
      <c r="G479" s="210">
        <f>E26</f>
        <v>20</v>
      </c>
      <c r="H479" s="211"/>
      <c r="I479" s="211"/>
      <c r="J479" s="211"/>
      <c r="K479" s="17"/>
      <c r="L479" s="211">
        <f>$F$3</f>
        <v>133</v>
      </c>
      <c r="M479" s="211"/>
      <c r="N479" s="211"/>
      <c r="O479" s="211">
        <f>$G$3</f>
        <v>68.599999999999994</v>
      </c>
      <c r="P479" s="211"/>
      <c r="Q479" s="212">
        <f>ROUND((G479*(L479/113)+(O479-AA482)),0)</f>
        <v>20</v>
      </c>
      <c r="R479" s="212"/>
      <c r="S479" s="212"/>
      <c r="T479" s="212"/>
      <c r="U479" s="17"/>
      <c r="V479" s="17"/>
      <c r="AA479" s="17"/>
      <c r="AB479" s="101"/>
      <c r="AC479" s="101"/>
    </row>
    <row r="480" spans="5:32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2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2" x14ac:dyDescent="0.35">
      <c r="E482" s="101"/>
      <c r="F482" s="109" t="s">
        <v>11</v>
      </c>
      <c r="G482" s="110">
        <f>G$7</f>
        <v>4</v>
      </c>
      <c r="H482" s="110">
        <f t="shared" ref="H482:O482" si="253">H$7</f>
        <v>4</v>
      </c>
      <c r="I482" s="110">
        <f t="shared" si="253"/>
        <v>5</v>
      </c>
      <c r="J482" s="110">
        <f t="shared" si="253"/>
        <v>4</v>
      </c>
      <c r="K482" s="110">
        <f t="shared" si="253"/>
        <v>3</v>
      </c>
      <c r="L482" s="110">
        <f t="shared" si="253"/>
        <v>5</v>
      </c>
      <c r="M482" s="110">
        <f t="shared" si="253"/>
        <v>3</v>
      </c>
      <c r="N482" s="110">
        <f t="shared" si="253"/>
        <v>5</v>
      </c>
      <c r="O482" s="110">
        <f t="shared" si="253"/>
        <v>3</v>
      </c>
      <c r="P482" s="111">
        <f>SUM(G482:O482)</f>
        <v>36</v>
      </c>
      <c r="Q482" s="110">
        <f t="shared" ref="Q482:Y482" si="254">Q$7</f>
        <v>4</v>
      </c>
      <c r="R482" s="112">
        <f t="shared" si="254"/>
        <v>4</v>
      </c>
      <c r="S482" s="112">
        <f t="shared" si="254"/>
        <v>3</v>
      </c>
      <c r="T482" s="112">
        <f t="shared" si="254"/>
        <v>5</v>
      </c>
      <c r="U482" s="112">
        <f t="shared" si="254"/>
        <v>3</v>
      </c>
      <c r="V482" s="112">
        <f t="shared" si="254"/>
        <v>4</v>
      </c>
      <c r="W482" s="112">
        <f t="shared" si="254"/>
        <v>4</v>
      </c>
      <c r="X482" s="112">
        <f t="shared" si="254"/>
        <v>5</v>
      </c>
      <c r="Y482" s="113">
        <f t="shared" si="254"/>
        <v>4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2" x14ac:dyDescent="0.35">
      <c r="E483" s="101"/>
      <c r="F483" s="114" t="s">
        <v>7</v>
      </c>
      <c r="G483" s="115">
        <f>G$8</f>
        <v>4</v>
      </c>
      <c r="H483" s="115">
        <f t="shared" ref="H483:O483" si="255">H$8</f>
        <v>8</v>
      </c>
      <c r="I483" s="115">
        <f t="shared" si="255"/>
        <v>12</v>
      </c>
      <c r="J483" s="115">
        <f t="shared" si="255"/>
        <v>14</v>
      </c>
      <c r="K483" s="115">
        <f t="shared" si="255"/>
        <v>2</v>
      </c>
      <c r="L483" s="115">
        <f t="shared" si="255"/>
        <v>10</v>
      </c>
      <c r="M483" s="115">
        <f t="shared" si="255"/>
        <v>18</v>
      </c>
      <c r="N483" s="115">
        <f t="shared" si="255"/>
        <v>16</v>
      </c>
      <c r="O483" s="116">
        <f t="shared" si="255"/>
        <v>6</v>
      </c>
      <c r="P483" s="117"/>
      <c r="Q483" s="118">
        <f t="shared" ref="Q483:Y483" si="256">Q$8</f>
        <v>1</v>
      </c>
      <c r="R483" s="119">
        <f t="shared" si="256"/>
        <v>9</v>
      </c>
      <c r="S483" s="119">
        <f t="shared" si="256"/>
        <v>11</v>
      </c>
      <c r="T483" s="119">
        <f t="shared" si="256"/>
        <v>5</v>
      </c>
      <c r="U483" s="119">
        <f t="shared" si="256"/>
        <v>17</v>
      </c>
      <c r="V483" s="119">
        <f t="shared" si="256"/>
        <v>15</v>
      </c>
      <c r="W483" s="119">
        <f t="shared" si="256"/>
        <v>3</v>
      </c>
      <c r="X483" s="119">
        <f t="shared" si="256"/>
        <v>13</v>
      </c>
      <c r="Y483" s="116">
        <f t="shared" si="256"/>
        <v>7</v>
      </c>
      <c r="Z483" s="117"/>
      <c r="AA483" s="120"/>
      <c r="AB483" s="101"/>
      <c r="AC483" s="101"/>
    </row>
    <row r="484" spans="5:32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:O484" si="257">IF($Q479&lt;=18,IF(H483&lt;=$Q479,1,0),IF($Q479&lt;=36,IF(H483&lt;=($Q479-18),2,1),IF($Q479&gt;36,IF(H483&lt;=($Q479-36),3,2))))</f>
        <v>1</v>
      </c>
      <c r="I484" s="122">
        <f t="shared" si="257"/>
        <v>1</v>
      </c>
      <c r="J484" s="122">
        <f t="shared" si="257"/>
        <v>1</v>
      </c>
      <c r="K484" s="122">
        <f t="shared" si="257"/>
        <v>2</v>
      </c>
      <c r="L484" s="122">
        <f t="shared" si="257"/>
        <v>1</v>
      </c>
      <c r="M484" s="122">
        <f t="shared" si="257"/>
        <v>1</v>
      </c>
      <c r="N484" s="122">
        <f t="shared" si="257"/>
        <v>1</v>
      </c>
      <c r="O484" s="123">
        <f t="shared" si="257"/>
        <v>1</v>
      </c>
      <c r="P484" s="124">
        <f>SUM(G484:O484)</f>
        <v>10</v>
      </c>
      <c r="Q484" s="123">
        <f t="shared" ref="Q484:Y484" si="258">IF($Q479&lt;=18,IF(Q483&lt;=$Q479,1,0),IF($Q479&lt;=36,IF(Q483&lt;=($Q479-18),2,1),IF($Q479&gt;36,IF(Q483&lt;=($Q479-36),3,2))))</f>
        <v>2</v>
      </c>
      <c r="R484" s="123">
        <f t="shared" si="258"/>
        <v>1</v>
      </c>
      <c r="S484" s="123">
        <f t="shared" si="258"/>
        <v>1</v>
      </c>
      <c r="T484" s="123">
        <f t="shared" si="258"/>
        <v>1</v>
      </c>
      <c r="U484" s="123">
        <f t="shared" si="258"/>
        <v>1</v>
      </c>
      <c r="V484" s="123">
        <f t="shared" si="258"/>
        <v>1</v>
      </c>
      <c r="W484" s="123">
        <f t="shared" si="258"/>
        <v>1</v>
      </c>
      <c r="X484" s="123">
        <f t="shared" si="258"/>
        <v>1</v>
      </c>
      <c r="Y484" s="123">
        <f t="shared" si="258"/>
        <v>1</v>
      </c>
      <c r="Z484" s="125">
        <f>SUM(Q484:Y484)</f>
        <v>10</v>
      </c>
      <c r="AA484" s="126">
        <f>P484+Z484</f>
        <v>20</v>
      </c>
      <c r="AB484" s="101"/>
      <c r="AC484" s="101"/>
    </row>
    <row r="485" spans="5:32" x14ac:dyDescent="0.35">
      <c r="E485" s="101"/>
      <c r="F485" s="127" t="s">
        <v>51</v>
      </c>
      <c r="G485" s="128">
        <f t="shared" ref="G485:O485" si="259">G26</f>
        <v>10</v>
      </c>
      <c r="H485" s="128">
        <f t="shared" si="259"/>
        <v>10</v>
      </c>
      <c r="I485" s="128">
        <f t="shared" si="259"/>
        <v>10</v>
      </c>
      <c r="J485" s="128">
        <f t="shared" si="259"/>
        <v>10</v>
      </c>
      <c r="K485" s="128">
        <f t="shared" si="259"/>
        <v>10</v>
      </c>
      <c r="L485" s="128">
        <f t="shared" si="259"/>
        <v>10</v>
      </c>
      <c r="M485" s="128">
        <f t="shared" si="259"/>
        <v>10</v>
      </c>
      <c r="N485" s="128">
        <f t="shared" si="259"/>
        <v>10</v>
      </c>
      <c r="O485" s="128">
        <f t="shared" si="259"/>
        <v>10</v>
      </c>
      <c r="P485" s="129">
        <f>SUM(G485:O485)</f>
        <v>90</v>
      </c>
      <c r="Q485" s="130">
        <f t="shared" ref="Q485:Y485" si="260">Q26</f>
        <v>10</v>
      </c>
      <c r="R485" s="128">
        <f t="shared" si="260"/>
        <v>10</v>
      </c>
      <c r="S485" s="128">
        <f t="shared" si="260"/>
        <v>10</v>
      </c>
      <c r="T485" s="128">
        <f t="shared" si="260"/>
        <v>10</v>
      </c>
      <c r="U485" s="128">
        <f t="shared" si="260"/>
        <v>10</v>
      </c>
      <c r="V485" s="128">
        <f t="shared" si="260"/>
        <v>10</v>
      </c>
      <c r="W485" s="128">
        <f t="shared" si="260"/>
        <v>10</v>
      </c>
      <c r="X485" s="128">
        <f t="shared" si="260"/>
        <v>10</v>
      </c>
      <c r="Y485" s="131">
        <f t="shared" si="260"/>
        <v>10</v>
      </c>
      <c r="Z485" s="129">
        <f>SUM(Q485:Y485)</f>
        <v>90</v>
      </c>
      <c r="AA485" s="132">
        <f>P485+Z485</f>
        <v>180</v>
      </c>
      <c r="AB485" s="101"/>
      <c r="AC485" s="101"/>
    </row>
    <row r="486" spans="5:32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0</v>
      </c>
      <c r="H486" s="134">
        <f t="shared" ref="H486:O486" si="261">IF(H485-H482=-1,3+H484)+IF(H485-H482=0,2+H484)+IF(H485-H482=1,1+H484)+IF(H485-H482=2,H484)+IF(H485-H482=3,IF(H484-1&gt;0,H484-1,0))+IF(H485-H482=4,IF(H484-2&gt;0,H484-2,0))</f>
        <v>0</v>
      </c>
      <c r="I486" s="134">
        <f t="shared" si="261"/>
        <v>0</v>
      </c>
      <c r="J486" s="134">
        <f t="shared" si="261"/>
        <v>0</v>
      </c>
      <c r="K486" s="134">
        <f t="shared" si="261"/>
        <v>0</v>
      </c>
      <c r="L486" s="134">
        <f t="shared" si="261"/>
        <v>0</v>
      </c>
      <c r="M486" s="134">
        <f t="shared" si="261"/>
        <v>0</v>
      </c>
      <c r="N486" s="134">
        <f t="shared" si="261"/>
        <v>0</v>
      </c>
      <c r="O486" s="135">
        <f t="shared" si="261"/>
        <v>0</v>
      </c>
      <c r="P486" s="136">
        <f>SUM(G486:O486)</f>
        <v>0</v>
      </c>
      <c r="Q486" s="137">
        <f t="shared" ref="Q486:Y486" si="262">IF(Q485-Q482=-1,3+Q484)+IF(Q485-Q482=0,2+Q484)+IF(Q485-Q482=1,1+Q484)+IF(Q485-Q482=2,Q484)+IF(Q485-Q482=3,IF(Q484-1&gt;0,Q484-1,0))+IF(Q485-Q482=4,IF(Q484-2&gt;0,Q484-2,0))</f>
        <v>0</v>
      </c>
      <c r="R486" s="138">
        <f t="shared" si="262"/>
        <v>0</v>
      </c>
      <c r="S486" s="138">
        <f t="shared" si="262"/>
        <v>0</v>
      </c>
      <c r="T486" s="138">
        <f t="shared" si="262"/>
        <v>0</v>
      </c>
      <c r="U486" s="138">
        <f t="shared" si="262"/>
        <v>0</v>
      </c>
      <c r="V486" s="138">
        <f t="shared" si="262"/>
        <v>0</v>
      </c>
      <c r="W486" s="138">
        <f t="shared" si="262"/>
        <v>0</v>
      </c>
      <c r="X486" s="138">
        <f t="shared" si="262"/>
        <v>0</v>
      </c>
      <c r="Y486" s="135">
        <f t="shared" si="262"/>
        <v>0</v>
      </c>
      <c r="Z486" s="136">
        <f>SUM(Q486:Y486)</f>
        <v>0</v>
      </c>
      <c r="AA486" s="139">
        <f>P486+Z486</f>
        <v>0</v>
      </c>
      <c r="AB486" s="101"/>
      <c r="AC486" s="101"/>
    </row>
    <row r="487" spans="5:32" ht="15" thickBot="1" x14ac:dyDescent="0.4">
      <c r="E487" s="101"/>
      <c r="F487" s="140" t="s">
        <v>53</v>
      </c>
      <c r="G487" s="141">
        <f t="shared" ref="G487:O487" si="263">IF(G485-G482=-2,4)+IF(G485-G482=-1,3)+IF(G485-G482=0,2)+IF(G485-G482=1,1)+IF(G485-G482&gt;2,0)</f>
        <v>0</v>
      </c>
      <c r="H487" s="141">
        <f t="shared" si="263"/>
        <v>0</v>
      </c>
      <c r="I487" s="141">
        <f t="shared" si="263"/>
        <v>0</v>
      </c>
      <c r="J487" s="141">
        <f t="shared" si="263"/>
        <v>0</v>
      </c>
      <c r="K487" s="141">
        <f t="shared" si="263"/>
        <v>0</v>
      </c>
      <c r="L487" s="141">
        <f t="shared" si="263"/>
        <v>0</v>
      </c>
      <c r="M487" s="141">
        <f t="shared" si="263"/>
        <v>0</v>
      </c>
      <c r="N487" s="141">
        <f t="shared" si="263"/>
        <v>0</v>
      </c>
      <c r="O487" s="142">
        <f t="shared" si="263"/>
        <v>0</v>
      </c>
      <c r="P487" s="143">
        <f>SUM(G487:O487)</f>
        <v>0</v>
      </c>
      <c r="Q487" s="142">
        <f t="shared" ref="Q487:Y487" si="264">IF(Q485-Q482=-2,4)+IF(Q485-Q482=-1,3)+IF(Q485-Q482=0,2)+IF(Q485-Q482=1,1)+IF(Q485-Q482&gt;2,0)</f>
        <v>0</v>
      </c>
      <c r="R487" s="142">
        <f t="shared" si="264"/>
        <v>0</v>
      </c>
      <c r="S487" s="142">
        <f t="shared" si="264"/>
        <v>0</v>
      </c>
      <c r="T487" s="142">
        <f t="shared" si="264"/>
        <v>0</v>
      </c>
      <c r="U487" s="142">
        <f t="shared" si="264"/>
        <v>0</v>
      </c>
      <c r="V487" s="142">
        <f t="shared" si="264"/>
        <v>0</v>
      </c>
      <c r="W487" s="142">
        <f t="shared" si="264"/>
        <v>0</v>
      </c>
      <c r="X487" s="142">
        <f t="shared" si="264"/>
        <v>0</v>
      </c>
      <c r="Y487" s="142">
        <f t="shared" si="264"/>
        <v>0</v>
      </c>
      <c r="Z487" s="143">
        <f>SUM(Q487:Y487)</f>
        <v>0</v>
      </c>
      <c r="AA487" s="144">
        <f>P487+Z487</f>
        <v>0</v>
      </c>
      <c r="AB487" s="101"/>
      <c r="AC487" s="101"/>
    </row>
    <row r="488" spans="5:32" x14ac:dyDescent="0.35">
      <c r="E488" s="101"/>
      <c r="F488" s="38"/>
      <c r="G488" s="28">
        <f>G485-G482</f>
        <v>6</v>
      </c>
      <c r="H488" s="28">
        <f t="shared" ref="H488:O488" si="265">H485-H482</f>
        <v>6</v>
      </c>
      <c r="I488" s="28">
        <f t="shared" si="265"/>
        <v>5</v>
      </c>
      <c r="J488" s="28">
        <f t="shared" si="265"/>
        <v>6</v>
      </c>
      <c r="K488" s="28">
        <f t="shared" si="265"/>
        <v>7</v>
      </c>
      <c r="L488" s="28">
        <f t="shared" si="265"/>
        <v>5</v>
      </c>
      <c r="M488" s="28">
        <f t="shared" si="265"/>
        <v>7</v>
      </c>
      <c r="N488" s="28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5"/>
      <c r="AA488" s="146"/>
      <c r="AB488" s="101"/>
      <c r="AC488" s="101"/>
    </row>
    <row r="489" spans="5:32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2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2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0</v>
      </c>
      <c r="P491" s="198" t="s">
        <v>57</v>
      </c>
      <c r="Q491" s="198"/>
      <c r="R491" s="198"/>
      <c r="S491" s="198"/>
      <c r="T491" s="198"/>
      <c r="U491" s="148">
        <f>COUNTIF(G488:Y488,"=2")</f>
        <v>0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</row>
    <row r="492" spans="5:32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0</v>
      </c>
      <c r="M492" s="217" t="s">
        <v>59</v>
      </c>
      <c r="N492" s="217"/>
      <c r="O492" s="152">
        <f>COUNTIF(G488:Y488,"=1")</f>
        <v>0</v>
      </c>
      <c r="P492" s="198" t="s">
        <v>60</v>
      </c>
      <c r="Q492" s="198"/>
      <c r="R492" s="198"/>
      <c r="S492" s="198"/>
      <c r="T492" s="198"/>
      <c r="U492" s="151">
        <f>COUNTIF(G488:Y488,"&gt;=3")</f>
        <v>18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</row>
    <row r="493" spans="5:32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0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</row>
    <row r="494" spans="5:32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0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</row>
    <row r="495" spans="5:32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0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</row>
    <row r="496" spans="5:32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18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</row>
    <row r="497" spans="5:32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</row>
    <row r="498" spans="5:32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</row>
    <row r="499" spans="5:32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</row>
    <row r="500" spans="5:32" ht="15.5" thickTop="1" thickBot="1" x14ac:dyDescent="0.4"/>
    <row r="501" spans="5:32" x14ac:dyDescent="0.35">
      <c r="E501" s="101"/>
      <c r="F501" s="102" t="s">
        <v>49</v>
      </c>
      <c r="G501" s="196">
        <f>C27</f>
        <v>0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0</v>
      </c>
      <c r="AB501" s="101"/>
      <c r="AC501" s="101"/>
    </row>
    <row r="502" spans="5:32" ht="15" thickBot="1" x14ac:dyDescent="0.4">
      <c r="E502" s="101"/>
      <c r="F502" s="104" t="s">
        <v>6</v>
      </c>
      <c r="G502" s="210">
        <f>E27</f>
        <v>20</v>
      </c>
      <c r="H502" s="211"/>
      <c r="I502" s="211"/>
      <c r="J502" s="211"/>
      <c r="K502" s="17"/>
      <c r="L502" s="211">
        <f>$F$3</f>
        <v>133</v>
      </c>
      <c r="M502" s="211"/>
      <c r="N502" s="211"/>
      <c r="O502" s="211">
        <f>$G$3</f>
        <v>68.599999999999994</v>
      </c>
      <c r="P502" s="211"/>
      <c r="Q502" s="212">
        <f>ROUND((G502*(L502/113)+(O502-AA505)),0)</f>
        <v>20</v>
      </c>
      <c r="R502" s="212"/>
      <c r="S502" s="212"/>
      <c r="T502" s="212"/>
      <c r="U502" s="17"/>
      <c r="V502" s="17"/>
      <c r="AA502" s="17"/>
      <c r="AB502" s="101"/>
      <c r="AC502" s="101"/>
    </row>
    <row r="503" spans="5:32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2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2" x14ac:dyDescent="0.35">
      <c r="E505" s="101"/>
      <c r="F505" s="109" t="s">
        <v>11</v>
      </c>
      <c r="G505" s="110">
        <f>G$7</f>
        <v>4</v>
      </c>
      <c r="H505" s="110">
        <f t="shared" ref="H505:O505" si="267">H$7</f>
        <v>4</v>
      </c>
      <c r="I505" s="110">
        <f t="shared" si="267"/>
        <v>5</v>
      </c>
      <c r="J505" s="110">
        <f t="shared" si="267"/>
        <v>4</v>
      </c>
      <c r="K505" s="110">
        <f t="shared" si="267"/>
        <v>3</v>
      </c>
      <c r="L505" s="110">
        <f t="shared" si="267"/>
        <v>5</v>
      </c>
      <c r="M505" s="110">
        <f t="shared" si="267"/>
        <v>3</v>
      </c>
      <c r="N505" s="110">
        <f t="shared" si="267"/>
        <v>5</v>
      </c>
      <c r="O505" s="110">
        <f t="shared" si="267"/>
        <v>3</v>
      </c>
      <c r="P505" s="111">
        <f>SUM(G505:O505)</f>
        <v>36</v>
      </c>
      <c r="Q505" s="110">
        <f t="shared" ref="Q505:Y505" si="268">Q$7</f>
        <v>4</v>
      </c>
      <c r="R505" s="112">
        <f t="shared" si="268"/>
        <v>4</v>
      </c>
      <c r="S505" s="112">
        <f t="shared" si="268"/>
        <v>3</v>
      </c>
      <c r="T505" s="112">
        <f t="shared" si="268"/>
        <v>5</v>
      </c>
      <c r="U505" s="112">
        <f t="shared" si="268"/>
        <v>3</v>
      </c>
      <c r="V505" s="112">
        <f t="shared" si="268"/>
        <v>4</v>
      </c>
      <c r="W505" s="112">
        <f t="shared" si="268"/>
        <v>4</v>
      </c>
      <c r="X505" s="112">
        <f t="shared" si="268"/>
        <v>5</v>
      </c>
      <c r="Y505" s="113">
        <f t="shared" si="268"/>
        <v>4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2" x14ac:dyDescent="0.35">
      <c r="E506" s="101"/>
      <c r="F506" s="114" t="s">
        <v>7</v>
      </c>
      <c r="G506" s="115">
        <f>G$8</f>
        <v>4</v>
      </c>
      <c r="H506" s="115">
        <f t="shared" ref="H506:O506" si="269">H$8</f>
        <v>8</v>
      </c>
      <c r="I506" s="115">
        <f t="shared" si="269"/>
        <v>12</v>
      </c>
      <c r="J506" s="115">
        <f t="shared" si="269"/>
        <v>14</v>
      </c>
      <c r="K506" s="115">
        <f t="shared" si="269"/>
        <v>2</v>
      </c>
      <c r="L506" s="115">
        <f t="shared" si="269"/>
        <v>10</v>
      </c>
      <c r="M506" s="115">
        <f t="shared" si="269"/>
        <v>18</v>
      </c>
      <c r="N506" s="115">
        <f t="shared" si="269"/>
        <v>16</v>
      </c>
      <c r="O506" s="116">
        <f t="shared" si="269"/>
        <v>6</v>
      </c>
      <c r="P506" s="117"/>
      <c r="Q506" s="118">
        <f t="shared" ref="Q506:Y506" si="270">Q$8</f>
        <v>1</v>
      </c>
      <c r="R506" s="119">
        <f t="shared" si="270"/>
        <v>9</v>
      </c>
      <c r="S506" s="119">
        <f t="shared" si="270"/>
        <v>11</v>
      </c>
      <c r="T506" s="119">
        <f t="shared" si="270"/>
        <v>5</v>
      </c>
      <c r="U506" s="119">
        <f t="shared" si="270"/>
        <v>17</v>
      </c>
      <c r="V506" s="119">
        <f t="shared" si="270"/>
        <v>15</v>
      </c>
      <c r="W506" s="119">
        <f t="shared" si="270"/>
        <v>3</v>
      </c>
      <c r="X506" s="119">
        <f t="shared" si="270"/>
        <v>13</v>
      </c>
      <c r="Y506" s="116">
        <f t="shared" si="270"/>
        <v>7</v>
      </c>
      <c r="Z506" s="117"/>
      <c r="AA506" s="120"/>
      <c r="AB506" s="101"/>
      <c r="AC506" s="101"/>
    </row>
    <row r="507" spans="5:32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1</v>
      </c>
      <c r="H507" s="122">
        <f t="shared" ref="H507:O507" si="271">IF($Q502&lt;=18,IF(H506&lt;=$Q502,1,0),IF($Q502&lt;=36,IF(H506&lt;=($Q502-18),2,1),IF($Q502&gt;36,IF(H506&lt;=($Q502-36),3,2))))</f>
        <v>1</v>
      </c>
      <c r="I507" s="122">
        <f t="shared" si="271"/>
        <v>1</v>
      </c>
      <c r="J507" s="122">
        <f t="shared" si="271"/>
        <v>1</v>
      </c>
      <c r="K507" s="122">
        <f t="shared" si="271"/>
        <v>2</v>
      </c>
      <c r="L507" s="122">
        <f t="shared" si="271"/>
        <v>1</v>
      </c>
      <c r="M507" s="122">
        <f t="shared" si="271"/>
        <v>1</v>
      </c>
      <c r="N507" s="122">
        <f t="shared" si="271"/>
        <v>1</v>
      </c>
      <c r="O507" s="123">
        <f t="shared" si="271"/>
        <v>1</v>
      </c>
      <c r="P507" s="124">
        <f>SUM(G507:O507)</f>
        <v>10</v>
      </c>
      <c r="Q507" s="123">
        <f t="shared" ref="Q507:Y507" si="272">IF($Q502&lt;=18,IF(Q506&lt;=$Q502,1,0),IF($Q502&lt;=36,IF(Q506&lt;=($Q502-18),2,1),IF($Q502&gt;36,IF(Q506&lt;=($Q502-36),3,2))))</f>
        <v>2</v>
      </c>
      <c r="R507" s="123">
        <f t="shared" si="272"/>
        <v>1</v>
      </c>
      <c r="S507" s="123">
        <f t="shared" si="272"/>
        <v>1</v>
      </c>
      <c r="T507" s="123">
        <f t="shared" si="272"/>
        <v>1</v>
      </c>
      <c r="U507" s="123">
        <f t="shared" si="272"/>
        <v>1</v>
      </c>
      <c r="V507" s="123">
        <f t="shared" si="272"/>
        <v>1</v>
      </c>
      <c r="W507" s="123">
        <f t="shared" si="272"/>
        <v>1</v>
      </c>
      <c r="X507" s="123">
        <f t="shared" si="272"/>
        <v>1</v>
      </c>
      <c r="Y507" s="123">
        <f t="shared" si="272"/>
        <v>1</v>
      </c>
      <c r="Z507" s="125">
        <f>SUM(Q507:Y507)</f>
        <v>10</v>
      </c>
      <c r="AA507" s="126">
        <f>P507+Z507</f>
        <v>20</v>
      </c>
      <c r="AB507" s="101"/>
      <c r="AC507" s="101"/>
    </row>
    <row r="508" spans="5:32" x14ac:dyDescent="0.35">
      <c r="E508" s="101"/>
      <c r="F508" s="127" t="s">
        <v>51</v>
      </c>
      <c r="G508" s="128">
        <f t="shared" ref="G508:O508" si="273">G27</f>
        <v>10</v>
      </c>
      <c r="H508" s="128">
        <f t="shared" si="273"/>
        <v>10</v>
      </c>
      <c r="I508" s="128">
        <f t="shared" si="273"/>
        <v>10</v>
      </c>
      <c r="J508" s="128">
        <f t="shared" si="273"/>
        <v>10</v>
      </c>
      <c r="K508" s="128">
        <f t="shared" si="273"/>
        <v>10</v>
      </c>
      <c r="L508" s="128">
        <f t="shared" si="273"/>
        <v>10</v>
      </c>
      <c r="M508" s="128">
        <f t="shared" si="273"/>
        <v>10</v>
      </c>
      <c r="N508" s="128">
        <f t="shared" si="273"/>
        <v>10</v>
      </c>
      <c r="O508" s="128">
        <f t="shared" si="273"/>
        <v>10</v>
      </c>
      <c r="P508" s="129">
        <f>SUM(G508:O508)</f>
        <v>90</v>
      </c>
      <c r="Q508" s="130">
        <f t="shared" ref="Q508:Y508" si="274">Q27</f>
        <v>10</v>
      </c>
      <c r="R508" s="128">
        <f t="shared" si="274"/>
        <v>10</v>
      </c>
      <c r="S508" s="128">
        <f t="shared" si="274"/>
        <v>10</v>
      </c>
      <c r="T508" s="128">
        <f t="shared" si="274"/>
        <v>10</v>
      </c>
      <c r="U508" s="128">
        <f t="shared" si="274"/>
        <v>10</v>
      </c>
      <c r="V508" s="128">
        <f t="shared" si="274"/>
        <v>10</v>
      </c>
      <c r="W508" s="128">
        <f t="shared" si="274"/>
        <v>10</v>
      </c>
      <c r="X508" s="128">
        <f t="shared" si="274"/>
        <v>10</v>
      </c>
      <c r="Y508" s="131">
        <f t="shared" si="274"/>
        <v>10</v>
      </c>
      <c r="Z508" s="129">
        <f>SUM(Q508:Y508)</f>
        <v>90</v>
      </c>
      <c r="AA508" s="132">
        <f>P508+Z508</f>
        <v>180</v>
      </c>
      <c r="AB508" s="101"/>
      <c r="AC508" s="101"/>
    </row>
    <row r="509" spans="5:32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0</v>
      </c>
      <c r="H509" s="134">
        <f t="shared" ref="H509:O509" si="275">IF(H508-H505=-1,3+H507)+IF(H508-H505=0,2+H507)+IF(H508-H505=1,1+H507)+IF(H508-H505=2,H507)+IF(H508-H505=3,IF(H507-1&gt;0,H507-1,0))+IF(H508-H505=4,IF(H507-2&gt;0,H507-2,0))</f>
        <v>0</v>
      </c>
      <c r="I509" s="134">
        <f t="shared" si="275"/>
        <v>0</v>
      </c>
      <c r="J509" s="134">
        <f t="shared" si="275"/>
        <v>0</v>
      </c>
      <c r="K509" s="134">
        <f t="shared" si="275"/>
        <v>0</v>
      </c>
      <c r="L509" s="134">
        <f t="shared" si="275"/>
        <v>0</v>
      </c>
      <c r="M509" s="134">
        <f t="shared" si="275"/>
        <v>0</v>
      </c>
      <c r="N509" s="134">
        <f t="shared" si="275"/>
        <v>0</v>
      </c>
      <c r="O509" s="135">
        <f t="shared" si="275"/>
        <v>0</v>
      </c>
      <c r="P509" s="136">
        <f>SUM(G509:O509)</f>
        <v>0</v>
      </c>
      <c r="Q509" s="137">
        <f t="shared" ref="Q509:Y509" si="276">IF(Q508-Q505=-1,3+Q507)+IF(Q508-Q505=0,2+Q507)+IF(Q508-Q505=1,1+Q507)+IF(Q508-Q505=2,Q507)+IF(Q508-Q505=3,IF(Q507-1&gt;0,Q507-1,0))+IF(Q508-Q505=4,IF(Q507-2&gt;0,Q507-2,0))</f>
        <v>0</v>
      </c>
      <c r="R509" s="138">
        <f t="shared" si="276"/>
        <v>0</v>
      </c>
      <c r="S509" s="138">
        <f t="shared" si="276"/>
        <v>0</v>
      </c>
      <c r="T509" s="138">
        <f t="shared" si="276"/>
        <v>0</v>
      </c>
      <c r="U509" s="138">
        <f t="shared" si="276"/>
        <v>0</v>
      </c>
      <c r="V509" s="138">
        <f t="shared" si="276"/>
        <v>0</v>
      </c>
      <c r="W509" s="138">
        <f t="shared" si="276"/>
        <v>0</v>
      </c>
      <c r="X509" s="138">
        <f t="shared" si="276"/>
        <v>0</v>
      </c>
      <c r="Y509" s="135">
        <f t="shared" si="276"/>
        <v>0</v>
      </c>
      <c r="Z509" s="136">
        <f>SUM(Q509:Y509)</f>
        <v>0</v>
      </c>
      <c r="AA509" s="139">
        <f>P509+Z509</f>
        <v>0</v>
      </c>
      <c r="AB509" s="101"/>
      <c r="AC509" s="101"/>
    </row>
    <row r="510" spans="5:32" ht="15" thickBot="1" x14ac:dyDescent="0.4">
      <c r="E510" s="101"/>
      <c r="F510" s="140" t="s">
        <v>53</v>
      </c>
      <c r="G510" s="141">
        <f t="shared" ref="G510:O510" si="277">IF(G508-G505=-2,4)+IF(G508-G505=-1,3)+IF(G508-G505=0,2)+IF(G508-G505=1,1)+IF(G508-G505&gt;2,0)</f>
        <v>0</v>
      </c>
      <c r="H510" s="141">
        <f t="shared" si="277"/>
        <v>0</v>
      </c>
      <c r="I510" s="141">
        <f t="shared" si="277"/>
        <v>0</v>
      </c>
      <c r="J510" s="141">
        <f t="shared" si="277"/>
        <v>0</v>
      </c>
      <c r="K510" s="141">
        <f t="shared" si="277"/>
        <v>0</v>
      </c>
      <c r="L510" s="141">
        <f t="shared" si="277"/>
        <v>0</v>
      </c>
      <c r="M510" s="141">
        <f t="shared" si="277"/>
        <v>0</v>
      </c>
      <c r="N510" s="141">
        <f t="shared" si="277"/>
        <v>0</v>
      </c>
      <c r="O510" s="142">
        <f t="shared" si="277"/>
        <v>0</v>
      </c>
      <c r="P510" s="143">
        <f>SUM(G510:O510)</f>
        <v>0</v>
      </c>
      <c r="Q510" s="142">
        <f t="shared" ref="Q510:Y510" si="278">IF(Q508-Q505=-2,4)+IF(Q508-Q505=-1,3)+IF(Q508-Q505=0,2)+IF(Q508-Q505=1,1)+IF(Q508-Q505&gt;2,0)</f>
        <v>0</v>
      </c>
      <c r="R510" s="142">
        <f t="shared" si="278"/>
        <v>0</v>
      </c>
      <c r="S510" s="142">
        <f t="shared" si="278"/>
        <v>0</v>
      </c>
      <c r="T510" s="142">
        <f t="shared" si="278"/>
        <v>0</v>
      </c>
      <c r="U510" s="142">
        <f t="shared" si="278"/>
        <v>0</v>
      </c>
      <c r="V510" s="142">
        <f t="shared" si="278"/>
        <v>0</v>
      </c>
      <c r="W510" s="142">
        <f t="shared" si="278"/>
        <v>0</v>
      </c>
      <c r="X510" s="142">
        <f t="shared" si="278"/>
        <v>0</v>
      </c>
      <c r="Y510" s="142">
        <f t="shared" si="278"/>
        <v>0</v>
      </c>
      <c r="Z510" s="143">
        <f>SUM(Q510:Y510)</f>
        <v>0</v>
      </c>
      <c r="AA510" s="144">
        <f>P510+Z510</f>
        <v>0</v>
      </c>
      <c r="AB510" s="101"/>
      <c r="AC510" s="101"/>
    </row>
    <row r="511" spans="5:32" x14ac:dyDescent="0.35">
      <c r="E511" s="101"/>
      <c r="F511" s="38"/>
      <c r="G511" s="28">
        <f>G508-G505</f>
        <v>6</v>
      </c>
      <c r="H511" s="28">
        <f t="shared" ref="H511:O511" si="279">H508-H505</f>
        <v>6</v>
      </c>
      <c r="I511" s="28">
        <f t="shared" si="279"/>
        <v>5</v>
      </c>
      <c r="J511" s="28">
        <f t="shared" si="279"/>
        <v>6</v>
      </c>
      <c r="K511" s="28">
        <f t="shared" si="279"/>
        <v>7</v>
      </c>
      <c r="L511" s="28">
        <f t="shared" si="279"/>
        <v>5</v>
      </c>
      <c r="M511" s="28">
        <f t="shared" si="279"/>
        <v>7</v>
      </c>
      <c r="N511" s="28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5"/>
      <c r="AA511" s="146"/>
      <c r="AB511" s="101"/>
      <c r="AC511" s="101"/>
    </row>
    <row r="512" spans="5:32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2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2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0</v>
      </c>
      <c r="P514" s="198" t="s">
        <v>57</v>
      </c>
      <c r="Q514" s="198"/>
      <c r="R514" s="198"/>
      <c r="S514" s="198"/>
      <c r="T514" s="198"/>
      <c r="U514" s="148">
        <f>COUNTIF(G511:Y511,"=2")</f>
        <v>0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</row>
    <row r="515" spans="5:32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0</v>
      </c>
      <c r="P515" s="198" t="s">
        <v>60</v>
      </c>
      <c r="Q515" s="198"/>
      <c r="R515" s="198"/>
      <c r="S515" s="198"/>
      <c r="T515" s="198"/>
      <c r="U515" s="151">
        <f>COUNTIF(G511:Y511,"&gt;=3")</f>
        <v>18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</row>
    <row r="516" spans="5:32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0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</row>
    <row r="517" spans="5:32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0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</row>
    <row r="518" spans="5:32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0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</row>
    <row r="519" spans="5:32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18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</row>
    <row r="520" spans="5:32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</row>
    <row r="521" spans="5:32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</row>
    <row r="522" spans="5:32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</row>
    <row r="523" spans="5:32" ht="15.5" thickTop="1" thickBot="1" x14ac:dyDescent="0.4"/>
    <row r="524" spans="5:32" x14ac:dyDescent="0.35">
      <c r="E524" s="101"/>
      <c r="F524" s="102" t="s">
        <v>49</v>
      </c>
      <c r="G524" s="196">
        <f>C28</f>
        <v>0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0</v>
      </c>
      <c r="AB524" s="101"/>
      <c r="AC524" s="101"/>
    </row>
    <row r="525" spans="5:32" ht="15" thickBot="1" x14ac:dyDescent="0.4">
      <c r="E525" s="101"/>
      <c r="F525" s="104" t="s">
        <v>6</v>
      </c>
      <c r="G525" s="210">
        <f>E28</f>
        <v>20</v>
      </c>
      <c r="H525" s="211"/>
      <c r="I525" s="211"/>
      <c r="J525" s="211"/>
      <c r="K525" s="17"/>
      <c r="L525" s="211">
        <f>$F$3</f>
        <v>133</v>
      </c>
      <c r="M525" s="211"/>
      <c r="N525" s="211"/>
      <c r="O525" s="211">
        <f>$G$3</f>
        <v>68.599999999999994</v>
      </c>
      <c r="P525" s="211"/>
      <c r="Q525" s="212">
        <f>ROUND((G525*(L525/113)+(O525-AA528)),0)</f>
        <v>20</v>
      </c>
      <c r="R525" s="212"/>
      <c r="S525" s="212"/>
      <c r="T525" s="212"/>
      <c r="U525" s="17"/>
      <c r="V525" s="17"/>
      <c r="AA525" s="17"/>
      <c r="AB525" s="101"/>
      <c r="AC525" s="101"/>
    </row>
    <row r="526" spans="5:32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2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2" x14ac:dyDescent="0.35">
      <c r="E528" s="101"/>
      <c r="F528" s="109" t="s">
        <v>11</v>
      </c>
      <c r="G528" s="110">
        <f>G$7</f>
        <v>4</v>
      </c>
      <c r="H528" s="110">
        <f t="shared" ref="H528:O528" si="281">H$7</f>
        <v>4</v>
      </c>
      <c r="I528" s="110">
        <f t="shared" si="281"/>
        <v>5</v>
      </c>
      <c r="J528" s="110">
        <f t="shared" si="281"/>
        <v>4</v>
      </c>
      <c r="K528" s="110">
        <f t="shared" si="281"/>
        <v>3</v>
      </c>
      <c r="L528" s="110">
        <f t="shared" si="281"/>
        <v>5</v>
      </c>
      <c r="M528" s="110">
        <f t="shared" si="281"/>
        <v>3</v>
      </c>
      <c r="N528" s="110">
        <f t="shared" si="281"/>
        <v>5</v>
      </c>
      <c r="O528" s="110">
        <f t="shared" si="281"/>
        <v>3</v>
      </c>
      <c r="P528" s="111">
        <f>SUM(G528:O528)</f>
        <v>36</v>
      </c>
      <c r="Q528" s="110">
        <f t="shared" ref="Q528:Y528" si="282">Q$7</f>
        <v>4</v>
      </c>
      <c r="R528" s="112">
        <f t="shared" si="282"/>
        <v>4</v>
      </c>
      <c r="S528" s="112">
        <f t="shared" si="282"/>
        <v>3</v>
      </c>
      <c r="T528" s="112">
        <f t="shared" si="282"/>
        <v>5</v>
      </c>
      <c r="U528" s="112">
        <f t="shared" si="282"/>
        <v>3</v>
      </c>
      <c r="V528" s="112">
        <f t="shared" si="282"/>
        <v>4</v>
      </c>
      <c r="W528" s="112">
        <f t="shared" si="282"/>
        <v>4</v>
      </c>
      <c r="X528" s="112">
        <f t="shared" si="282"/>
        <v>5</v>
      </c>
      <c r="Y528" s="113">
        <f t="shared" si="282"/>
        <v>4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2" x14ac:dyDescent="0.35">
      <c r="E529" s="101"/>
      <c r="F529" s="114" t="s">
        <v>7</v>
      </c>
      <c r="G529" s="115">
        <f>G$8</f>
        <v>4</v>
      </c>
      <c r="H529" s="115">
        <f t="shared" ref="H529:O529" si="283">H$8</f>
        <v>8</v>
      </c>
      <c r="I529" s="115">
        <f t="shared" si="283"/>
        <v>12</v>
      </c>
      <c r="J529" s="115">
        <f t="shared" si="283"/>
        <v>14</v>
      </c>
      <c r="K529" s="115">
        <f t="shared" si="283"/>
        <v>2</v>
      </c>
      <c r="L529" s="115">
        <f t="shared" si="283"/>
        <v>10</v>
      </c>
      <c r="M529" s="115">
        <f t="shared" si="283"/>
        <v>18</v>
      </c>
      <c r="N529" s="115">
        <f t="shared" si="283"/>
        <v>16</v>
      </c>
      <c r="O529" s="116">
        <f t="shared" si="283"/>
        <v>6</v>
      </c>
      <c r="P529" s="117"/>
      <c r="Q529" s="118">
        <f t="shared" ref="Q529:Y529" si="284">Q$8</f>
        <v>1</v>
      </c>
      <c r="R529" s="119">
        <f t="shared" si="284"/>
        <v>9</v>
      </c>
      <c r="S529" s="119">
        <f t="shared" si="284"/>
        <v>11</v>
      </c>
      <c r="T529" s="119">
        <f t="shared" si="284"/>
        <v>5</v>
      </c>
      <c r="U529" s="119">
        <f t="shared" si="284"/>
        <v>17</v>
      </c>
      <c r="V529" s="119">
        <f t="shared" si="284"/>
        <v>15</v>
      </c>
      <c r="W529" s="119">
        <f t="shared" si="284"/>
        <v>3</v>
      </c>
      <c r="X529" s="119">
        <f t="shared" si="284"/>
        <v>13</v>
      </c>
      <c r="Y529" s="116">
        <f t="shared" si="284"/>
        <v>7</v>
      </c>
      <c r="Z529" s="117"/>
      <c r="AA529" s="120"/>
      <c r="AB529" s="101"/>
      <c r="AC529" s="101"/>
    </row>
    <row r="530" spans="5:32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1</v>
      </c>
      <c r="H530" s="122">
        <f t="shared" ref="H530:O530" si="285">IF($Q525&lt;=18,IF(H529&lt;=$Q525,1,0),IF($Q525&lt;=36,IF(H529&lt;=($Q525-18),2,1),IF($Q525&gt;36,IF(H529&lt;=($Q525-36),3,2))))</f>
        <v>1</v>
      </c>
      <c r="I530" s="122">
        <f t="shared" si="285"/>
        <v>1</v>
      </c>
      <c r="J530" s="122">
        <f t="shared" si="285"/>
        <v>1</v>
      </c>
      <c r="K530" s="122">
        <f t="shared" si="285"/>
        <v>2</v>
      </c>
      <c r="L530" s="122">
        <f t="shared" si="285"/>
        <v>1</v>
      </c>
      <c r="M530" s="122">
        <f t="shared" si="285"/>
        <v>1</v>
      </c>
      <c r="N530" s="122">
        <f t="shared" si="285"/>
        <v>1</v>
      </c>
      <c r="O530" s="123">
        <f t="shared" si="285"/>
        <v>1</v>
      </c>
      <c r="P530" s="124">
        <f>SUM(G530:O530)</f>
        <v>10</v>
      </c>
      <c r="Q530" s="123">
        <f t="shared" ref="Q530:Y530" si="286">IF($Q525&lt;=18,IF(Q529&lt;=$Q525,1,0),IF($Q525&lt;=36,IF(Q529&lt;=($Q525-18),2,1),IF($Q525&gt;36,IF(Q529&lt;=($Q525-36),3,2))))</f>
        <v>2</v>
      </c>
      <c r="R530" s="123">
        <f t="shared" si="286"/>
        <v>1</v>
      </c>
      <c r="S530" s="123">
        <f t="shared" si="286"/>
        <v>1</v>
      </c>
      <c r="T530" s="123">
        <f t="shared" si="286"/>
        <v>1</v>
      </c>
      <c r="U530" s="123">
        <f t="shared" si="286"/>
        <v>1</v>
      </c>
      <c r="V530" s="123">
        <f t="shared" si="286"/>
        <v>1</v>
      </c>
      <c r="W530" s="123">
        <f t="shared" si="286"/>
        <v>1</v>
      </c>
      <c r="X530" s="123">
        <f t="shared" si="286"/>
        <v>1</v>
      </c>
      <c r="Y530" s="123">
        <f t="shared" si="286"/>
        <v>1</v>
      </c>
      <c r="Z530" s="125">
        <f>SUM(Q530:Y530)</f>
        <v>10</v>
      </c>
      <c r="AA530" s="126">
        <f>P530+Z530</f>
        <v>20</v>
      </c>
      <c r="AB530" s="101"/>
      <c r="AC530" s="101"/>
    </row>
    <row r="531" spans="5:32" x14ac:dyDescent="0.35">
      <c r="E531" s="101"/>
      <c r="F531" s="127" t="s">
        <v>51</v>
      </c>
      <c r="G531" s="128">
        <f t="shared" ref="G531:O531" si="287">G28</f>
        <v>10</v>
      </c>
      <c r="H531" s="128">
        <f t="shared" si="287"/>
        <v>10</v>
      </c>
      <c r="I531" s="128">
        <f t="shared" si="287"/>
        <v>10</v>
      </c>
      <c r="J531" s="128">
        <f t="shared" si="287"/>
        <v>10</v>
      </c>
      <c r="K531" s="128">
        <f t="shared" si="287"/>
        <v>10</v>
      </c>
      <c r="L531" s="128">
        <f t="shared" si="287"/>
        <v>10</v>
      </c>
      <c r="M531" s="128">
        <f t="shared" si="287"/>
        <v>10</v>
      </c>
      <c r="N531" s="128">
        <f t="shared" si="287"/>
        <v>10</v>
      </c>
      <c r="O531" s="128">
        <f t="shared" si="287"/>
        <v>10</v>
      </c>
      <c r="P531" s="129">
        <f>SUM(G531:O531)</f>
        <v>90</v>
      </c>
      <c r="Q531" s="130">
        <f t="shared" ref="Q531:Y531" si="288">Q28</f>
        <v>10</v>
      </c>
      <c r="R531" s="128">
        <f t="shared" si="288"/>
        <v>10</v>
      </c>
      <c r="S531" s="128">
        <f t="shared" si="288"/>
        <v>10</v>
      </c>
      <c r="T531" s="128">
        <f t="shared" si="288"/>
        <v>10</v>
      </c>
      <c r="U531" s="128">
        <f t="shared" si="288"/>
        <v>10</v>
      </c>
      <c r="V531" s="128">
        <f t="shared" si="288"/>
        <v>10</v>
      </c>
      <c r="W531" s="128">
        <f t="shared" si="288"/>
        <v>10</v>
      </c>
      <c r="X531" s="128">
        <f t="shared" si="288"/>
        <v>10</v>
      </c>
      <c r="Y531" s="131">
        <f t="shared" si="288"/>
        <v>10</v>
      </c>
      <c r="Z531" s="129">
        <f>SUM(Q531:Y531)</f>
        <v>90</v>
      </c>
      <c r="AA531" s="132">
        <f>P531+Z531</f>
        <v>180</v>
      </c>
      <c r="AB531" s="101"/>
      <c r="AC531" s="101"/>
    </row>
    <row r="532" spans="5:32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289">IF(H531-H528=-1,3+H530)+IF(H531-H528=0,2+H530)+IF(H531-H528=1,1+H530)+IF(H531-H528=2,H530)+IF(H531-H528=3,IF(H530-1&gt;0,H530-1,0))+IF(H531-H528=4,IF(H530-2&gt;0,H530-2,0))</f>
        <v>0</v>
      </c>
      <c r="I532" s="134">
        <f t="shared" si="289"/>
        <v>0</v>
      </c>
      <c r="J532" s="134">
        <f t="shared" si="289"/>
        <v>0</v>
      </c>
      <c r="K532" s="134">
        <f t="shared" si="289"/>
        <v>0</v>
      </c>
      <c r="L532" s="134">
        <f t="shared" si="289"/>
        <v>0</v>
      </c>
      <c r="M532" s="134">
        <f t="shared" si="289"/>
        <v>0</v>
      </c>
      <c r="N532" s="134">
        <f t="shared" si="289"/>
        <v>0</v>
      </c>
      <c r="O532" s="135">
        <f t="shared" si="289"/>
        <v>0</v>
      </c>
      <c r="P532" s="136">
        <f>SUM(G532:O532)</f>
        <v>0</v>
      </c>
      <c r="Q532" s="137">
        <f t="shared" ref="Q532:Y532" si="290">IF(Q531-Q528=-1,3+Q530)+IF(Q531-Q528=0,2+Q530)+IF(Q531-Q528=1,1+Q530)+IF(Q531-Q528=2,Q530)+IF(Q531-Q528=3,IF(Q530-1&gt;0,Q530-1,0))+IF(Q531-Q528=4,IF(Q530-2&gt;0,Q530-2,0))</f>
        <v>0</v>
      </c>
      <c r="R532" s="138">
        <f t="shared" si="290"/>
        <v>0</v>
      </c>
      <c r="S532" s="138">
        <f t="shared" si="290"/>
        <v>0</v>
      </c>
      <c r="T532" s="138">
        <f t="shared" si="290"/>
        <v>0</v>
      </c>
      <c r="U532" s="138">
        <f t="shared" si="290"/>
        <v>0</v>
      </c>
      <c r="V532" s="138">
        <f t="shared" si="290"/>
        <v>0</v>
      </c>
      <c r="W532" s="138">
        <f t="shared" si="290"/>
        <v>0</v>
      </c>
      <c r="X532" s="138">
        <f t="shared" si="290"/>
        <v>0</v>
      </c>
      <c r="Y532" s="135">
        <f t="shared" si="290"/>
        <v>0</v>
      </c>
      <c r="Z532" s="136">
        <f>SUM(Q532:Y532)</f>
        <v>0</v>
      </c>
      <c r="AA532" s="139">
        <f>P532+Z532</f>
        <v>0</v>
      </c>
      <c r="AB532" s="101"/>
      <c r="AC532" s="101"/>
    </row>
    <row r="533" spans="5:32" ht="15" thickBot="1" x14ac:dyDescent="0.4">
      <c r="E533" s="101"/>
      <c r="F533" s="140" t="s">
        <v>53</v>
      </c>
      <c r="G533" s="141">
        <f t="shared" ref="G533:O533" si="291">IF(G531-G528=-2,4)+IF(G531-G528=-1,3)+IF(G531-G528=0,2)+IF(G531-G528=1,1)+IF(G531-G528&gt;2,0)</f>
        <v>0</v>
      </c>
      <c r="H533" s="141">
        <f t="shared" si="291"/>
        <v>0</v>
      </c>
      <c r="I533" s="141">
        <f t="shared" si="291"/>
        <v>0</v>
      </c>
      <c r="J533" s="141">
        <f t="shared" si="291"/>
        <v>0</v>
      </c>
      <c r="K533" s="141">
        <f t="shared" si="291"/>
        <v>0</v>
      </c>
      <c r="L533" s="141">
        <f t="shared" si="291"/>
        <v>0</v>
      </c>
      <c r="M533" s="141">
        <f t="shared" si="291"/>
        <v>0</v>
      </c>
      <c r="N533" s="141">
        <f t="shared" si="291"/>
        <v>0</v>
      </c>
      <c r="O533" s="142">
        <f t="shared" si="291"/>
        <v>0</v>
      </c>
      <c r="P533" s="143">
        <f>SUM(G533:O533)</f>
        <v>0</v>
      </c>
      <c r="Q533" s="142">
        <f t="shared" ref="Q533:Y533" si="292">IF(Q531-Q528=-2,4)+IF(Q531-Q528=-1,3)+IF(Q531-Q528=0,2)+IF(Q531-Q528=1,1)+IF(Q531-Q528&gt;2,0)</f>
        <v>0</v>
      </c>
      <c r="R533" s="142">
        <f t="shared" si="292"/>
        <v>0</v>
      </c>
      <c r="S533" s="142">
        <f t="shared" si="292"/>
        <v>0</v>
      </c>
      <c r="T533" s="142">
        <f t="shared" si="292"/>
        <v>0</v>
      </c>
      <c r="U533" s="142">
        <f t="shared" si="292"/>
        <v>0</v>
      </c>
      <c r="V533" s="142">
        <f t="shared" si="292"/>
        <v>0</v>
      </c>
      <c r="W533" s="142">
        <f t="shared" si="292"/>
        <v>0</v>
      </c>
      <c r="X533" s="142">
        <f t="shared" si="292"/>
        <v>0</v>
      </c>
      <c r="Y533" s="142">
        <f t="shared" si="292"/>
        <v>0</v>
      </c>
      <c r="Z533" s="143">
        <f>SUM(Q533:Y533)</f>
        <v>0</v>
      </c>
      <c r="AA533" s="144">
        <f>P533+Z533</f>
        <v>0</v>
      </c>
      <c r="AB533" s="101"/>
      <c r="AC533" s="101"/>
    </row>
    <row r="534" spans="5:32" x14ac:dyDescent="0.35">
      <c r="E534" s="101"/>
      <c r="F534" s="38"/>
      <c r="G534" s="28">
        <f>G531-G528</f>
        <v>6</v>
      </c>
      <c r="H534" s="28">
        <f t="shared" ref="H534:O534" si="293">H531-H528</f>
        <v>6</v>
      </c>
      <c r="I534" s="28">
        <f t="shared" si="293"/>
        <v>5</v>
      </c>
      <c r="J534" s="28">
        <f t="shared" si="293"/>
        <v>6</v>
      </c>
      <c r="K534" s="28">
        <f t="shared" si="293"/>
        <v>7</v>
      </c>
      <c r="L534" s="28">
        <f t="shared" si="293"/>
        <v>5</v>
      </c>
      <c r="M534" s="28">
        <f t="shared" si="293"/>
        <v>7</v>
      </c>
      <c r="N534" s="28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5"/>
      <c r="AA534" s="146"/>
      <c r="AB534" s="101"/>
      <c r="AC534" s="101"/>
    </row>
    <row r="535" spans="5:32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2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2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0</v>
      </c>
      <c r="P537" s="198" t="s">
        <v>57</v>
      </c>
      <c r="Q537" s="198"/>
      <c r="R537" s="198"/>
      <c r="S537" s="198"/>
      <c r="T537" s="198"/>
      <c r="U537" s="148">
        <f>COUNTIF(G534:Y534,"=2")</f>
        <v>0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</row>
    <row r="538" spans="5:32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0</v>
      </c>
      <c r="P538" s="198" t="s">
        <v>60</v>
      </c>
      <c r="Q538" s="198"/>
      <c r="R538" s="198"/>
      <c r="S538" s="198"/>
      <c r="T538" s="198"/>
      <c r="U538" s="151">
        <f>COUNTIF(G534:Y534,"&gt;=3")</f>
        <v>18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</row>
    <row r="539" spans="5:32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0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</row>
    <row r="540" spans="5:32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0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</row>
    <row r="541" spans="5:32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0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</row>
    <row r="542" spans="5:32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18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</row>
    <row r="543" spans="5:32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</row>
    <row r="544" spans="5:32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</row>
    <row r="545" spans="5:32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</row>
    <row r="546" spans="5:32" ht="15.5" thickTop="1" thickBot="1" x14ac:dyDescent="0.4"/>
    <row r="547" spans="5:32" x14ac:dyDescent="0.35">
      <c r="E547" s="101"/>
      <c r="F547" s="102" t="s">
        <v>49</v>
      </c>
      <c r="G547" s="196">
        <f>C29</f>
        <v>0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0</v>
      </c>
      <c r="AB547" s="101"/>
      <c r="AC547" s="101"/>
    </row>
    <row r="548" spans="5:32" ht="15" thickBot="1" x14ac:dyDescent="0.4">
      <c r="E548" s="101"/>
      <c r="F548" s="104" t="s">
        <v>6</v>
      </c>
      <c r="G548" s="210">
        <f>E29</f>
        <v>20</v>
      </c>
      <c r="H548" s="211"/>
      <c r="I548" s="211"/>
      <c r="J548" s="211"/>
      <c r="K548" s="17"/>
      <c r="L548" s="211">
        <f>$F$3</f>
        <v>133</v>
      </c>
      <c r="M548" s="211"/>
      <c r="N548" s="211"/>
      <c r="O548" s="211">
        <f>$G$3</f>
        <v>68.599999999999994</v>
      </c>
      <c r="P548" s="211"/>
      <c r="Q548" s="212">
        <f>ROUND((G548*(L548/113)+(O548-AA551)),0)</f>
        <v>20</v>
      </c>
      <c r="R548" s="212"/>
      <c r="S548" s="212"/>
      <c r="T548" s="212"/>
      <c r="U548" s="17"/>
      <c r="V548" s="17"/>
      <c r="AA548" s="17"/>
      <c r="AB548" s="101"/>
      <c r="AC548" s="101"/>
    </row>
    <row r="549" spans="5:32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2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2" x14ac:dyDescent="0.35">
      <c r="E551" s="101"/>
      <c r="F551" s="109" t="s">
        <v>11</v>
      </c>
      <c r="G551" s="110">
        <f>G$7</f>
        <v>4</v>
      </c>
      <c r="H551" s="110">
        <f t="shared" ref="H551:O551" si="295">H$7</f>
        <v>4</v>
      </c>
      <c r="I551" s="110">
        <f t="shared" si="295"/>
        <v>5</v>
      </c>
      <c r="J551" s="110">
        <f t="shared" si="295"/>
        <v>4</v>
      </c>
      <c r="K551" s="110">
        <f t="shared" si="295"/>
        <v>3</v>
      </c>
      <c r="L551" s="110">
        <f t="shared" si="295"/>
        <v>5</v>
      </c>
      <c r="M551" s="110">
        <f t="shared" si="295"/>
        <v>3</v>
      </c>
      <c r="N551" s="110">
        <f t="shared" si="295"/>
        <v>5</v>
      </c>
      <c r="O551" s="110">
        <f t="shared" si="295"/>
        <v>3</v>
      </c>
      <c r="P551" s="111">
        <f>SUM(G551:O551)</f>
        <v>36</v>
      </c>
      <c r="Q551" s="110">
        <f t="shared" ref="Q551:Y551" si="296">Q$7</f>
        <v>4</v>
      </c>
      <c r="R551" s="112">
        <f t="shared" si="296"/>
        <v>4</v>
      </c>
      <c r="S551" s="112">
        <f t="shared" si="296"/>
        <v>3</v>
      </c>
      <c r="T551" s="112">
        <f t="shared" si="296"/>
        <v>5</v>
      </c>
      <c r="U551" s="112">
        <f t="shared" si="296"/>
        <v>3</v>
      </c>
      <c r="V551" s="112">
        <f t="shared" si="296"/>
        <v>4</v>
      </c>
      <c r="W551" s="112">
        <f t="shared" si="296"/>
        <v>4</v>
      </c>
      <c r="X551" s="112">
        <f t="shared" si="296"/>
        <v>5</v>
      </c>
      <c r="Y551" s="113">
        <f t="shared" si="296"/>
        <v>4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2" x14ac:dyDescent="0.35">
      <c r="E552" s="101"/>
      <c r="F552" s="114" t="s">
        <v>7</v>
      </c>
      <c r="G552" s="115">
        <f>G$8</f>
        <v>4</v>
      </c>
      <c r="H552" s="115">
        <f t="shared" ref="H552:O552" si="297">H$8</f>
        <v>8</v>
      </c>
      <c r="I552" s="115">
        <f t="shared" si="297"/>
        <v>12</v>
      </c>
      <c r="J552" s="115">
        <f t="shared" si="297"/>
        <v>14</v>
      </c>
      <c r="K552" s="115">
        <f t="shared" si="297"/>
        <v>2</v>
      </c>
      <c r="L552" s="115">
        <f t="shared" si="297"/>
        <v>10</v>
      </c>
      <c r="M552" s="115">
        <f t="shared" si="297"/>
        <v>18</v>
      </c>
      <c r="N552" s="115">
        <f t="shared" si="297"/>
        <v>16</v>
      </c>
      <c r="O552" s="116">
        <f t="shared" si="297"/>
        <v>6</v>
      </c>
      <c r="P552" s="117"/>
      <c r="Q552" s="118">
        <f t="shared" ref="Q552:Y552" si="298">Q$8</f>
        <v>1</v>
      </c>
      <c r="R552" s="119">
        <f t="shared" si="298"/>
        <v>9</v>
      </c>
      <c r="S552" s="119">
        <f t="shared" si="298"/>
        <v>11</v>
      </c>
      <c r="T552" s="119">
        <f t="shared" si="298"/>
        <v>5</v>
      </c>
      <c r="U552" s="119">
        <f t="shared" si="298"/>
        <v>17</v>
      </c>
      <c r="V552" s="119">
        <f t="shared" si="298"/>
        <v>15</v>
      </c>
      <c r="W552" s="119">
        <f t="shared" si="298"/>
        <v>3</v>
      </c>
      <c r="X552" s="119">
        <f t="shared" si="298"/>
        <v>13</v>
      </c>
      <c r="Y552" s="116">
        <f t="shared" si="298"/>
        <v>7</v>
      </c>
      <c r="Z552" s="117"/>
      <c r="AA552" s="120"/>
      <c r="AB552" s="101"/>
      <c r="AC552" s="101"/>
    </row>
    <row r="553" spans="5:32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:O553" si="299">IF($Q548&lt;=18,IF(H552&lt;=$Q548,1,0),IF($Q548&lt;=36,IF(H552&lt;=($Q548-18),2,1),IF($Q548&gt;36,IF(H552&lt;=($Q548-36),3,2))))</f>
        <v>1</v>
      </c>
      <c r="I553" s="122">
        <f t="shared" si="299"/>
        <v>1</v>
      </c>
      <c r="J553" s="122">
        <f t="shared" si="299"/>
        <v>1</v>
      </c>
      <c r="K553" s="122">
        <f t="shared" si="299"/>
        <v>2</v>
      </c>
      <c r="L553" s="122">
        <f t="shared" si="299"/>
        <v>1</v>
      </c>
      <c r="M553" s="122">
        <f t="shared" si="299"/>
        <v>1</v>
      </c>
      <c r="N553" s="122">
        <f t="shared" si="299"/>
        <v>1</v>
      </c>
      <c r="O553" s="123">
        <f t="shared" si="299"/>
        <v>1</v>
      </c>
      <c r="P553" s="124">
        <f>SUM(G553:O553)</f>
        <v>10</v>
      </c>
      <c r="Q553" s="123">
        <f t="shared" ref="Q553:Y553" si="300">IF($Q548&lt;=18,IF(Q552&lt;=$Q548,1,0),IF($Q548&lt;=36,IF(Q552&lt;=($Q548-18),2,1),IF($Q548&gt;36,IF(Q552&lt;=($Q548-36),3,2))))</f>
        <v>2</v>
      </c>
      <c r="R553" s="123">
        <f t="shared" si="300"/>
        <v>1</v>
      </c>
      <c r="S553" s="123">
        <f t="shared" si="300"/>
        <v>1</v>
      </c>
      <c r="T553" s="123">
        <f t="shared" si="300"/>
        <v>1</v>
      </c>
      <c r="U553" s="123">
        <f t="shared" si="300"/>
        <v>1</v>
      </c>
      <c r="V553" s="123">
        <f t="shared" si="300"/>
        <v>1</v>
      </c>
      <c r="W553" s="123">
        <f t="shared" si="300"/>
        <v>1</v>
      </c>
      <c r="X553" s="123">
        <f t="shared" si="300"/>
        <v>1</v>
      </c>
      <c r="Y553" s="123">
        <f t="shared" si="300"/>
        <v>1</v>
      </c>
      <c r="Z553" s="125">
        <f>SUM(Q553:Y553)</f>
        <v>10</v>
      </c>
      <c r="AA553" s="126">
        <f>P553+Z553</f>
        <v>20</v>
      </c>
      <c r="AB553" s="101"/>
      <c r="AC553" s="101"/>
    </row>
    <row r="554" spans="5:32" x14ac:dyDescent="0.35">
      <c r="E554" s="101"/>
      <c r="F554" s="127" t="s">
        <v>51</v>
      </c>
      <c r="G554" s="128">
        <f t="shared" ref="G554:O554" si="301">G29</f>
        <v>10</v>
      </c>
      <c r="H554" s="128">
        <f t="shared" si="301"/>
        <v>10</v>
      </c>
      <c r="I554" s="128">
        <f t="shared" si="301"/>
        <v>10</v>
      </c>
      <c r="J554" s="128">
        <f t="shared" si="301"/>
        <v>10</v>
      </c>
      <c r="K554" s="128">
        <f t="shared" si="301"/>
        <v>10</v>
      </c>
      <c r="L554" s="128">
        <f t="shared" si="301"/>
        <v>10</v>
      </c>
      <c r="M554" s="128">
        <f t="shared" si="301"/>
        <v>10</v>
      </c>
      <c r="N554" s="128">
        <f t="shared" si="301"/>
        <v>10</v>
      </c>
      <c r="O554" s="128">
        <f t="shared" si="301"/>
        <v>10</v>
      </c>
      <c r="P554" s="129">
        <f>SUM(G554:O554)</f>
        <v>90</v>
      </c>
      <c r="Q554" s="130">
        <f t="shared" ref="Q554:Y554" si="302">Q29</f>
        <v>10</v>
      </c>
      <c r="R554" s="128">
        <f t="shared" si="302"/>
        <v>10</v>
      </c>
      <c r="S554" s="128">
        <f t="shared" si="302"/>
        <v>10</v>
      </c>
      <c r="T554" s="128">
        <f t="shared" si="302"/>
        <v>10</v>
      </c>
      <c r="U554" s="128">
        <f t="shared" si="302"/>
        <v>10</v>
      </c>
      <c r="V554" s="128">
        <f t="shared" si="302"/>
        <v>10</v>
      </c>
      <c r="W554" s="128">
        <f t="shared" si="302"/>
        <v>10</v>
      </c>
      <c r="X554" s="128">
        <f t="shared" si="302"/>
        <v>10</v>
      </c>
      <c r="Y554" s="131">
        <f t="shared" si="302"/>
        <v>10</v>
      </c>
      <c r="Z554" s="129">
        <f>SUM(Q554:Y554)</f>
        <v>90</v>
      </c>
      <c r="AA554" s="132">
        <f>P554+Z554</f>
        <v>180</v>
      </c>
      <c r="AB554" s="101"/>
      <c r="AC554" s="101"/>
    </row>
    <row r="555" spans="5:32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0</v>
      </c>
      <c r="H555" s="134">
        <f t="shared" ref="H555:O555" si="303">IF(H554-H551=-1,3+H553)+IF(H554-H551=0,2+H553)+IF(H554-H551=1,1+H553)+IF(H554-H551=2,H553)+IF(H554-H551=3,IF(H553-1&gt;0,H553-1,0))+IF(H554-H551=4,IF(H553-2&gt;0,H553-2,0))</f>
        <v>0</v>
      </c>
      <c r="I555" s="134">
        <f t="shared" si="303"/>
        <v>0</v>
      </c>
      <c r="J555" s="134">
        <f t="shared" si="303"/>
        <v>0</v>
      </c>
      <c r="K555" s="134">
        <f t="shared" si="303"/>
        <v>0</v>
      </c>
      <c r="L555" s="134">
        <f t="shared" si="303"/>
        <v>0</v>
      </c>
      <c r="M555" s="134">
        <f t="shared" si="303"/>
        <v>0</v>
      </c>
      <c r="N555" s="134">
        <f t="shared" si="303"/>
        <v>0</v>
      </c>
      <c r="O555" s="135">
        <f t="shared" si="303"/>
        <v>0</v>
      </c>
      <c r="P555" s="136">
        <f>SUM(G555:O555)</f>
        <v>0</v>
      </c>
      <c r="Q555" s="137">
        <f t="shared" ref="Q555:Y555" si="304">IF(Q554-Q551=-1,3+Q553)+IF(Q554-Q551=0,2+Q553)+IF(Q554-Q551=1,1+Q553)+IF(Q554-Q551=2,Q553)+IF(Q554-Q551=3,IF(Q553-1&gt;0,Q553-1,0))+IF(Q554-Q551=4,IF(Q553-2&gt;0,Q553-2,0))</f>
        <v>0</v>
      </c>
      <c r="R555" s="138">
        <f t="shared" si="304"/>
        <v>0</v>
      </c>
      <c r="S555" s="138">
        <f t="shared" si="304"/>
        <v>0</v>
      </c>
      <c r="T555" s="138">
        <f t="shared" si="304"/>
        <v>0</v>
      </c>
      <c r="U555" s="138">
        <f t="shared" si="304"/>
        <v>0</v>
      </c>
      <c r="V555" s="138">
        <f t="shared" si="304"/>
        <v>0</v>
      </c>
      <c r="W555" s="138">
        <f t="shared" si="304"/>
        <v>0</v>
      </c>
      <c r="X555" s="138">
        <f t="shared" si="304"/>
        <v>0</v>
      </c>
      <c r="Y555" s="135">
        <f t="shared" si="304"/>
        <v>0</v>
      </c>
      <c r="Z555" s="136">
        <f>SUM(Q555:Y555)</f>
        <v>0</v>
      </c>
      <c r="AA555" s="139">
        <f>P555+Z555</f>
        <v>0</v>
      </c>
      <c r="AB555" s="101"/>
      <c r="AC555" s="101"/>
    </row>
    <row r="556" spans="5:32" ht="15" thickBot="1" x14ac:dyDescent="0.4">
      <c r="E556" s="101"/>
      <c r="F556" s="140" t="s">
        <v>53</v>
      </c>
      <c r="G556" s="141">
        <f t="shared" ref="G556:O556" si="305">IF(G554-G551=-2,4)+IF(G554-G551=-1,3)+IF(G554-G551=0,2)+IF(G554-G551=1,1)+IF(G554-G551&gt;2,0)</f>
        <v>0</v>
      </c>
      <c r="H556" s="141">
        <f t="shared" si="305"/>
        <v>0</v>
      </c>
      <c r="I556" s="141">
        <f t="shared" si="305"/>
        <v>0</v>
      </c>
      <c r="J556" s="141">
        <f t="shared" si="305"/>
        <v>0</v>
      </c>
      <c r="K556" s="141">
        <f t="shared" si="305"/>
        <v>0</v>
      </c>
      <c r="L556" s="141">
        <f t="shared" si="305"/>
        <v>0</v>
      </c>
      <c r="M556" s="141">
        <f t="shared" si="305"/>
        <v>0</v>
      </c>
      <c r="N556" s="141">
        <f t="shared" si="305"/>
        <v>0</v>
      </c>
      <c r="O556" s="142">
        <f t="shared" si="305"/>
        <v>0</v>
      </c>
      <c r="P556" s="143">
        <f>SUM(G556:O556)</f>
        <v>0</v>
      </c>
      <c r="Q556" s="142">
        <f t="shared" ref="Q556:Y556" si="306">IF(Q554-Q551=-2,4)+IF(Q554-Q551=-1,3)+IF(Q554-Q551=0,2)+IF(Q554-Q551=1,1)+IF(Q554-Q551&gt;2,0)</f>
        <v>0</v>
      </c>
      <c r="R556" s="142">
        <f t="shared" si="306"/>
        <v>0</v>
      </c>
      <c r="S556" s="142">
        <f t="shared" si="306"/>
        <v>0</v>
      </c>
      <c r="T556" s="142">
        <f t="shared" si="306"/>
        <v>0</v>
      </c>
      <c r="U556" s="142">
        <f t="shared" si="306"/>
        <v>0</v>
      </c>
      <c r="V556" s="142">
        <f t="shared" si="306"/>
        <v>0</v>
      </c>
      <c r="W556" s="142">
        <f t="shared" si="306"/>
        <v>0</v>
      </c>
      <c r="X556" s="142">
        <f t="shared" si="306"/>
        <v>0</v>
      </c>
      <c r="Y556" s="142">
        <f t="shared" si="306"/>
        <v>0</v>
      </c>
      <c r="Z556" s="143">
        <f>SUM(Q556:Y556)</f>
        <v>0</v>
      </c>
      <c r="AA556" s="144">
        <f>P556+Z556</f>
        <v>0</v>
      </c>
      <c r="AB556" s="101"/>
      <c r="AC556" s="101"/>
    </row>
    <row r="557" spans="5:32" x14ac:dyDescent="0.35">
      <c r="E557" s="101"/>
      <c r="F557" s="38"/>
      <c r="G557" s="28">
        <f>G554-G551</f>
        <v>6</v>
      </c>
      <c r="H557" s="28">
        <f t="shared" ref="H557:O557" si="307">H554-H551</f>
        <v>6</v>
      </c>
      <c r="I557" s="28">
        <f t="shared" si="307"/>
        <v>5</v>
      </c>
      <c r="J557" s="28">
        <f t="shared" si="307"/>
        <v>6</v>
      </c>
      <c r="K557" s="28">
        <f t="shared" si="307"/>
        <v>7</v>
      </c>
      <c r="L557" s="28">
        <f t="shared" si="307"/>
        <v>5</v>
      </c>
      <c r="M557" s="28">
        <f t="shared" si="307"/>
        <v>7</v>
      </c>
      <c r="N557" s="28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5"/>
      <c r="AA557" s="146"/>
      <c r="AB557" s="101"/>
      <c r="AC557" s="101"/>
    </row>
    <row r="558" spans="5:32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2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2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0</v>
      </c>
      <c r="P560" s="198" t="s">
        <v>57</v>
      </c>
      <c r="Q560" s="198"/>
      <c r="R560" s="198"/>
      <c r="S560" s="198"/>
      <c r="T560" s="198"/>
      <c r="U560" s="148">
        <f>COUNTIF(G557:Y557,"=2")</f>
        <v>0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</row>
    <row r="561" spans="5:32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0</v>
      </c>
      <c r="P561" s="198" t="s">
        <v>60</v>
      </c>
      <c r="Q561" s="198"/>
      <c r="R561" s="198"/>
      <c r="S561" s="198"/>
      <c r="T561" s="198"/>
      <c r="U561" s="151">
        <f>COUNTIF(G557:Y557,"&gt;=3")</f>
        <v>18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</row>
    <row r="562" spans="5:32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0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</row>
    <row r="563" spans="5:32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0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</row>
    <row r="564" spans="5:32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0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</row>
    <row r="565" spans="5:32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18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</row>
    <row r="566" spans="5:32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</row>
    <row r="567" spans="5:32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</row>
    <row r="568" spans="5:32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</row>
    <row r="569" spans="5:32" ht="15.5" thickTop="1" thickBot="1" x14ac:dyDescent="0.4"/>
    <row r="570" spans="5:32" x14ac:dyDescent="0.35">
      <c r="E570" s="101"/>
      <c r="F570" s="102" t="s">
        <v>49</v>
      </c>
      <c r="G570" s="196">
        <f>C30</f>
        <v>0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0</v>
      </c>
      <c r="AB570" s="101"/>
      <c r="AC570" s="101"/>
    </row>
    <row r="571" spans="5:32" ht="15" thickBot="1" x14ac:dyDescent="0.4">
      <c r="E571" s="101"/>
      <c r="F571" s="104" t="s">
        <v>6</v>
      </c>
      <c r="G571" s="210">
        <f>E30</f>
        <v>20</v>
      </c>
      <c r="H571" s="211"/>
      <c r="I571" s="211"/>
      <c r="J571" s="211"/>
      <c r="K571" s="17"/>
      <c r="L571" s="211">
        <f>$F$3</f>
        <v>133</v>
      </c>
      <c r="M571" s="211"/>
      <c r="N571" s="211"/>
      <c r="O571" s="211">
        <f>$G$3</f>
        <v>68.599999999999994</v>
      </c>
      <c r="P571" s="211"/>
      <c r="Q571" s="212">
        <f>ROUND((G571*(L571/113)+(O571-AA574)),0)</f>
        <v>20</v>
      </c>
      <c r="R571" s="212"/>
      <c r="S571" s="212"/>
      <c r="T571" s="212"/>
      <c r="U571" s="17"/>
      <c r="V571" s="17"/>
      <c r="AA571" s="17"/>
      <c r="AB571" s="101"/>
      <c r="AC571" s="101"/>
    </row>
    <row r="572" spans="5:32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2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2" x14ac:dyDescent="0.35">
      <c r="E574" s="101"/>
      <c r="F574" s="109" t="s">
        <v>11</v>
      </c>
      <c r="G574" s="110">
        <f>G$7</f>
        <v>4</v>
      </c>
      <c r="H574" s="110">
        <f t="shared" ref="H574:O574" si="309">H$7</f>
        <v>4</v>
      </c>
      <c r="I574" s="110">
        <f t="shared" si="309"/>
        <v>5</v>
      </c>
      <c r="J574" s="110">
        <f t="shared" si="309"/>
        <v>4</v>
      </c>
      <c r="K574" s="110">
        <f t="shared" si="309"/>
        <v>3</v>
      </c>
      <c r="L574" s="110">
        <f t="shared" si="309"/>
        <v>5</v>
      </c>
      <c r="M574" s="110">
        <f t="shared" si="309"/>
        <v>3</v>
      </c>
      <c r="N574" s="110">
        <f t="shared" si="309"/>
        <v>5</v>
      </c>
      <c r="O574" s="110">
        <f t="shared" si="309"/>
        <v>3</v>
      </c>
      <c r="P574" s="111">
        <f>SUM(G574:O574)</f>
        <v>36</v>
      </c>
      <c r="Q574" s="110">
        <f t="shared" ref="Q574:Y574" si="310">Q$7</f>
        <v>4</v>
      </c>
      <c r="R574" s="112">
        <f t="shared" si="310"/>
        <v>4</v>
      </c>
      <c r="S574" s="112">
        <f t="shared" si="310"/>
        <v>3</v>
      </c>
      <c r="T574" s="112">
        <f t="shared" si="310"/>
        <v>5</v>
      </c>
      <c r="U574" s="112">
        <f t="shared" si="310"/>
        <v>3</v>
      </c>
      <c r="V574" s="112">
        <f t="shared" si="310"/>
        <v>4</v>
      </c>
      <c r="W574" s="112">
        <f t="shared" si="310"/>
        <v>4</v>
      </c>
      <c r="X574" s="112">
        <f t="shared" si="310"/>
        <v>5</v>
      </c>
      <c r="Y574" s="113">
        <f t="shared" si="310"/>
        <v>4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2" x14ac:dyDescent="0.35">
      <c r="E575" s="101"/>
      <c r="F575" s="114" t="s">
        <v>7</v>
      </c>
      <c r="G575" s="115">
        <f>G$8</f>
        <v>4</v>
      </c>
      <c r="H575" s="115">
        <f t="shared" ref="H575:O575" si="311">H$8</f>
        <v>8</v>
      </c>
      <c r="I575" s="115">
        <f t="shared" si="311"/>
        <v>12</v>
      </c>
      <c r="J575" s="115">
        <f t="shared" si="311"/>
        <v>14</v>
      </c>
      <c r="K575" s="115">
        <f t="shared" si="311"/>
        <v>2</v>
      </c>
      <c r="L575" s="115">
        <f t="shared" si="311"/>
        <v>10</v>
      </c>
      <c r="M575" s="115">
        <f t="shared" si="311"/>
        <v>18</v>
      </c>
      <c r="N575" s="115">
        <f t="shared" si="311"/>
        <v>16</v>
      </c>
      <c r="O575" s="116">
        <f t="shared" si="311"/>
        <v>6</v>
      </c>
      <c r="P575" s="117"/>
      <c r="Q575" s="118">
        <f t="shared" ref="Q575:Y575" si="312">Q$8</f>
        <v>1</v>
      </c>
      <c r="R575" s="119">
        <f t="shared" si="312"/>
        <v>9</v>
      </c>
      <c r="S575" s="119">
        <f t="shared" si="312"/>
        <v>11</v>
      </c>
      <c r="T575" s="119">
        <f t="shared" si="312"/>
        <v>5</v>
      </c>
      <c r="U575" s="119">
        <f t="shared" si="312"/>
        <v>17</v>
      </c>
      <c r="V575" s="119">
        <f t="shared" si="312"/>
        <v>15</v>
      </c>
      <c r="W575" s="119">
        <f t="shared" si="312"/>
        <v>3</v>
      </c>
      <c r="X575" s="119">
        <f t="shared" si="312"/>
        <v>13</v>
      </c>
      <c r="Y575" s="116">
        <f t="shared" si="312"/>
        <v>7</v>
      </c>
      <c r="Z575" s="117"/>
      <c r="AA575" s="120"/>
      <c r="AB575" s="101"/>
      <c r="AC575" s="101"/>
    </row>
    <row r="576" spans="5:32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:O576" si="313">IF($Q571&lt;=18,IF(H575&lt;=$Q571,1,0),IF($Q571&lt;=36,IF(H575&lt;=($Q571-18),2,1),IF($Q571&gt;36,IF(H575&lt;=($Q571-36),3,2))))</f>
        <v>1</v>
      </c>
      <c r="I576" s="122">
        <f t="shared" si="313"/>
        <v>1</v>
      </c>
      <c r="J576" s="122">
        <f t="shared" si="313"/>
        <v>1</v>
      </c>
      <c r="K576" s="122">
        <f t="shared" si="313"/>
        <v>2</v>
      </c>
      <c r="L576" s="122">
        <f t="shared" si="313"/>
        <v>1</v>
      </c>
      <c r="M576" s="122">
        <f t="shared" si="313"/>
        <v>1</v>
      </c>
      <c r="N576" s="122">
        <f t="shared" si="313"/>
        <v>1</v>
      </c>
      <c r="O576" s="123">
        <f t="shared" si="313"/>
        <v>1</v>
      </c>
      <c r="P576" s="124">
        <f>SUM(G576:O576)</f>
        <v>10</v>
      </c>
      <c r="Q576" s="123">
        <f t="shared" ref="Q576:Y576" si="314">IF($Q571&lt;=18,IF(Q575&lt;=$Q571,1,0),IF($Q571&lt;=36,IF(Q575&lt;=($Q571-18),2,1),IF($Q571&gt;36,IF(Q575&lt;=($Q571-36),3,2))))</f>
        <v>2</v>
      </c>
      <c r="R576" s="123">
        <f t="shared" si="314"/>
        <v>1</v>
      </c>
      <c r="S576" s="123">
        <f t="shared" si="314"/>
        <v>1</v>
      </c>
      <c r="T576" s="123">
        <f t="shared" si="314"/>
        <v>1</v>
      </c>
      <c r="U576" s="123">
        <f t="shared" si="314"/>
        <v>1</v>
      </c>
      <c r="V576" s="123">
        <f t="shared" si="314"/>
        <v>1</v>
      </c>
      <c r="W576" s="123">
        <f t="shared" si="314"/>
        <v>1</v>
      </c>
      <c r="X576" s="123">
        <f t="shared" si="314"/>
        <v>1</v>
      </c>
      <c r="Y576" s="123">
        <f t="shared" si="314"/>
        <v>1</v>
      </c>
      <c r="Z576" s="125">
        <f>SUM(Q576:Y576)</f>
        <v>10</v>
      </c>
      <c r="AA576" s="126">
        <f>P576+Z576</f>
        <v>20</v>
      </c>
      <c r="AB576" s="101"/>
      <c r="AC576" s="101"/>
    </row>
    <row r="577" spans="5:32" x14ac:dyDescent="0.35">
      <c r="E577" s="101"/>
      <c r="F577" s="127" t="s">
        <v>51</v>
      </c>
      <c r="G577" s="128">
        <f t="shared" ref="G577:O577" si="315">G30</f>
        <v>10</v>
      </c>
      <c r="H577" s="128">
        <f t="shared" si="315"/>
        <v>10</v>
      </c>
      <c r="I577" s="128">
        <f t="shared" si="315"/>
        <v>10</v>
      </c>
      <c r="J577" s="128">
        <f t="shared" si="315"/>
        <v>10</v>
      </c>
      <c r="K577" s="128">
        <f t="shared" si="315"/>
        <v>10</v>
      </c>
      <c r="L577" s="128">
        <f t="shared" si="315"/>
        <v>10</v>
      </c>
      <c r="M577" s="128">
        <f t="shared" si="315"/>
        <v>10</v>
      </c>
      <c r="N577" s="128">
        <f t="shared" si="315"/>
        <v>10</v>
      </c>
      <c r="O577" s="128">
        <f t="shared" si="315"/>
        <v>10</v>
      </c>
      <c r="P577" s="129">
        <f>SUM(G577:O577)</f>
        <v>90</v>
      </c>
      <c r="Q577" s="130">
        <f t="shared" ref="Q577:Y577" si="316">Q30</f>
        <v>10</v>
      </c>
      <c r="R577" s="128">
        <f t="shared" si="316"/>
        <v>10</v>
      </c>
      <c r="S577" s="128">
        <f t="shared" si="316"/>
        <v>10</v>
      </c>
      <c r="T577" s="128">
        <f t="shared" si="316"/>
        <v>10</v>
      </c>
      <c r="U577" s="128">
        <f t="shared" si="316"/>
        <v>10</v>
      </c>
      <c r="V577" s="128">
        <f t="shared" si="316"/>
        <v>10</v>
      </c>
      <c r="W577" s="128">
        <f t="shared" si="316"/>
        <v>10</v>
      </c>
      <c r="X577" s="128">
        <f t="shared" si="316"/>
        <v>10</v>
      </c>
      <c r="Y577" s="131">
        <f t="shared" si="316"/>
        <v>10</v>
      </c>
      <c r="Z577" s="129">
        <f>SUM(Q577:Y577)</f>
        <v>90</v>
      </c>
      <c r="AA577" s="132">
        <f>P577+Z577</f>
        <v>180</v>
      </c>
      <c r="AB577" s="101"/>
      <c r="AC577" s="101"/>
    </row>
    <row r="578" spans="5:32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0</v>
      </c>
      <c r="H578" s="134">
        <f t="shared" ref="H578:O578" si="317">IF(H577-H574=-1,3+H576)+IF(H577-H574=0,2+H576)+IF(H577-H574=1,1+H576)+IF(H577-H574=2,H576)+IF(H577-H574=3,IF(H576-1&gt;0,H576-1,0))+IF(H577-H574=4,IF(H576-2&gt;0,H576-2,0))</f>
        <v>0</v>
      </c>
      <c r="I578" s="134">
        <f t="shared" si="317"/>
        <v>0</v>
      </c>
      <c r="J578" s="134">
        <f t="shared" si="317"/>
        <v>0</v>
      </c>
      <c r="K578" s="134">
        <f t="shared" si="317"/>
        <v>0</v>
      </c>
      <c r="L578" s="134">
        <f t="shared" si="317"/>
        <v>0</v>
      </c>
      <c r="M578" s="134">
        <f t="shared" si="317"/>
        <v>0</v>
      </c>
      <c r="N578" s="134">
        <f t="shared" si="317"/>
        <v>0</v>
      </c>
      <c r="O578" s="135">
        <f t="shared" si="317"/>
        <v>0</v>
      </c>
      <c r="P578" s="136">
        <f>SUM(G578:O578)</f>
        <v>0</v>
      </c>
      <c r="Q578" s="137">
        <f t="shared" ref="Q578:Y578" si="318">IF(Q577-Q574=-1,3+Q576)+IF(Q577-Q574=0,2+Q576)+IF(Q577-Q574=1,1+Q576)+IF(Q577-Q574=2,Q576)+IF(Q577-Q574=3,IF(Q576-1&gt;0,Q576-1,0))+IF(Q577-Q574=4,IF(Q576-2&gt;0,Q576-2,0))</f>
        <v>0</v>
      </c>
      <c r="R578" s="138">
        <f t="shared" si="318"/>
        <v>0</v>
      </c>
      <c r="S578" s="138">
        <f t="shared" si="318"/>
        <v>0</v>
      </c>
      <c r="T578" s="138">
        <f t="shared" si="318"/>
        <v>0</v>
      </c>
      <c r="U578" s="138">
        <f t="shared" si="318"/>
        <v>0</v>
      </c>
      <c r="V578" s="138">
        <f t="shared" si="318"/>
        <v>0</v>
      </c>
      <c r="W578" s="138">
        <f t="shared" si="318"/>
        <v>0</v>
      </c>
      <c r="X578" s="138">
        <f t="shared" si="318"/>
        <v>0</v>
      </c>
      <c r="Y578" s="135">
        <f t="shared" si="318"/>
        <v>0</v>
      </c>
      <c r="Z578" s="136">
        <f>SUM(Q578:Y578)</f>
        <v>0</v>
      </c>
      <c r="AA578" s="139">
        <f>P578+Z578</f>
        <v>0</v>
      </c>
      <c r="AB578" s="101"/>
      <c r="AC578" s="101"/>
    </row>
    <row r="579" spans="5:32" ht="15" thickBot="1" x14ac:dyDescent="0.4">
      <c r="E579" s="101"/>
      <c r="F579" s="140" t="s">
        <v>53</v>
      </c>
      <c r="G579" s="141">
        <f t="shared" ref="G579:O579" si="319">IF(G577-G574=-2,4)+IF(G577-G574=-1,3)+IF(G577-G574=0,2)+IF(G577-G574=1,1)+IF(G577-G574&gt;2,0)</f>
        <v>0</v>
      </c>
      <c r="H579" s="141">
        <f t="shared" si="319"/>
        <v>0</v>
      </c>
      <c r="I579" s="141">
        <f t="shared" si="319"/>
        <v>0</v>
      </c>
      <c r="J579" s="141">
        <f t="shared" si="319"/>
        <v>0</v>
      </c>
      <c r="K579" s="141">
        <f t="shared" si="319"/>
        <v>0</v>
      </c>
      <c r="L579" s="141">
        <f t="shared" si="319"/>
        <v>0</v>
      </c>
      <c r="M579" s="141">
        <f t="shared" si="319"/>
        <v>0</v>
      </c>
      <c r="N579" s="141">
        <f t="shared" si="319"/>
        <v>0</v>
      </c>
      <c r="O579" s="142">
        <f t="shared" si="319"/>
        <v>0</v>
      </c>
      <c r="P579" s="143">
        <f>SUM(G579:O579)</f>
        <v>0</v>
      </c>
      <c r="Q579" s="142">
        <f t="shared" ref="Q579:Y579" si="320">IF(Q577-Q574=-2,4)+IF(Q577-Q574=-1,3)+IF(Q577-Q574=0,2)+IF(Q577-Q574=1,1)+IF(Q577-Q574&gt;2,0)</f>
        <v>0</v>
      </c>
      <c r="R579" s="142">
        <f t="shared" si="320"/>
        <v>0</v>
      </c>
      <c r="S579" s="142">
        <f t="shared" si="320"/>
        <v>0</v>
      </c>
      <c r="T579" s="142">
        <f t="shared" si="320"/>
        <v>0</v>
      </c>
      <c r="U579" s="142">
        <f t="shared" si="320"/>
        <v>0</v>
      </c>
      <c r="V579" s="142">
        <f t="shared" si="320"/>
        <v>0</v>
      </c>
      <c r="W579" s="142">
        <f t="shared" si="320"/>
        <v>0</v>
      </c>
      <c r="X579" s="142">
        <f t="shared" si="320"/>
        <v>0</v>
      </c>
      <c r="Y579" s="142">
        <f t="shared" si="320"/>
        <v>0</v>
      </c>
      <c r="Z579" s="143">
        <f>SUM(Q579:Y579)</f>
        <v>0</v>
      </c>
      <c r="AA579" s="144">
        <f>P579+Z579</f>
        <v>0</v>
      </c>
      <c r="AB579" s="101"/>
      <c r="AC579" s="101"/>
    </row>
    <row r="580" spans="5:32" x14ac:dyDescent="0.35">
      <c r="E580" s="101"/>
      <c r="F580" s="38"/>
      <c r="G580" s="28">
        <f>G577-G574</f>
        <v>6</v>
      </c>
      <c r="H580" s="28">
        <f t="shared" ref="H580:O580" si="321">H577-H574</f>
        <v>6</v>
      </c>
      <c r="I580" s="28">
        <f t="shared" si="321"/>
        <v>5</v>
      </c>
      <c r="J580" s="28">
        <f t="shared" si="321"/>
        <v>6</v>
      </c>
      <c r="K580" s="28">
        <f t="shared" si="321"/>
        <v>7</v>
      </c>
      <c r="L580" s="28">
        <f t="shared" si="321"/>
        <v>5</v>
      </c>
      <c r="M580" s="28">
        <f t="shared" si="321"/>
        <v>7</v>
      </c>
      <c r="N580" s="28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5"/>
      <c r="AA580" s="146"/>
      <c r="AB580" s="101"/>
      <c r="AC580" s="101"/>
    </row>
    <row r="581" spans="5:32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2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2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0</v>
      </c>
      <c r="P583" s="198" t="s">
        <v>57</v>
      </c>
      <c r="Q583" s="198"/>
      <c r="R583" s="198"/>
      <c r="S583" s="198"/>
      <c r="T583" s="198"/>
      <c r="U583" s="148">
        <f>COUNTIF(G580:Y580,"=2")</f>
        <v>0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</row>
    <row r="584" spans="5:32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0</v>
      </c>
      <c r="M584" s="217" t="s">
        <v>59</v>
      </c>
      <c r="N584" s="217"/>
      <c r="O584" s="152">
        <f>COUNTIF(G580:Y580,"=1")</f>
        <v>0</v>
      </c>
      <c r="P584" s="198" t="s">
        <v>60</v>
      </c>
      <c r="Q584" s="198"/>
      <c r="R584" s="198"/>
      <c r="S584" s="198"/>
      <c r="T584" s="198"/>
      <c r="U584" s="151">
        <f>COUNTIF(G580:Y580,"&gt;=3")</f>
        <v>18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</row>
    <row r="585" spans="5:32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0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</row>
    <row r="586" spans="5:32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0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</row>
    <row r="587" spans="5:32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0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</row>
    <row r="588" spans="5:32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18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</row>
    <row r="589" spans="5:32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</row>
    <row r="590" spans="5:32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</row>
    <row r="591" spans="5:32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</row>
    <row r="592" spans="5:32" ht="15.5" thickTop="1" thickBot="1" x14ac:dyDescent="0.4"/>
    <row r="593" spans="5:32" x14ac:dyDescent="0.35">
      <c r="E593" s="101"/>
      <c r="F593" s="102" t="s">
        <v>49</v>
      </c>
      <c r="G593" s="196">
        <f>C31</f>
        <v>0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0</v>
      </c>
      <c r="AB593" s="101"/>
      <c r="AC593" s="101"/>
    </row>
    <row r="594" spans="5:32" ht="15" thickBot="1" x14ac:dyDescent="0.4">
      <c r="E594" s="101"/>
      <c r="F594" s="104" t="s">
        <v>6</v>
      </c>
      <c r="G594" s="210">
        <f>E31</f>
        <v>20</v>
      </c>
      <c r="H594" s="211"/>
      <c r="I594" s="211"/>
      <c r="J594" s="211"/>
      <c r="K594" s="17"/>
      <c r="L594" s="211">
        <f>$F$3</f>
        <v>133</v>
      </c>
      <c r="M594" s="211"/>
      <c r="N594" s="211"/>
      <c r="O594" s="211">
        <f>$G$3</f>
        <v>68.599999999999994</v>
      </c>
      <c r="P594" s="211"/>
      <c r="Q594" s="212">
        <f>ROUND((G594*(L594/113)+(O594-AA597)),0)</f>
        <v>20</v>
      </c>
      <c r="R594" s="212"/>
      <c r="S594" s="212"/>
      <c r="T594" s="212"/>
      <c r="U594" s="17"/>
      <c r="V594" s="17"/>
      <c r="AA594" s="17"/>
      <c r="AB594" s="101"/>
      <c r="AC594" s="101"/>
    </row>
    <row r="595" spans="5:32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2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2" x14ac:dyDescent="0.35">
      <c r="E597" s="101"/>
      <c r="F597" s="109" t="s">
        <v>11</v>
      </c>
      <c r="G597" s="110">
        <f>G$7</f>
        <v>4</v>
      </c>
      <c r="H597" s="110">
        <f t="shared" ref="H597:O597" si="323">H$7</f>
        <v>4</v>
      </c>
      <c r="I597" s="110">
        <f t="shared" si="323"/>
        <v>5</v>
      </c>
      <c r="J597" s="110">
        <f t="shared" si="323"/>
        <v>4</v>
      </c>
      <c r="K597" s="110">
        <f t="shared" si="323"/>
        <v>3</v>
      </c>
      <c r="L597" s="110">
        <f t="shared" si="323"/>
        <v>5</v>
      </c>
      <c r="M597" s="110">
        <f t="shared" si="323"/>
        <v>3</v>
      </c>
      <c r="N597" s="110">
        <f t="shared" si="323"/>
        <v>5</v>
      </c>
      <c r="O597" s="110">
        <f t="shared" si="323"/>
        <v>3</v>
      </c>
      <c r="P597" s="111">
        <f>SUM(G597:O597)</f>
        <v>36</v>
      </c>
      <c r="Q597" s="110">
        <f t="shared" ref="Q597:Y597" si="324">Q$7</f>
        <v>4</v>
      </c>
      <c r="R597" s="112">
        <f t="shared" si="324"/>
        <v>4</v>
      </c>
      <c r="S597" s="112">
        <f t="shared" si="324"/>
        <v>3</v>
      </c>
      <c r="T597" s="112">
        <f t="shared" si="324"/>
        <v>5</v>
      </c>
      <c r="U597" s="112">
        <f t="shared" si="324"/>
        <v>3</v>
      </c>
      <c r="V597" s="112">
        <f t="shared" si="324"/>
        <v>4</v>
      </c>
      <c r="W597" s="112">
        <f t="shared" si="324"/>
        <v>4</v>
      </c>
      <c r="X597" s="112">
        <f t="shared" si="324"/>
        <v>5</v>
      </c>
      <c r="Y597" s="113">
        <f t="shared" si="324"/>
        <v>4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2" x14ac:dyDescent="0.35">
      <c r="E598" s="101"/>
      <c r="F598" s="114" t="s">
        <v>7</v>
      </c>
      <c r="G598" s="115">
        <f>G$8</f>
        <v>4</v>
      </c>
      <c r="H598" s="115">
        <f t="shared" ref="H598:O598" si="325">H$8</f>
        <v>8</v>
      </c>
      <c r="I598" s="115">
        <f t="shared" si="325"/>
        <v>12</v>
      </c>
      <c r="J598" s="115">
        <f t="shared" si="325"/>
        <v>14</v>
      </c>
      <c r="K598" s="115">
        <f t="shared" si="325"/>
        <v>2</v>
      </c>
      <c r="L598" s="115">
        <f t="shared" si="325"/>
        <v>10</v>
      </c>
      <c r="M598" s="115">
        <f t="shared" si="325"/>
        <v>18</v>
      </c>
      <c r="N598" s="115">
        <f t="shared" si="325"/>
        <v>16</v>
      </c>
      <c r="O598" s="116">
        <f t="shared" si="325"/>
        <v>6</v>
      </c>
      <c r="P598" s="117"/>
      <c r="Q598" s="118">
        <f t="shared" ref="Q598:Y598" si="326">Q$8</f>
        <v>1</v>
      </c>
      <c r="R598" s="119">
        <f t="shared" si="326"/>
        <v>9</v>
      </c>
      <c r="S598" s="119">
        <f t="shared" si="326"/>
        <v>11</v>
      </c>
      <c r="T598" s="119">
        <f t="shared" si="326"/>
        <v>5</v>
      </c>
      <c r="U598" s="119">
        <f t="shared" si="326"/>
        <v>17</v>
      </c>
      <c r="V598" s="119">
        <f t="shared" si="326"/>
        <v>15</v>
      </c>
      <c r="W598" s="119">
        <f t="shared" si="326"/>
        <v>3</v>
      </c>
      <c r="X598" s="119">
        <f t="shared" si="326"/>
        <v>13</v>
      </c>
      <c r="Y598" s="116">
        <f t="shared" si="326"/>
        <v>7</v>
      </c>
      <c r="Z598" s="117"/>
      <c r="AA598" s="120"/>
      <c r="AB598" s="101"/>
      <c r="AC598" s="101"/>
    </row>
    <row r="599" spans="5:32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1</v>
      </c>
      <c r="H599" s="122">
        <f t="shared" ref="H599:O599" si="327">IF($Q594&lt;=18,IF(H598&lt;=$Q594,1,0),IF($Q594&lt;=36,IF(H598&lt;=($Q594-18),2,1),IF($Q594&gt;36,IF(H598&lt;=($Q594-36),3,2))))</f>
        <v>1</v>
      </c>
      <c r="I599" s="122">
        <f t="shared" si="327"/>
        <v>1</v>
      </c>
      <c r="J599" s="122">
        <f t="shared" si="327"/>
        <v>1</v>
      </c>
      <c r="K599" s="122">
        <f t="shared" si="327"/>
        <v>2</v>
      </c>
      <c r="L599" s="122">
        <f t="shared" si="327"/>
        <v>1</v>
      </c>
      <c r="M599" s="122">
        <f t="shared" si="327"/>
        <v>1</v>
      </c>
      <c r="N599" s="122">
        <f t="shared" si="327"/>
        <v>1</v>
      </c>
      <c r="O599" s="123">
        <f t="shared" si="327"/>
        <v>1</v>
      </c>
      <c r="P599" s="124">
        <f>SUM(G599:O599)</f>
        <v>10</v>
      </c>
      <c r="Q599" s="123">
        <f t="shared" ref="Q599:Y599" si="328">IF($Q594&lt;=18,IF(Q598&lt;=$Q594,1,0),IF($Q594&lt;=36,IF(Q598&lt;=($Q594-18),2,1),IF($Q594&gt;36,IF(Q598&lt;=($Q594-36),3,2))))</f>
        <v>2</v>
      </c>
      <c r="R599" s="123">
        <f t="shared" si="328"/>
        <v>1</v>
      </c>
      <c r="S599" s="123">
        <f t="shared" si="328"/>
        <v>1</v>
      </c>
      <c r="T599" s="123">
        <f t="shared" si="328"/>
        <v>1</v>
      </c>
      <c r="U599" s="123">
        <f t="shared" si="328"/>
        <v>1</v>
      </c>
      <c r="V599" s="123">
        <f t="shared" si="328"/>
        <v>1</v>
      </c>
      <c r="W599" s="123">
        <f t="shared" si="328"/>
        <v>1</v>
      </c>
      <c r="X599" s="123">
        <f t="shared" si="328"/>
        <v>1</v>
      </c>
      <c r="Y599" s="123">
        <f t="shared" si="328"/>
        <v>1</v>
      </c>
      <c r="Z599" s="125">
        <f>SUM(Q599:Y599)</f>
        <v>10</v>
      </c>
      <c r="AA599" s="126">
        <f>P599+Z599</f>
        <v>20</v>
      </c>
      <c r="AB599" s="101"/>
      <c r="AC599" s="101"/>
    </row>
    <row r="600" spans="5:32" x14ac:dyDescent="0.35">
      <c r="E600" s="101"/>
      <c r="F600" s="127" t="s">
        <v>51</v>
      </c>
      <c r="G600" s="128">
        <f t="shared" ref="G600:O600" si="329">G31</f>
        <v>10</v>
      </c>
      <c r="H600" s="128">
        <f t="shared" si="329"/>
        <v>10</v>
      </c>
      <c r="I600" s="128">
        <f t="shared" si="329"/>
        <v>10</v>
      </c>
      <c r="J600" s="128">
        <f t="shared" si="329"/>
        <v>10</v>
      </c>
      <c r="K600" s="128">
        <f t="shared" si="329"/>
        <v>10</v>
      </c>
      <c r="L600" s="128">
        <f t="shared" si="329"/>
        <v>10</v>
      </c>
      <c r="M600" s="128">
        <f t="shared" si="329"/>
        <v>10</v>
      </c>
      <c r="N600" s="128">
        <f t="shared" si="329"/>
        <v>10</v>
      </c>
      <c r="O600" s="128">
        <f t="shared" si="329"/>
        <v>10</v>
      </c>
      <c r="P600" s="129">
        <f>SUM(G600:O600)</f>
        <v>90</v>
      </c>
      <c r="Q600" s="130">
        <f t="shared" ref="Q600:Y600" si="330">Q31</f>
        <v>10</v>
      </c>
      <c r="R600" s="128">
        <f t="shared" si="330"/>
        <v>10</v>
      </c>
      <c r="S600" s="128">
        <f t="shared" si="330"/>
        <v>10</v>
      </c>
      <c r="T600" s="128">
        <f t="shared" si="330"/>
        <v>10</v>
      </c>
      <c r="U600" s="128">
        <f t="shared" si="330"/>
        <v>10</v>
      </c>
      <c r="V600" s="128">
        <f t="shared" si="330"/>
        <v>10</v>
      </c>
      <c r="W600" s="128">
        <f t="shared" si="330"/>
        <v>10</v>
      </c>
      <c r="X600" s="128">
        <f t="shared" si="330"/>
        <v>10</v>
      </c>
      <c r="Y600" s="131">
        <f t="shared" si="330"/>
        <v>10</v>
      </c>
      <c r="Z600" s="129">
        <f>SUM(Q600:Y600)</f>
        <v>90</v>
      </c>
      <c r="AA600" s="132">
        <f>P600+Z600</f>
        <v>180</v>
      </c>
      <c r="AB600" s="101"/>
      <c r="AC600" s="101"/>
    </row>
    <row r="601" spans="5:32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0</v>
      </c>
      <c r="H601" s="134">
        <f t="shared" ref="H601:O601" si="331">IF(H600-H597=-1,3+H599)+IF(H600-H597=0,2+H599)+IF(H600-H597=1,1+H599)+IF(H600-H597=2,H599)+IF(H600-H597=3,IF(H599-1&gt;0,H599-1,0))+IF(H600-H597=4,IF(H599-2&gt;0,H599-2,0))</f>
        <v>0</v>
      </c>
      <c r="I601" s="134">
        <f t="shared" si="331"/>
        <v>0</v>
      </c>
      <c r="J601" s="134">
        <f t="shared" si="331"/>
        <v>0</v>
      </c>
      <c r="K601" s="134">
        <f t="shared" si="331"/>
        <v>0</v>
      </c>
      <c r="L601" s="134">
        <f t="shared" si="331"/>
        <v>0</v>
      </c>
      <c r="M601" s="134">
        <f t="shared" si="331"/>
        <v>0</v>
      </c>
      <c r="N601" s="134">
        <f t="shared" si="331"/>
        <v>0</v>
      </c>
      <c r="O601" s="135">
        <f t="shared" si="331"/>
        <v>0</v>
      </c>
      <c r="P601" s="136">
        <f>SUM(G601:O601)</f>
        <v>0</v>
      </c>
      <c r="Q601" s="137">
        <f t="shared" ref="Q601:Y601" si="332">IF(Q600-Q597=-1,3+Q599)+IF(Q600-Q597=0,2+Q599)+IF(Q600-Q597=1,1+Q599)+IF(Q600-Q597=2,Q599)+IF(Q600-Q597=3,IF(Q599-1&gt;0,Q599-1,0))+IF(Q600-Q597=4,IF(Q599-2&gt;0,Q599-2,0))</f>
        <v>0</v>
      </c>
      <c r="R601" s="138">
        <f t="shared" si="332"/>
        <v>0</v>
      </c>
      <c r="S601" s="138">
        <f t="shared" si="332"/>
        <v>0</v>
      </c>
      <c r="T601" s="138">
        <f t="shared" si="332"/>
        <v>0</v>
      </c>
      <c r="U601" s="138">
        <f t="shared" si="332"/>
        <v>0</v>
      </c>
      <c r="V601" s="138">
        <f t="shared" si="332"/>
        <v>0</v>
      </c>
      <c r="W601" s="138">
        <f t="shared" si="332"/>
        <v>0</v>
      </c>
      <c r="X601" s="138">
        <f t="shared" si="332"/>
        <v>0</v>
      </c>
      <c r="Y601" s="135">
        <f t="shared" si="332"/>
        <v>0</v>
      </c>
      <c r="Z601" s="136">
        <f>SUM(Q601:Y601)</f>
        <v>0</v>
      </c>
      <c r="AA601" s="139">
        <f>P601+Z601</f>
        <v>0</v>
      </c>
      <c r="AB601" s="101"/>
      <c r="AC601" s="101"/>
    </row>
    <row r="602" spans="5:32" ht="15" thickBot="1" x14ac:dyDescent="0.4">
      <c r="E602" s="101"/>
      <c r="F602" s="140" t="s">
        <v>53</v>
      </c>
      <c r="G602" s="141">
        <f t="shared" ref="G602:O602" si="333">IF(G600-G597=-2,4)+IF(G600-G597=-1,3)+IF(G600-G597=0,2)+IF(G600-G597=1,1)+IF(G600-G597&gt;2,0)</f>
        <v>0</v>
      </c>
      <c r="H602" s="141">
        <f t="shared" si="333"/>
        <v>0</v>
      </c>
      <c r="I602" s="141">
        <f t="shared" si="333"/>
        <v>0</v>
      </c>
      <c r="J602" s="141">
        <f t="shared" si="333"/>
        <v>0</v>
      </c>
      <c r="K602" s="141">
        <f t="shared" si="333"/>
        <v>0</v>
      </c>
      <c r="L602" s="141">
        <f t="shared" si="333"/>
        <v>0</v>
      </c>
      <c r="M602" s="141">
        <f t="shared" si="333"/>
        <v>0</v>
      </c>
      <c r="N602" s="141">
        <f t="shared" si="333"/>
        <v>0</v>
      </c>
      <c r="O602" s="142">
        <f t="shared" si="333"/>
        <v>0</v>
      </c>
      <c r="P602" s="143">
        <f>SUM(G602:O602)</f>
        <v>0</v>
      </c>
      <c r="Q602" s="142">
        <f t="shared" ref="Q602:Y602" si="334">IF(Q600-Q597=-2,4)+IF(Q600-Q597=-1,3)+IF(Q600-Q597=0,2)+IF(Q600-Q597=1,1)+IF(Q600-Q597&gt;2,0)</f>
        <v>0</v>
      </c>
      <c r="R602" s="142">
        <f t="shared" si="334"/>
        <v>0</v>
      </c>
      <c r="S602" s="142">
        <f t="shared" si="334"/>
        <v>0</v>
      </c>
      <c r="T602" s="142">
        <f t="shared" si="334"/>
        <v>0</v>
      </c>
      <c r="U602" s="142">
        <f t="shared" si="334"/>
        <v>0</v>
      </c>
      <c r="V602" s="142">
        <f t="shared" si="334"/>
        <v>0</v>
      </c>
      <c r="W602" s="142">
        <f t="shared" si="334"/>
        <v>0</v>
      </c>
      <c r="X602" s="142">
        <f t="shared" si="334"/>
        <v>0</v>
      </c>
      <c r="Y602" s="142">
        <f t="shared" si="33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2" x14ac:dyDescent="0.35">
      <c r="E603" s="101"/>
      <c r="F603" s="38"/>
      <c r="G603" s="28">
        <f>G600-G597</f>
        <v>6</v>
      </c>
      <c r="H603" s="28">
        <f t="shared" ref="H603:O603" si="335">H600-H597</f>
        <v>6</v>
      </c>
      <c r="I603" s="28">
        <f t="shared" si="335"/>
        <v>5</v>
      </c>
      <c r="J603" s="28">
        <f t="shared" si="335"/>
        <v>6</v>
      </c>
      <c r="K603" s="28">
        <f t="shared" si="335"/>
        <v>7</v>
      </c>
      <c r="L603" s="28">
        <f t="shared" si="335"/>
        <v>5</v>
      </c>
      <c r="M603" s="28">
        <f t="shared" si="335"/>
        <v>7</v>
      </c>
      <c r="N603" s="28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5"/>
      <c r="AA603" s="146"/>
      <c r="AB603" s="101"/>
      <c r="AC603" s="101"/>
    </row>
    <row r="604" spans="5:32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2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2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0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0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</row>
    <row r="607" spans="5:32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18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</row>
    <row r="608" spans="5:32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</row>
    <row r="609" spans="5:32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</row>
    <row r="610" spans="5:32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0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</row>
    <row r="611" spans="5:32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18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</row>
    <row r="612" spans="5:32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</row>
    <row r="613" spans="5:32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</row>
    <row r="614" spans="5:32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</row>
    <row r="615" spans="5:32" ht="15.5" thickTop="1" thickBot="1" x14ac:dyDescent="0.4"/>
    <row r="616" spans="5:32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0</v>
      </c>
      <c r="AB616" s="101"/>
      <c r="AC616" s="101"/>
    </row>
    <row r="617" spans="5:32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133</v>
      </c>
      <c r="M617" s="211"/>
      <c r="N617" s="211"/>
      <c r="O617" s="211">
        <f>$G$3</f>
        <v>68.599999999999994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2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2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2" x14ac:dyDescent="0.35">
      <c r="E620" s="101"/>
      <c r="F620" s="109" t="s">
        <v>11</v>
      </c>
      <c r="G620" s="110">
        <f>G$7</f>
        <v>4</v>
      </c>
      <c r="H620" s="110">
        <f t="shared" ref="H620:O620" si="337">H$7</f>
        <v>4</v>
      </c>
      <c r="I620" s="110">
        <f t="shared" si="337"/>
        <v>5</v>
      </c>
      <c r="J620" s="110">
        <f t="shared" si="337"/>
        <v>4</v>
      </c>
      <c r="K620" s="110">
        <f t="shared" si="337"/>
        <v>3</v>
      </c>
      <c r="L620" s="110">
        <f t="shared" si="337"/>
        <v>5</v>
      </c>
      <c r="M620" s="110">
        <f t="shared" si="337"/>
        <v>3</v>
      </c>
      <c r="N620" s="110">
        <f t="shared" si="337"/>
        <v>5</v>
      </c>
      <c r="O620" s="110">
        <f t="shared" si="337"/>
        <v>3</v>
      </c>
      <c r="P620" s="111">
        <f>SUM(G620:O620)</f>
        <v>36</v>
      </c>
      <c r="Q620" s="110">
        <f t="shared" ref="Q620:Y620" si="338">Q$7</f>
        <v>4</v>
      </c>
      <c r="R620" s="112">
        <f t="shared" si="338"/>
        <v>4</v>
      </c>
      <c r="S620" s="112">
        <f t="shared" si="338"/>
        <v>3</v>
      </c>
      <c r="T620" s="112">
        <f t="shared" si="338"/>
        <v>5</v>
      </c>
      <c r="U620" s="112">
        <f t="shared" si="338"/>
        <v>3</v>
      </c>
      <c r="V620" s="112">
        <f t="shared" si="338"/>
        <v>4</v>
      </c>
      <c r="W620" s="112">
        <f t="shared" si="338"/>
        <v>4</v>
      </c>
      <c r="X620" s="112">
        <f t="shared" si="338"/>
        <v>5</v>
      </c>
      <c r="Y620" s="113">
        <f t="shared" si="338"/>
        <v>4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2" x14ac:dyDescent="0.35">
      <c r="E621" s="101"/>
      <c r="F621" s="114" t="s">
        <v>7</v>
      </c>
      <c r="G621" s="115">
        <f>G$8</f>
        <v>4</v>
      </c>
      <c r="H621" s="115">
        <f t="shared" ref="H621:O621" si="339">H$8</f>
        <v>8</v>
      </c>
      <c r="I621" s="115">
        <f t="shared" si="339"/>
        <v>12</v>
      </c>
      <c r="J621" s="115">
        <f t="shared" si="339"/>
        <v>14</v>
      </c>
      <c r="K621" s="115">
        <f t="shared" si="339"/>
        <v>2</v>
      </c>
      <c r="L621" s="115">
        <f t="shared" si="339"/>
        <v>10</v>
      </c>
      <c r="M621" s="115">
        <f t="shared" si="339"/>
        <v>18</v>
      </c>
      <c r="N621" s="115">
        <f t="shared" si="339"/>
        <v>16</v>
      </c>
      <c r="O621" s="116">
        <f t="shared" si="339"/>
        <v>6</v>
      </c>
      <c r="P621" s="117"/>
      <c r="Q621" s="118">
        <f t="shared" ref="Q621:Y621" si="340">Q$8</f>
        <v>1</v>
      </c>
      <c r="R621" s="119">
        <f t="shared" si="340"/>
        <v>9</v>
      </c>
      <c r="S621" s="119">
        <f t="shared" si="340"/>
        <v>11</v>
      </c>
      <c r="T621" s="119">
        <f t="shared" si="340"/>
        <v>5</v>
      </c>
      <c r="U621" s="119">
        <f t="shared" si="340"/>
        <v>17</v>
      </c>
      <c r="V621" s="119">
        <f t="shared" si="340"/>
        <v>15</v>
      </c>
      <c r="W621" s="119">
        <f t="shared" si="340"/>
        <v>3</v>
      </c>
      <c r="X621" s="119">
        <f t="shared" si="340"/>
        <v>13</v>
      </c>
      <c r="Y621" s="116">
        <f t="shared" si="340"/>
        <v>7</v>
      </c>
      <c r="Z621" s="117"/>
      <c r="AA621" s="120"/>
      <c r="AB621" s="101"/>
      <c r="AC621" s="101"/>
    </row>
    <row r="622" spans="5:32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1</v>
      </c>
      <c r="H622" s="122">
        <f t="shared" ref="H622:O622" si="341">IF($Q617&lt;=18,IF(H621&lt;=$Q617,1,0),IF($Q617&lt;=36,IF(H621&lt;=($Q617-18),2,1),IF($Q617&gt;36,IF(H621&lt;=($Q617-36),3,2))))</f>
        <v>1</v>
      </c>
      <c r="I622" s="122">
        <f t="shared" si="341"/>
        <v>1</v>
      </c>
      <c r="J622" s="122">
        <f t="shared" si="341"/>
        <v>1</v>
      </c>
      <c r="K622" s="122">
        <f t="shared" si="341"/>
        <v>2</v>
      </c>
      <c r="L622" s="122">
        <f t="shared" si="341"/>
        <v>1</v>
      </c>
      <c r="M622" s="122">
        <f t="shared" si="341"/>
        <v>1</v>
      </c>
      <c r="N622" s="122">
        <f t="shared" si="341"/>
        <v>1</v>
      </c>
      <c r="O622" s="123">
        <f t="shared" si="341"/>
        <v>1</v>
      </c>
      <c r="P622" s="124">
        <f>SUM(G622:O622)</f>
        <v>10</v>
      </c>
      <c r="Q622" s="123">
        <f t="shared" ref="Q622:Y622" si="342">IF($Q617&lt;=18,IF(Q621&lt;=$Q617,1,0),IF($Q617&lt;=36,IF(Q621&lt;=($Q617-18),2,1),IF($Q617&gt;36,IF(Q621&lt;=($Q617-36),3,2))))</f>
        <v>2</v>
      </c>
      <c r="R622" s="123">
        <f t="shared" si="342"/>
        <v>1</v>
      </c>
      <c r="S622" s="123">
        <f t="shared" si="342"/>
        <v>1</v>
      </c>
      <c r="T622" s="123">
        <f t="shared" si="342"/>
        <v>1</v>
      </c>
      <c r="U622" s="123">
        <f t="shared" si="342"/>
        <v>1</v>
      </c>
      <c r="V622" s="123">
        <f t="shared" si="342"/>
        <v>1</v>
      </c>
      <c r="W622" s="123">
        <f t="shared" si="342"/>
        <v>1</v>
      </c>
      <c r="X622" s="123">
        <f t="shared" si="342"/>
        <v>1</v>
      </c>
      <c r="Y622" s="123">
        <f t="shared" si="342"/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2" x14ac:dyDescent="0.35">
      <c r="E623" s="101"/>
      <c r="F623" s="127" t="s">
        <v>51</v>
      </c>
      <c r="G623" s="128">
        <f t="shared" ref="G623:O623" si="343">G32</f>
        <v>10</v>
      </c>
      <c r="H623" s="128">
        <f t="shared" si="343"/>
        <v>10</v>
      </c>
      <c r="I623" s="128">
        <f t="shared" si="343"/>
        <v>10</v>
      </c>
      <c r="J623" s="128">
        <f t="shared" si="343"/>
        <v>10</v>
      </c>
      <c r="K623" s="128">
        <f t="shared" si="343"/>
        <v>10</v>
      </c>
      <c r="L623" s="128">
        <f t="shared" si="343"/>
        <v>10</v>
      </c>
      <c r="M623" s="128">
        <f t="shared" si="343"/>
        <v>10</v>
      </c>
      <c r="N623" s="128">
        <f t="shared" si="343"/>
        <v>10</v>
      </c>
      <c r="O623" s="128">
        <f t="shared" si="343"/>
        <v>10</v>
      </c>
      <c r="P623" s="129">
        <f>SUM(G623:O623)</f>
        <v>90</v>
      </c>
      <c r="Q623" s="130">
        <f t="shared" ref="Q623:Y623" si="344">Q32</f>
        <v>10</v>
      </c>
      <c r="R623" s="128">
        <f t="shared" si="344"/>
        <v>10</v>
      </c>
      <c r="S623" s="128">
        <f t="shared" si="344"/>
        <v>10</v>
      </c>
      <c r="T623" s="128">
        <f t="shared" si="344"/>
        <v>10</v>
      </c>
      <c r="U623" s="128">
        <f t="shared" si="344"/>
        <v>10</v>
      </c>
      <c r="V623" s="128">
        <f t="shared" si="344"/>
        <v>10</v>
      </c>
      <c r="W623" s="128">
        <f t="shared" si="344"/>
        <v>10</v>
      </c>
      <c r="X623" s="128">
        <f t="shared" si="344"/>
        <v>10</v>
      </c>
      <c r="Y623" s="131">
        <f t="shared" si="344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2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345">IF(H623-H620=-1,3+H622)+IF(H623-H620=0,2+H622)+IF(H623-H620=1,1+H622)+IF(H623-H620=2,H622)+IF(H623-H620=3,IF(H622-1&gt;0,H622-1,0))+IF(H623-H620=4,IF(H622-2&gt;0,H622-2,0))</f>
        <v>0</v>
      </c>
      <c r="I624" s="134">
        <f t="shared" si="345"/>
        <v>0</v>
      </c>
      <c r="J624" s="134">
        <f t="shared" si="345"/>
        <v>0</v>
      </c>
      <c r="K624" s="134">
        <f t="shared" si="345"/>
        <v>0</v>
      </c>
      <c r="L624" s="134">
        <f t="shared" si="345"/>
        <v>0</v>
      </c>
      <c r="M624" s="134">
        <f t="shared" si="345"/>
        <v>0</v>
      </c>
      <c r="N624" s="134">
        <f t="shared" si="345"/>
        <v>0</v>
      </c>
      <c r="O624" s="135">
        <f t="shared" si="345"/>
        <v>0</v>
      </c>
      <c r="P624" s="136">
        <f>SUM(G624:O624)</f>
        <v>0</v>
      </c>
      <c r="Q624" s="137">
        <f t="shared" ref="Q624:Y624" si="346">IF(Q623-Q620=-1,3+Q622)+IF(Q623-Q620=0,2+Q622)+IF(Q623-Q620=1,1+Q622)+IF(Q623-Q620=2,Q622)+IF(Q623-Q620=3,IF(Q622-1&gt;0,Q622-1,0))+IF(Q623-Q620=4,IF(Q622-2&gt;0,Q622-2,0))</f>
        <v>0</v>
      </c>
      <c r="R624" s="138">
        <f t="shared" si="346"/>
        <v>0</v>
      </c>
      <c r="S624" s="138">
        <f t="shared" si="346"/>
        <v>0</v>
      </c>
      <c r="T624" s="138">
        <f t="shared" si="346"/>
        <v>0</v>
      </c>
      <c r="U624" s="138">
        <f t="shared" si="346"/>
        <v>0</v>
      </c>
      <c r="V624" s="138">
        <f t="shared" si="346"/>
        <v>0</v>
      </c>
      <c r="W624" s="138">
        <f t="shared" si="346"/>
        <v>0</v>
      </c>
      <c r="X624" s="138">
        <f t="shared" si="346"/>
        <v>0</v>
      </c>
      <c r="Y624" s="135">
        <f t="shared" si="346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2" ht="15" thickBot="1" x14ac:dyDescent="0.4">
      <c r="E625" s="101"/>
      <c r="F625" s="140" t="s">
        <v>53</v>
      </c>
      <c r="G625" s="141">
        <f t="shared" ref="G625:O625" si="347">IF(G623-G620=-2,4)+IF(G623-G620=-1,3)+IF(G623-G620=0,2)+IF(G623-G620=1,1)+IF(G623-G620&gt;2,0)</f>
        <v>0</v>
      </c>
      <c r="H625" s="141">
        <f t="shared" si="347"/>
        <v>0</v>
      </c>
      <c r="I625" s="141">
        <f t="shared" si="347"/>
        <v>0</v>
      </c>
      <c r="J625" s="141">
        <f t="shared" si="347"/>
        <v>0</v>
      </c>
      <c r="K625" s="141">
        <f t="shared" si="347"/>
        <v>0</v>
      </c>
      <c r="L625" s="141">
        <f t="shared" si="347"/>
        <v>0</v>
      </c>
      <c r="M625" s="141">
        <f t="shared" si="347"/>
        <v>0</v>
      </c>
      <c r="N625" s="141">
        <f t="shared" si="347"/>
        <v>0</v>
      </c>
      <c r="O625" s="142">
        <f t="shared" si="347"/>
        <v>0</v>
      </c>
      <c r="P625" s="143">
        <f>SUM(G625:O625)</f>
        <v>0</v>
      </c>
      <c r="Q625" s="142">
        <f t="shared" ref="Q625:Y625" si="348">IF(Q623-Q620=-2,4)+IF(Q623-Q620=-1,3)+IF(Q623-Q620=0,2)+IF(Q623-Q620=1,1)+IF(Q623-Q620&gt;2,0)</f>
        <v>0</v>
      </c>
      <c r="R625" s="142">
        <f t="shared" si="348"/>
        <v>0</v>
      </c>
      <c r="S625" s="142">
        <f t="shared" si="348"/>
        <v>0</v>
      </c>
      <c r="T625" s="142">
        <f t="shared" si="348"/>
        <v>0</v>
      </c>
      <c r="U625" s="142">
        <f t="shared" si="348"/>
        <v>0</v>
      </c>
      <c r="V625" s="142">
        <f t="shared" si="348"/>
        <v>0</v>
      </c>
      <c r="W625" s="142">
        <f t="shared" si="348"/>
        <v>0</v>
      </c>
      <c r="X625" s="142">
        <f t="shared" si="348"/>
        <v>0</v>
      </c>
      <c r="Y625" s="142">
        <f t="shared" si="348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2" x14ac:dyDescent="0.35">
      <c r="E626" s="101"/>
      <c r="F626" s="38"/>
      <c r="G626" s="28">
        <f>G623-G620</f>
        <v>6</v>
      </c>
      <c r="H626" s="28">
        <f t="shared" ref="H626:O626" si="349">H623-H620</f>
        <v>6</v>
      </c>
      <c r="I626" s="28">
        <f t="shared" si="349"/>
        <v>5</v>
      </c>
      <c r="J626" s="28">
        <f t="shared" si="349"/>
        <v>6</v>
      </c>
      <c r="K626" s="28">
        <f t="shared" si="349"/>
        <v>7</v>
      </c>
      <c r="L626" s="28">
        <f t="shared" si="349"/>
        <v>5</v>
      </c>
      <c r="M626" s="28">
        <f t="shared" si="349"/>
        <v>7</v>
      </c>
      <c r="N626" s="28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5"/>
      <c r="AA626" s="146"/>
      <c r="AB626" s="101"/>
      <c r="AC626" s="101"/>
    </row>
    <row r="627" spans="5:32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2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2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</row>
    <row r="630" spans="5:32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</row>
    <row r="631" spans="5:32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</row>
    <row r="632" spans="5:32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</row>
    <row r="633" spans="5:32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</row>
    <row r="634" spans="5:32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</row>
    <row r="635" spans="5:32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</row>
    <row r="636" spans="5:32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</row>
    <row r="637" spans="5:32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</row>
    <row r="638" spans="5:32" ht="15.5" thickTop="1" thickBot="1" x14ac:dyDescent="0.4"/>
    <row r="639" spans="5:32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0</v>
      </c>
      <c r="AB639" s="101"/>
      <c r="AC639" s="101"/>
    </row>
    <row r="640" spans="5:32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133</v>
      </c>
      <c r="M640" s="211"/>
      <c r="N640" s="211"/>
      <c r="O640" s="211">
        <f>$G$3</f>
        <v>68.599999999999994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2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2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2" x14ac:dyDescent="0.35">
      <c r="E643" s="101"/>
      <c r="F643" s="109" t="s">
        <v>11</v>
      </c>
      <c r="G643" s="110">
        <f>G$7</f>
        <v>4</v>
      </c>
      <c r="H643" s="110">
        <f t="shared" ref="H643:O643" si="351">H$7</f>
        <v>4</v>
      </c>
      <c r="I643" s="110">
        <f t="shared" si="351"/>
        <v>5</v>
      </c>
      <c r="J643" s="110">
        <f t="shared" si="351"/>
        <v>4</v>
      </c>
      <c r="K643" s="110">
        <f t="shared" si="351"/>
        <v>3</v>
      </c>
      <c r="L643" s="110">
        <f t="shared" si="351"/>
        <v>5</v>
      </c>
      <c r="M643" s="110">
        <f t="shared" si="351"/>
        <v>3</v>
      </c>
      <c r="N643" s="110">
        <f t="shared" si="351"/>
        <v>5</v>
      </c>
      <c r="O643" s="110">
        <f t="shared" si="351"/>
        <v>3</v>
      </c>
      <c r="P643" s="111">
        <f>SUM(G643:O643)</f>
        <v>36</v>
      </c>
      <c r="Q643" s="110">
        <f t="shared" ref="Q643:Y643" si="352">Q$7</f>
        <v>4</v>
      </c>
      <c r="R643" s="112">
        <f t="shared" si="352"/>
        <v>4</v>
      </c>
      <c r="S643" s="112">
        <f t="shared" si="352"/>
        <v>3</v>
      </c>
      <c r="T643" s="112">
        <f t="shared" si="352"/>
        <v>5</v>
      </c>
      <c r="U643" s="112">
        <f t="shared" si="352"/>
        <v>3</v>
      </c>
      <c r="V643" s="112">
        <f t="shared" si="352"/>
        <v>4</v>
      </c>
      <c r="W643" s="112">
        <f t="shared" si="352"/>
        <v>4</v>
      </c>
      <c r="X643" s="112">
        <f t="shared" si="352"/>
        <v>5</v>
      </c>
      <c r="Y643" s="113">
        <f t="shared" si="352"/>
        <v>4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2" x14ac:dyDescent="0.35">
      <c r="E644" s="101"/>
      <c r="F644" s="114" t="s">
        <v>7</v>
      </c>
      <c r="G644" s="115">
        <f>G$8</f>
        <v>4</v>
      </c>
      <c r="H644" s="115">
        <f t="shared" ref="H644:O644" si="353">H$8</f>
        <v>8</v>
      </c>
      <c r="I644" s="115">
        <f t="shared" si="353"/>
        <v>12</v>
      </c>
      <c r="J644" s="115">
        <f t="shared" si="353"/>
        <v>14</v>
      </c>
      <c r="K644" s="115">
        <f t="shared" si="353"/>
        <v>2</v>
      </c>
      <c r="L644" s="115">
        <f t="shared" si="353"/>
        <v>10</v>
      </c>
      <c r="M644" s="115">
        <f t="shared" si="353"/>
        <v>18</v>
      </c>
      <c r="N644" s="115">
        <f t="shared" si="353"/>
        <v>16</v>
      </c>
      <c r="O644" s="116">
        <f t="shared" si="353"/>
        <v>6</v>
      </c>
      <c r="P644" s="117"/>
      <c r="Q644" s="118">
        <f t="shared" ref="Q644:Y644" si="354">Q$8</f>
        <v>1</v>
      </c>
      <c r="R644" s="119">
        <f t="shared" si="354"/>
        <v>9</v>
      </c>
      <c r="S644" s="119">
        <f t="shared" si="354"/>
        <v>11</v>
      </c>
      <c r="T644" s="119">
        <f t="shared" si="354"/>
        <v>5</v>
      </c>
      <c r="U644" s="119">
        <f t="shared" si="354"/>
        <v>17</v>
      </c>
      <c r="V644" s="119">
        <f t="shared" si="354"/>
        <v>15</v>
      </c>
      <c r="W644" s="119">
        <f t="shared" si="354"/>
        <v>3</v>
      </c>
      <c r="X644" s="119">
        <f t="shared" si="354"/>
        <v>13</v>
      </c>
      <c r="Y644" s="116">
        <f t="shared" si="354"/>
        <v>7</v>
      </c>
      <c r="Z644" s="117"/>
      <c r="AA644" s="120"/>
      <c r="AB644" s="101"/>
      <c r="AC644" s="101"/>
    </row>
    <row r="645" spans="5:32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1</v>
      </c>
      <c r="H645" s="122">
        <f t="shared" ref="H645:O645" si="355">IF($Q640&lt;=18,IF(H644&lt;=$Q640,1,0),IF($Q640&lt;=36,IF(H644&lt;=($Q640-18),2,1),IF($Q640&gt;36,IF(H644&lt;=($Q640-36),3,2))))</f>
        <v>1</v>
      </c>
      <c r="I645" s="122">
        <f t="shared" si="355"/>
        <v>1</v>
      </c>
      <c r="J645" s="122">
        <f t="shared" si="355"/>
        <v>1</v>
      </c>
      <c r="K645" s="122">
        <f t="shared" si="355"/>
        <v>2</v>
      </c>
      <c r="L645" s="122">
        <f t="shared" si="355"/>
        <v>1</v>
      </c>
      <c r="M645" s="122">
        <f t="shared" si="355"/>
        <v>1</v>
      </c>
      <c r="N645" s="122">
        <f t="shared" si="355"/>
        <v>1</v>
      </c>
      <c r="O645" s="123">
        <f t="shared" si="355"/>
        <v>1</v>
      </c>
      <c r="P645" s="124">
        <f>SUM(G645:O645)</f>
        <v>10</v>
      </c>
      <c r="Q645" s="123">
        <f t="shared" ref="Q645:Y645" si="356">IF($Q640&lt;=18,IF(Q644&lt;=$Q640,1,0),IF($Q640&lt;=36,IF(Q644&lt;=($Q640-18),2,1),IF($Q640&gt;36,IF(Q644&lt;=($Q640-36),3,2))))</f>
        <v>2</v>
      </c>
      <c r="R645" s="123">
        <f t="shared" si="356"/>
        <v>1</v>
      </c>
      <c r="S645" s="123">
        <f t="shared" si="356"/>
        <v>1</v>
      </c>
      <c r="T645" s="123">
        <f t="shared" si="356"/>
        <v>1</v>
      </c>
      <c r="U645" s="123">
        <f t="shared" si="356"/>
        <v>1</v>
      </c>
      <c r="V645" s="123">
        <f t="shared" si="356"/>
        <v>1</v>
      </c>
      <c r="W645" s="123">
        <f t="shared" si="356"/>
        <v>1</v>
      </c>
      <c r="X645" s="123">
        <f t="shared" si="356"/>
        <v>1</v>
      </c>
      <c r="Y645" s="123">
        <f t="shared" si="356"/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2" x14ac:dyDescent="0.35">
      <c r="E646" s="101"/>
      <c r="F646" s="127" t="s">
        <v>51</v>
      </c>
      <c r="G646" s="128">
        <f t="shared" ref="G646:O646" si="357">G33</f>
        <v>10</v>
      </c>
      <c r="H646" s="128">
        <f t="shared" si="357"/>
        <v>10</v>
      </c>
      <c r="I646" s="128">
        <f t="shared" si="357"/>
        <v>10</v>
      </c>
      <c r="J646" s="128">
        <f t="shared" si="357"/>
        <v>10</v>
      </c>
      <c r="K646" s="128">
        <f t="shared" si="357"/>
        <v>10</v>
      </c>
      <c r="L646" s="128">
        <f t="shared" si="357"/>
        <v>10</v>
      </c>
      <c r="M646" s="128">
        <f t="shared" si="357"/>
        <v>10</v>
      </c>
      <c r="N646" s="128">
        <f t="shared" si="357"/>
        <v>10</v>
      </c>
      <c r="O646" s="128">
        <f t="shared" si="357"/>
        <v>10</v>
      </c>
      <c r="P646" s="129">
        <f>SUM(G646:O646)</f>
        <v>90</v>
      </c>
      <c r="Q646" s="130">
        <f t="shared" ref="Q646:Y646" si="358">Q33</f>
        <v>10</v>
      </c>
      <c r="R646" s="128">
        <f t="shared" si="358"/>
        <v>10</v>
      </c>
      <c r="S646" s="128">
        <f t="shared" si="358"/>
        <v>10</v>
      </c>
      <c r="T646" s="128">
        <f t="shared" si="358"/>
        <v>10</v>
      </c>
      <c r="U646" s="128">
        <f t="shared" si="358"/>
        <v>10</v>
      </c>
      <c r="V646" s="128">
        <f t="shared" si="358"/>
        <v>10</v>
      </c>
      <c r="W646" s="128">
        <f t="shared" si="358"/>
        <v>10</v>
      </c>
      <c r="X646" s="128">
        <f t="shared" si="358"/>
        <v>10</v>
      </c>
      <c r="Y646" s="131">
        <f t="shared" si="35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2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359">IF(H646-H643=-1,3+H645)+IF(H646-H643=0,2+H645)+IF(H646-H643=1,1+H645)+IF(H646-H643=2,H645)+IF(H646-H643=3,IF(H645-1&gt;0,H645-1,0))+IF(H646-H643=4,IF(H645-2&gt;0,H645-2,0))</f>
        <v>0</v>
      </c>
      <c r="I647" s="134">
        <f t="shared" si="359"/>
        <v>0</v>
      </c>
      <c r="J647" s="134">
        <f t="shared" si="359"/>
        <v>0</v>
      </c>
      <c r="K647" s="134">
        <f t="shared" si="359"/>
        <v>0</v>
      </c>
      <c r="L647" s="134">
        <f t="shared" si="359"/>
        <v>0</v>
      </c>
      <c r="M647" s="134">
        <f t="shared" si="359"/>
        <v>0</v>
      </c>
      <c r="N647" s="134">
        <f t="shared" si="359"/>
        <v>0</v>
      </c>
      <c r="O647" s="135">
        <f t="shared" si="359"/>
        <v>0</v>
      </c>
      <c r="P647" s="136">
        <f>SUM(G647:O647)</f>
        <v>0</v>
      </c>
      <c r="Q647" s="137">
        <f t="shared" ref="Q647:Y647" si="360">IF(Q646-Q643=-1,3+Q645)+IF(Q646-Q643=0,2+Q645)+IF(Q646-Q643=1,1+Q645)+IF(Q646-Q643=2,Q645)+IF(Q646-Q643=3,IF(Q645-1&gt;0,Q645-1,0))+IF(Q646-Q643=4,IF(Q645-2&gt;0,Q645-2,0))</f>
        <v>0</v>
      </c>
      <c r="R647" s="138">
        <f t="shared" si="360"/>
        <v>0</v>
      </c>
      <c r="S647" s="138">
        <f t="shared" si="360"/>
        <v>0</v>
      </c>
      <c r="T647" s="138">
        <f t="shared" si="360"/>
        <v>0</v>
      </c>
      <c r="U647" s="138">
        <f t="shared" si="360"/>
        <v>0</v>
      </c>
      <c r="V647" s="138">
        <f t="shared" si="360"/>
        <v>0</v>
      </c>
      <c r="W647" s="138">
        <f t="shared" si="360"/>
        <v>0</v>
      </c>
      <c r="X647" s="138">
        <f t="shared" si="360"/>
        <v>0</v>
      </c>
      <c r="Y647" s="135">
        <f t="shared" si="36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2" ht="15" thickBot="1" x14ac:dyDescent="0.4">
      <c r="E648" s="101"/>
      <c r="F648" s="140" t="s">
        <v>53</v>
      </c>
      <c r="G648" s="141">
        <f t="shared" ref="G648:O648" si="361">IF(G646-G643=-2,4)+IF(G646-G643=-1,3)+IF(G646-G643=0,2)+IF(G646-G643=1,1)+IF(G646-G643&gt;2,0)</f>
        <v>0</v>
      </c>
      <c r="H648" s="141">
        <f t="shared" si="361"/>
        <v>0</v>
      </c>
      <c r="I648" s="141">
        <f t="shared" si="361"/>
        <v>0</v>
      </c>
      <c r="J648" s="141">
        <f t="shared" si="361"/>
        <v>0</v>
      </c>
      <c r="K648" s="141">
        <f t="shared" si="361"/>
        <v>0</v>
      </c>
      <c r="L648" s="141">
        <f t="shared" si="361"/>
        <v>0</v>
      </c>
      <c r="M648" s="141">
        <f t="shared" si="361"/>
        <v>0</v>
      </c>
      <c r="N648" s="141">
        <f t="shared" si="361"/>
        <v>0</v>
      </c>
      <c r="O648" s="142">
        <f t="shared" si="361"/>
        <v>0</v>
      </c>
      <c r="P648" s="143">
        <f>SUM(G648:O648)</f>
        <v>0</v>
      </c>
      <c r="Q648" s="142">
        <f t="shared" ref="Q648:Y648" si="362">IF(Q646-Q643=-2,4)+IF(Q646-Q643=-1,3)+IF(Q646-Q643=0,2)+IF(Q646-Q643=1,1)+IF(Q646-Q643&gt;2,0)</f>
        <v>0</v>
      </c>
      <c r="R648" s="142">
        <f t="shared" si="362"/>
        <v>0</v>
      </c>
      <c r="S648" s="142">
        <f t="shared" si="362"/>
        <v>0</v>
      </c>
      <c r="T648" s="142">
        <f t="shared" si="362"/>
        <v>0</v>
      </c>
      <c r="U648" s="142">
        <f t="shared" si="362"/>
        <v>0</v>
      </c>
      <c r="V648" s="142">
        <f t="shared" si="362"/>
        <v>0</v>
      </c>
      <c r="W648" s="142">
        <f t="shared" si="362"/>
        <v>0</v>
      </c>
      <c r="X648" s="142">
        <f t="shared" si="362"/>
        <v>0</v>
      </c>
      <c r="Y648" s="142">
        <f t="shared" si="36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2" x14ac:dyDescent="0.35">
      <c r="E649" s="101"/>
      <c r="F649" s="38"/>
      <c r="G649" s="28">
        <f>G646-G643</f>
        <v>6</v>
      </c>
      <c r="H649" s="28">
        <f t="shared" ref="H649:O649" si="363">H646-H643</f>
        <v>6</v>
      </c>
      <c r="I649" s="28">
        <f t="shared" si="363"/>
        <v>5</v>
      </c>
      <c r="J649" s="28">
        <f t="shared" si="363"/>
        <v>6</v>
      </c>
      <c r="K649" s="28">
        <f t="shared" si="363"/>
        <v>7</v>
      </c>
      <c r="L649" s="28">
        <f t="shared" si="363"/>
        <v>5</v>
      </c>
      <c r="M649" s="28">
        <f t="shared" si="363"/>
        <v>7</v>
      </c>
      <c r="N649" s="28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5"/>
      <c r="AA649" s="146"/>
      <c r="AB649" s="101"/>
      <c r="AC649" s="101"/>
    </row>
    <row r="650" spans="5:32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2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2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</row>
    <row r="653" spans="5:32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</row>
    <row r="654" spans="5:32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</row>
    <row r="655" spans="5:32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</row>
    <row r="656" spans="5:32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</row>
    <row r="657" spans="5:32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</row>
    <row r="658" spans="5:32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</row>
    <row r="659" spans="5:32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</row>
    <row r="660" spans="5:32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</row>
    <row r="661" spans="5:32" ht="15.5" thickTop="1" thickBot="1" x14ac:dyDescent="0.4"/>
    <row r="662" spans="5:32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0</v>
      </c>
      <c r="AB662" s="101"/>
      <c r="AC662" s="101"/>
    </row>
    <row r="663" spans="5:32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133</v>
      </c>
      <c r="M663" s="211"/>
      <c r="N663" s="211"/>
      <c r="O663" s="211">
        <f>$G$3</f>
        <v>68.599999999999994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2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2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2" x14ac:dyDescent="0.35">
      <c r="E666" s="101"/>
      <c r="F666" s="109" t="s">
        <v>11</v>
      </c>
      <c r="G666" s="110">
        <f>G$7</f>
        <v>4</v>
      </c>
      <c r="H666" s="110">
        <f t="shared" ref="H666:O666" si="365">H$7</f>
        <v>4</v>
      </c>
      <c r="I666" s="110">
        <f t="shared" si="365"/>
        <v>5</v>
      </c>
      <c r="J666" s="110">
        <f t="shared" si="365"/>
        <v>4</v>
      </c>
      <c r="K666" s="110">
        <f t="shared" si="365"/>
        <v>3</v>
      </c>
      <c r="L666" s="110">
        <f t="shared" si="365"/>
        <v>5</v>
      </c>
      <c r="M666" s="110">
        <f t="shared" si="365"/>
        <v>3</v>
      </c>
      <c r="N666" s="110">
        <f t="shared" si="365"/>
        <v>5</v>
      </c>
      <c r="O666" s="110">
        <f t="shared" si="365"/>
        <v>3</v>
      </c>
      <c r="P666" s="111">
        <f>SUM(G666:O666)</f>
        <v>36</v>
      </c>
      <c r="Q666" s="110">
        <f t="shared" ref="Q666:Y666" si="366">Q$7</f>
        <v>4</v>
      </c>
      <c r="R666" s="112">
        <f t="shared" si="366"/>
        <v>4</v>
      </c>
      <c r="S666" s="112">
        <f t="shared" si="366"/>
        <v>3</v>
      </c>
      <c r="T666" s="112">
        <f t="shared" si="366"/>
        <v>5</v>
      </c>
      <c r="U666" s="112">
        <f t="shared" si="366"/>
        <v>3</v>
      </c>
      <c r="V666" s="112">
        <f t="shared" si="366"/>
        <v>4</v>
      </c>
      <c r="W666" s="112">
        <f t="shared" si="366"/>
        <v>4</v>
      </c>
      <c r="X666" s="112">
        <f t="shared" si="366"/>
        <v>5</v>
      </c>
      <c r="Y666" s="113">
        <f t="shared" si="366"/>
        <v>4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2" x14ac:dyDescent="0.35">
      <c r="E667" s="101"/>
      <c r="F667" s="114" t="s">
        <v>7</v>
      </c>
      <c r="G667" s="115">
        <f>G$8</f>
        <v>4</v>
      </c>
      <c r="H667" s="115">
        <f t="shared" ref="H667:O667" si="367">H$8</f>
        <v>8</v>
      </c>
      <c r="I667" s="115">
        <f t="shared" si="367"/>
        <v>12</v>
      </c>
      <c r="J667" s="115">
        <f t="shared" si="367"/>
        <v>14</v>
      </c>
      <c r="K667" s="115">
        <f t="shared" si="367"/>
        <v>2</v>
      </c>
      <c r="L667" s="115">
        <f t="shared" si="367"/>
        <v>10</v>
      </c>
      <c r="M667" s="115">
        <f t="shared" si="367"/>
        <v>18</v>
      </c>
      <c r="N667" s="115">
        <f t="shared" si="367"/>
        <v>16</v>
      </c>
      <c r="O667" s="116">
        <f t="shared" si="367"/>
        <v>6</v>
      </c>
      <c r="P667" s="117"/>
      <c r="Q667" s="118">
        <f t="shared" ref="Q667:Y667" si="368">Q$8</f>
        <v>1</v>
      </c>
      <c r="R667" s="119">
        <f t="shared" si="368"/>
        <v>9</v>
      </c>
      <c r="S667" s="119">
        <f t="shared" si="368"/>
        <v>11</v>
      </c>
      <c r="T667" s="119">
        <f t="shared" si="368"/>
        <v>5</v>
      </c>
      <c r="U667" s="119">
        <f t="shared" si="368"/>
        <v>17</v>
      </c>
      <c r="V667" s="119">
        <f t="shared" si="368"/>
        <v>15</v>
      </c>
      <c r="W667" s="119">
        <f t="shared" si="368"/>
        <v>3</v>
      </c>
      <c r="X667" s="119">
        <f t="shared" si="368"/>
        <v>13</v>
      </c>
      <c r="Y667" s="116">
        <f t="shared" si="368"/>
        <v>7</v>
      </c>
      <c r="Z667" s="117"/>
      <c r="AA667" s="120"/>
      <c r="AB667" s="101"/>
      <c r="AC667" s="101"/>
    </row>
    <row r="668" spans="5:32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1</v>
      </c>
      <c r="H668" s="122">
        <f t="shared" ref="H668:O668" si="369">IF($Q663&lt;=18,IF(H667&lt;=$Q663,1,0),IF($Q663&lt;=36,IF(H667&lt;=($Q663-18),2,1),IF($Q663&gt;36,IF(H667&lt;=($Q663-36),3,2))))</f>
        <v>1</v>
      </c>
      <c r="I668" s="122">
        <f t="shared" si="369"/>
        <v>1</v>
      </c>
      <c r="J668" s="122">
        <f t="shared" si="369"/>
        <v>1</v>
      </c>
      <c r="K668" s="122">
        <f t="shared" si="369"/>
        <v>2</v>
      </c>
      <c r="L668" s="122">
        <f t="shared" si="369"/>
        <v>1</v>
      </c>
      <c r="M668" s="122">
        <f t="shared" si="369"/>
        <v>1</v>
      </c>
      <c r="N668" s="122">
        <f t="shared" si="369"/>
        <v>1</v>
      </c>
      <c r="O668" s="123">
        <f t="shared" si="369"/>
        <v>1</v>
      </c>
      <c r="P668" s="124">
        <f>SUM(G668:O668)</f>
        <v>10</v>
      </c>
      <c r="Q668" s="123">
        <f t="shared" ref="Q668:Y668" si="370">IF($Q663&lt;=18,IF(Q667&lt;=$Q663,1,0),IF($Q663&lt;=36,IF(Q667&lt;=($Q663-18),2,1),IF($Q663&gt;36,IF(Q667&lt;=($Q663-36),3,2))))</f>
        <v>2</v>
      </c>
      <c r="R668" s="123">
        <f t="shared" si="370"/>
        <v>1</v>
      </c>
      <c r="S668" s="123">
        <f t="shared" si="370"/>
        <v>1</v>
      </c>
      <c r="T668" s="123">
        <f t="shared" si="370"/>
        <v>1</v>
      </c>
      <c r="U668" s="123">
        <f t="shared" si="370"/>
        <v>1</v>
      </c>
      <c r="V668" s="123">
        <f t="shared" si="370"/>
        <v>1</v>
      </c>
      <c r="W668" s="123">
        <f t="shared" si="370"/>
        <v>1</v>
      </c>
      <c r="X668" s="123">
        <f t="shared" si="370"/>
        <v>1</v>
      </c>
      <c r="Y668" s="123">
        <f t="shared" si="370"/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2" x14ac:dyDescent="0.35">
      <c r="E669" s="101"/>
      <c r="F669" s="127" t="s">
        <v>51</v>
      </c>
      <c r="G669" s="128">
        <f t="shared" ref="G669:O669" si="371">G34</f>
        <v>10</v>
      </c>
      <c r="H669" s="128">
        <f t="shared" si="371"/>
        <v>10</v>
      </c>
      <c r="I669" s="128">
        <f t="shared" si="371"/>
        <v>10</v>
      </c>
      <c r="J669" s="128">
        <f t="shared" si="371"/>
        <v>10</v>
      </c>
      <c r="K669" s="128">
        <f t="shared" si="371"/>
        <v>10</v>
      </c>
      <c r="L669" s="128">
        <f t="shared" si="371"/>
        <v>10</v>
      </c>
      <c r="M669" s="128">
        <f t="shared" si="371"/>
        <v>10</v>
      </c>
      <c r="N669" s="128">
        <f t="shared" si="371"/>
        <v>10</v>
      </c>
      <c r="O669" s="128">
        <f t="shared" si="371"/>
        <v>10</v>
      </c>
      <c r="P669" s="129">
        <f>SUM(G669:O669)</f>
        <v>90</v>
      </c>
      <c r="Q669" s="130">
        <f t="shared" ref="Q669:Y669" si="372">Q34</f>
        <v>10</v>
      </c>
      <c r="R669" s="128">
        <f t="shared" si="372"/>
        <v>10</v>
      </c>
      <c r="S669" s="128">
        <f t="shared" si="372"/>
        <v>10</v>
      </c>
      <c r="T669" s="128">
        <f t="shared" si="372"/>
        <v>10</v>
      </c>
      <c r="U669" s="128">
        <f t="shared" si="372"/>
        <v>10</v>
      </c>
      <c r="V669" s="128">
        <f t="shared" si="372"/>
        <v>10</v>
      </c>
      <c r="W669" s="128">
        <f t="shared" si="372"/>
        <v>10</v>
      </c>
      <c r="X669" s="128">
        <f t="shared" si="372"/>
        <v>10</v>
      </c>
      <c r="Y669" s="131">
        <f t="shared" si="372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2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373">IF(H669-H666=-1,3+H668)+IF(H669-H666=0,2+H668)+IF(H669-H666=1,1+H668)+IF(H669-H666=2,H668)+IF(H669-H666=3,IF(H668-1&gt;0,H668-1,0))+IF(H669-H666=4,IF(H668-2&gt;0,H668-2,0))</f>
        <v>0</v>
      </c>
      <c r="I670" s="134">
        <f t="shared" si="373"/>
        <v>0</v>
      </c>
      <c r="J670" s="134">
        <f t="shared" si="373"/>
        <v>0</v>
      </c>
      <c r="K670" s="134">
        <f t="shared" si="373"/>
        <v>0</v>
      </c>
      <c r="L670" s="134">
        <f t="shared" si="373"/>
        <v>0</v>
      </c>
      <c r="M670" s="134">
        <f t="shared" si="373"/>
        <v>0</v>
      </c>
      <c r="N670" s="134">
        <f t="shared" si="373"/>
        <v>0</v>
      </c>
      <c r="O670" s="135">
        <f t="shared" si="373"/>
        <v>0</v>
      </c>
      <c r="P670" s="136">
        <f>SUM(G670:O670)</f>
        <v>0</v>
      </c>
      <c r="Q670" s="137">
        <f t="shared" ref="Q670:Y670" si="374">IF(Q669-Q666=-1,3+Q668)+IF(Q669-Q666=0,2+Q668)+IF(Q669-Q666=1,1+Q668)+IF(Q669-Q666=2,Q668)+IF(Q669-Q666=3,IF(Q668-1&gt;0,Q668-1,0))+IF(Q669-Q666=4,IF(Q668-2&gt;0,Q668-2,0))</f>
        <v>0</v>
      </c>
      <c r="R670" s="138">
        <f t="shared" si="374"/>
        <v>0</v>
      </c>
      <c r="S670" s="138">
        <f t="shared" si="374"/>
        <v>0</v>
      </c>
      <c r="T670" s="138">
        <f t="shared" si="374"/>
        <v>0</v>
      </c>
      <c r="U670" s="138">
        <f t="shared" si="374"/>
        <v>0</v>
      </c>
      <c r="V670" s="138">
        <f t="shared" si="374"/>
        <v>0</v>
      </c>
      <c r="W670" s="138">
        <f t="shared" si="374"/>
        <v>0</v>
      </c>
      <c r="X670" s="138">
        <f t="shared" si="374"/>
        <v>0</v>
      </c>
      <c r="Y670" s="135">
        <f t="shared" si="374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2" ht="15" thickBot="1" x14ac:dyDescent="0.4">
      <c r="E671" s="101"/>
      <c r="F671" s="140" t="s">
        <v>53</v>
      </c>
      <c r="G671" s="141">
        <f t="shared" ref="G671:O671" si="375">IF(G669-G666=-2,4)+IF(G669-G666=-1,3)+IF(G669-G666=0,2)+IF(G669-G666=1,1)+IF(G669-G666&gt;2,0)</f>
        <v>0</v>
      </c>
      <c r="H671" s="141">
        <f t="shared" si="375"/>
        <v>0</v>
      </c>
      <c r="I671" s="141">
        <f t="shared" si="375"/>
        <v>0</v>
      </c>
      <c r="J671" s="141">
        <f t="shared" si="375"/>
        <v>0</v>
      </c>
      <c r="K671" s="141">
        <f t="shared" si="375"/>
        <v>0</v>
      </c>
      <c r="L671" s="141">
        <f t="shared" si="375"/>
        <v>0</v>
      </c>
      <c r="M671" s="141">
        <f t="shared" si="375"/>
        <v>0</v>
      </c>
      <c r="N671" s="141">
        <f t="shared" si="375"/>
        <v>0</v>
      </c>
      <c r="O671" s="142">
        <f t="shared" si="375"/>
        <v>0</v>
      </c>
      <c r="P671" s="143">
        <f>SUM(G671:O671)</f>
        <v>0</v>
      </c>
      <c r="Q671" s="142">
        <f t="shared" ref="Q671:Y671" si="376">IF(Q669-Q666=-2,4)+IF(Q669-Q666=-1,3)+IF(Q669-Q666=0,2)+IF(Q669-Q666=1,1)+IF(Q669-Q666&gt;2,0)</f>
        <v>0</v>
      </c>
      <c r="R671" s="142">
        <f t="shared" si="376"/>
        <v>0</v>
      </c>
      <c r="S671" s="142">
        <f t="shared" si="376"/>
        <v>0</v>
      </c>
      <c r="T671" s="142">
        <f t="shared" si="376"/>
        <v>0</v>
      </c>
      <c r="U671" s="142">
        <f t="shared" si="376"/>
        <v>0</v>
      </c>
      <c r="V671" s="142">
        <f t="shared" si="376"/>
        <v>0</v>
      </c>
      <c r="W671" s="142">
        <f t="shared" si="376"/>
        <v>0</v>
      </c>
      <c r="X671" s="142">
        <f t="shared" si="376"/>
        <v>0</v>
      </c>
      <c r="Y671" s="142">
        <f t="shared" si="376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2" x14ac:dyDescent="0.35">
      <c r="E672" s="101"/>
      <c r="F672" s="38"/>
      <c r="G672" s="28">
        <f>G669-G666</f>
        <v>6</v>
      </c>
      <c r="H672" s="28">
        <f t="shared" ref="H672:O672" si="377">H669-H666</f>
        <v>6</v>
      </c>
      <c r="I672" s="28">
        <f t="shared" si="377"/>
        <v>5</v>
      </c>
      <c r="J672" s="28">
        <f t="shared" si="377"/>
        <v>6</v>
      </c>
      <c r="K672" s="28">
        <f t="shared" si="377"/>
        <v>7</v>
      </c>
      <c r="L672" s="28">
        <f t="shared" si="377"/>
        <v>5</v>
      </c>
      <c r="M672" s="28">
        <f t="shared" si="377"/>
        <v>7</v>
      </c>
      <c r="N672" s="28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5"/>
      <c r="AA672" s="146"/>
      <c r="AB672" s="101"/>
      <c r="AC672" s="101"/>
    </row>
    <row r="673" spans="5:32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2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2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</row>
    <row r="676" spans="5:32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</row>
    <row r="677" spans="5:32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</row>
    <row r="678" spans="5:32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</row>
    <row r="679" spans="5:32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</row>
    <row r="680" spans="5:32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</row>
    <row r="681" spans="5:32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</row>
    <row r="682" spans="5:32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</row>
    <row r="683" spans="5:32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</row>
    <row r="684" spans="5:32" ht="15.5" thickTop="1" thickBot="1" x14ac:dyDescent="0.4"/>
    <row r="685" spans="5:32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0</v>
      </c>
      <c r="AB685" s="101"/>
      <c r="AC685" s="101"/>
    </row>
    <row r="686" spans="5:32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133</v>
      </c>
      <c r="M686" s="211"/>
      <c r="N686" s="211"/>
      <c r="O686" s="211">
        <f>$G$3</f>
        <v>68.599999999999994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2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2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2" x14ac:dyDescent="0.35">
      <c r="E689" s="101"/>
      <c r="F689" s="109" t="s">
        <v>11</v>
      </c>
      <c r="G689" s="110">
        <f>G$7</f>
        <v>4</v>
      </c>
      <c r="H689" s="110">
        <f t="shared" ref="H689:O689" si="379">H$7</f>
        <v>4</v>
      </c>
      <c r="I689" s="110">
        <f t="shared" si="379"/>
        <v>5</v>
      </c>
      <c r="J689" s="110">
        <f t="shared" si="379"/>
        <v>4</v>
      </c>
      <c r="K689" s="110">
        <f t="shared" si="379"/>
        <v>3</v>
      </c>
      <c r="L689" s="110">
        <f t="shared" si="379"/>
        <v>5</v>
      </c>
      <c r="M689" s="110">
        <f t="shared" si="379"/>
        <v>3</v>
      </c>
      <c r="N689" s="110">
        <f t="shared" si="379"/>
        <v>5</v>
      </c>
      <c r="O689" s="110">
        <f t="shared" si="379"/>
        <v>3</v>
      </c>
      <c r="P689" s="111">
        <f>SUM(G689:O689)</f>
        <v>36</v>
      </c>
      <c r="Q689" s="110">
        <f t="shared" ref="Q689:Y689" si="380">Q$7</f>
        <v>4</v>
      </c>
      <c r="R689" s="112">
        <f t="shared" si="380"/>
        <v>4</v>
      </c>
      <c r="S689" s="112">
        <f t="shared" si="380"/>
        <v>3</v>
      </c>
      <c r="T689" s="112">
        <f t="shared" si="380"/>
        <v>5</v>
      </c>
      <c r="U689" s="112">
        <f t="shared" si="380"/>
        <v>3</v>
      </c>
      <c r="V689" s="112">
        <f t="shared" si="380"/>
        <v>4</v>
      </c>
      <c r="W689" s="112">
        <f t="shared" si="380"/>
        <v>4</v>
      </c>
      <c r="X689" s="112">
        <f t="shared" si="380"/>
        <v>5</v>
      </c>
      <c r="Y689" s="113">
        <f t="shared" si="380"/>
        <v>4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2" x14ac:dyDescent="0.35">
      <c r="E690" s="101"/>
      <c r="F690" s="114" t="s">
        <v>7</v>
      </c>
      <c r="G690" s="115">
        <f>G$8</f>
        <v>4</v>
      </c>
      <c r="H690" s="115">
        <f t="shared" ref="H690:O690" si="381">H$8</f>
        <v>8</v>
      </c>
      <c r="I690" s="115">
        <f t="shared" si="381"/>
        <v>12</v>
      </c>
      <c r="J690" s="115">
        <f t="shared" si="381"/>
        <v>14</v>
      </c>
      <c r="K690" s="115">
        <f t="shared" si="381"/>
        <v>2</v>
      </c>
      <c r="L690" s="115">
        <f t="shared" si="381"/>
        <v>10</v>
      </c>
      <c r="M690" s="115">
        <f t="shared" si="381"/>
        <v>18</v>
      </c>
      <c r="N690" s="115">
        <f t="shared" si="381"/>
        <v>16</v>
      </c>
      <c r="O690" s="116">
        <f t="shared" si="381"/>
        <v>6</v>
      </c>
      <c r="P690" s="117"/>
      <c r="Q690" s="118">
        <f t="shared" ref="Q690:Y690" si="382">Q$8</f>
        <v>1</v>
      </c>
      <c r="R690" s="119">
        <f t="shared" si="382"/>
        <v>9</v>
      </c>
      <c r="S690" s="119">
        <f t="shared" si="382"/>
        <v>11</v>
      </c>
      <c r="T690" s="119">
        <f t="shared" si="382"/>
        <v>5</v>
      </c>
      <c r="U690" s="119">
        <f t="shared" si="382"/>
        <v>17</v>
      </c>
      <c r="V690" s="119">
        <f t="shared" si="382"/>
        <v>15</v>
      </c>
      <c r="W690" s="119">
        <f t="shared" si="382"/>
        <v>3</v>
      </c>
      <c r="X690" s="119">
        <f t="shared" si="382"/>
        <v>13</v>
      </c>
      <c r="Y690" s="116">
        <f t="shared" si="382"/>
        <v>7</v>
      </c>
      <c r="Z690" s="117"/>
      <c r="AA690" s="120"/>
      <c r="AB690" s="101"/>
      <c r="AC690" s="101"/>
    </row>
    <row r="691" spans="5:32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1</v>
      </c>
      <c r="H691" s="122">
        <f t="shared" ref="H691:O691" si="383">IF($Q686&lt;=18,IF(H690&lt;=$Q686,1,0),IF($Q686&lt;=36,IF(H690&lt;=($Q686-18),2,1),IF($Q686&gt;36,IF(H690&lt;=($Q686-36),3,2))))</f>
        <v>1</v>
      </c>
      <c r="I691" s="122">
        <f t="shared" si="383"/>
        <v>1</v>
      </c>
      <c r="J691" s="122">
        <f t="shared" si="383"/>
        <v>1</v>
      </c>
      <c r="K691" s="122">
        <f t="shared" si="383"/>
        <v>2</v>
      </c>
      <c r="L691" s="122">
        <f t="shared" si="383"/>
        <v>1</v>
      </c>
      <c r="M691" s="122">
        <f t="shared" si="383"/>
        <v>1</v>
      </c>
      <c r="N691" s="122">
        <f t="shared" si="383"/>
        <v>1</v>
      </c>
      <c r="O691" s="123">
        <f t="shared" si="383"/>
        <v>1</v>
      </c>
      <c r="P691" s="124">
        <f>SUM(G691:O691)</f>
        <v>10</v>
      </c>
      <c r="Q691" s="123">
        <f t="shared" ref="Q691:Y691" si="384">IF($Q686&lt;=18,IF(Q690&lt;=$Q686,1,0),IF($Q686&lt;=36,IF(Q690&lt;=($Q686-18),2,1),IF($Q686&gt;36,IF(Q690&lt;=($Q686-36),3,2))))</f>
        <v>2</v>
      </c>
      <c r="R691" s="123">
        <f t="shared" si="384"/>
        <v>1</v>
      </c>
      <c r="S691" s="123">
        <f t="shared" si="384"/>
        <v>1</v>
      </c>
      <c r="T691" s="123">
        <f t="shared" si="384"/>
        <v>1</v>
      </c>
      <c r="U691" s="123">
        <f t="shared" si="384"/>
        <v>1</v>
      </c>
      <c r="V691" s="123">
        <f t="shared" si="384"/>
        <v>1</v>
      </c>
      <c r="W691" s="123">
        <f t="shared" si="384"/>
        <v>1</v>
      </c>
      <c r="X691" s="123">
        <f t="shared" si="384"/>
        <v>1</v>
      </c>
      <c r="Y691" s="123">
        <f t="shared" si="384"/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2" x14ac:dyDescent="0.35">
      <c r="E692" s="101"/>
      <c r="F692" s="127" t="s">
        <v>51</v>
      </c>
      <c r="G692" s="128">
        <f t="shared" ref="G692:O692" si="385">G35</f>
        <v>10</v>
      </c>
      <c r="H692" s="128">
        <f t="shared" si="385"/>
        <v>10</v>
      </c>
      <c r="I692" s="128">
        <f t="shared" si="385"/>
        <v>10</v>
      </c>
      <c r="J692" s="128">
        <f t="shared" si="385"/>
        <v>10</v>
      </c>
      <c r="K692" s="128">
        <f t="shared" si="385"/>
        <v>10</v>
      </c>
      <c r="L692" s="128">
        <f t="shared" si="385"/>
        <v>10</v>
      </c>
      <c r="M692" s="128">
        <f t="shared" si="385"/>
        <v>10</v>
      </c>
      <c r="N692" s="128">
        <f t="shared" si="385"/>
        <v>10</v>
      </c>
      <c r="O692" s="128">
        <f t="shared" si="385"/>
        <v>10</v>
      </c>
      <c r="P692" s="129">
        <f>SUM(G692:O692)</f>
        <v>90</v>
      </c>
      <c r="Q692" s="130">
        <f t="shared" ref="Q692:Y692" si="386">Q35</f>
        <v>10</v>
      </c>
      <c r="R692" s="128">
        <f t="shared" si="386"/>
        <v>10</v>
      </c>
      <c r="S692" s="128">
        <f t="shared" si="386"/>
        <v>10</v>
      </c>
      <c r="T692" s="128">
        <f t="shared" si="386"/>
        <v>10</v>
      </c>
      <c r="U692" s="128">
        <f t="shared" si="386"/>
        <v>10</v>
      </c>
      <c r="V692" s="128">
        <f t="shared" si="386"/>
        <v>10</v>
      </c>
      <c r="W692" s="128">
        <f t="shared" si="386"/>
        <v>10</v>
      </c>
      <c r="X692" s="128">
        <f t="shared" si="386"/>
        <v>10</v>
      </c>
      <c r="Y692" s="131">
        <f t="shared" si="38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2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387">IF(H692-H689=-1,3+H691)+IF(H692-H689=0,2+H691)+IF(H692-H689=1,1+H691)+IF(H692-H689=2,H691)+IF(H692-H689=3,IF(H691-1&gt;0,H691-1,0))+IF(H692-H689=4,IF(H691-2&gt;0,H691-2,0))</f>
        <v>0</v>
      </c>
      <c r="I693" s="134">
        <f t="shared" si="387"/>
        <v>0</v>
      </c>
      <c r="J693" s="134">
        <f t="shared" si="387"/>
        <v>0</v>
      </c>
      <c r="K693" s="134">
        <f t="shared" si="387"/>
        <v>0</v>
      </c>
      <c r="L693" s="134">
        <f t="shared" si="387"/>
        <v>0</v>
      </c>
      <c r="M693" s="134">
        <f t="shared" si="387"/>
        <v>0</v>
      </c>
      <c r="N693" s="134">
        <f t="shared" si="387"/>
        <v>0</v>
      </c>
      <c r="O693" s="135">
        <f t="shared" si="387"/>
        <v>0</v>
      </c>
      <c r="P693" s="136">
        <f>SUM(G693:O693)</f>
        <v>0</v>
      </c>
      <c r="Q693" s="137">
        <f t="shared" ref="Q693:Y693" si="388">IF(Q692-Q689=-1,3+Q691)+IF(Q692-Q689=0,2+Q691)+IF(Q692-Q689=1,1+Q691)+IF(Q692-Q689=2,Q691)+IF(Q692-Q689=3,IF(Q691-1&gt;0,Q691-1,0))+IF(Q692-Q689=4,IF(Q691-2&gt;0,Q691-2,0))</f>
        <v>0</v>
      </c>
      <c r="R693" s="138">
        <f t="shared" si="388"/>
        <v>0</v>
      </c>
      <c r="S693" s="138">
        <f t="shared" si="388"/>
        <v>0</v>
      </c>
      <c r="T693" s="138">
        <f t="shared" si="388"/>
        <v>0</v>
      </c>
      <c r="U693" s="138">
        <f t="shared" si="388"/>
        <v>0</v>
      </c>
      <c r="V693" s="138">
        <f t="shared" si="388"/>
        <v>0</v>
      </c>
      <c r="W693" s="138">
        <f t="shared" si="388"/>
        <v>0</v>
      </c>
      <c r="X693" s="138">
        <f t="shared" si="388"/>
        <v>0</v>
      </c>
      <c r="Y693" s="135">
        <f t="shared" si="38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2" ht="15" thickBot="1" x14ac:dyDescent="0.4">
      <c r="E694" s="101"/>
      <c r="F694" s="140" t="s">
        <v>53</v>
      </c>
      <c r="G694" s="141">
        <f t="shared" ref="G694:O694" si="389">IF(G692-G689=-2,4)+IF(G692-G689=-1,3)+IF(G692-G689=0,2)+IF(G692-G689=1,1)+IF(G692-G689&gt;2,0)</f>
        <v>0</v>
      </c>
      <c r="H694" s="141">
        <f t="shared" si="389"/>
        <v>0</v>
      </c>
      <c r="I694" s="141">
        <f t="shared" si="389"/>
        <v>0</v>
      </c>
      <c r="J694" s="141">
        <f t="shared" si="389"/>
        <v>0</v>
      </c>
      <c r="K694" s="141">
        <f t="shared" si="389"/>
        <v>0</v>
      </c>
      <c r="L694" s="141">
        <f t="shared" si="389"/>
        <v>0</v>
      </c>
      <c r="M694" s="141">
        <f t="shared" si="389"/>
        <v>0</v>
      </c>
      <c r="N694" s="141">
        <f t="shared" si="389"/>
        <v>0</v>
      </c>
      <c r="O694" s="142">
        <f t="shared" si="389"/>
        <v>0</v>
      </c>
      <c r="P694" s="143">
        <f>SUM(G694:O694)</f>
        <v>0</v>
      </c>
      <c r="Q694" s="142">
        <f t="shared" ref="Q694:Y694" si="390">IF(Q692-Q689=-2,4)+IF(Q692-Q689=-1,3)+IF(Q692-Q689=0,2)+IF(Q692-Q689=1,1)+IF(Q692-Q689&gt;2,0)</f>
        <v>0</v>
      </c>
      <c r="R694" s="142">
        <f t="shared" si="390"/>
        <v>0</v>
      </c>
      <c r="S694" s="142">
        <f t="shared" si="390"/>
        <v>0</v>
      </c>
      <c r="T694" s="142">
        <f t="shared" si="390"/>
        <v>0</v>
      </c>
      <c r="U694" s="142">
        <f t="shared" si="390"/>
        <v>0</v>
      </c>
      <c r="V694" s="142">
        <f t="shared" si="390"/>
        <v>0</v>
      </c>
      <c r="W694" s="142">
        <f t="shared" si="390"/>
        <v>0</v>
      </c>
      <c r="X694" s="142">
        <f t="shared" si="390"/>
        <v>0</v>
      </c>
      <c r="Y694" s="142">
        <f t="shared" si="39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2" x14ac:dyDescent="0.35">
      <c r="E695" s="101"/>
      <c r="F695" s="38"/>
      <c r="G695" s="28">
        <f>G692-G689</f>
        <v>6</v>
      </c>
      <c r="H695" s="28">
        <f t="shared" ref="H695:O695" si="391">H692-H689</f>
        <v>6</v>
      </c>
      <c r="I695" s="28">
        <f t="shared" si="391"/>
        <v>5</v>
      </c>
      <c r="J695" s="28">
        <f t="shared" si="391"/>
        <v>6</v>
      </c>
      <c r="K695" s="28">
        <f t="shared" si="391"/>
        <v>7</v>
      </c>
      <c r="L695" s="28">
        <f t="shared" si="391"/>
        <v>5</v>
      </c>
      <c r="M695" s="28">
        <f t="shared" si="391"/>
        <v>7</v>
      </c>
      <c r="N695" s="28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5"/>
      <c r="AA695" s="146"/>
      <c r="AB695" s="101"/>
      <c r="AC695" s="101"/>
    </row>
    <row r="696" spans="5:32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2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2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</row>
    <row r="699" spans="5:32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</row>
    <row r="700" spans="5:32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</row>
    <row r="701" spans="5:32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</row>
    <row r="702" spans="5:32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</row>
    <row r="703" spans="5:32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</row>
    <row r="704" spans="5:32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</row>
    <row r="705" spans="5:32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</row>
    <row r="706" spans="5:32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</row>
    <row r="707" spans="5:32" ht="15.5" thickTop="1" thickBot="1" x14ac:dyDescent="0.4"/>
    <row r="708" spans="5:32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0</v>
      </c>
      <c r="AB708" s="101"/>
      <c r="AC708" s="101"/>
    </row>
    <row r="709" spans="5:32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133</v>
      </c>
      <c r="M709" s="211"/>
      <c r="N709" s="211"/>
      <c r="O709" s="211">
        <f>$G$3</f>
        <v>68.599999999999994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2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2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2" x14ac:dyDescent="0.35">
      <c r="E712" s="101"/>
      <c r="F712" s="109" t="s">
        <v>11</v>
      </c>
      <c r="G712" s="110">
        <f>G$7</f>
        <v>4</v>
      </c>
      <c r="H712" s="110">
        <f t="shared" ref="H712:O712" si="393">H$7</f>
        <v>4</v>
      </c>
      <c r="I712" s="110">
        <f t="shared" si="393"/>
        <v>5</v>
      </c>
      <c r="J712" s="110">
        <f t="shared" si="393"/>
        <v>4</v>
      </c>
      <c r="K712" s="110">
        <f t="shared" si="393"/>
        <v>3</v>
      </c>
      <c r="L712" s="110">
        <f t="shared" si="393"/>
        <v>5</v>
      </c>
      <c r="M712" s="110">
        <f t="shared" si="393"/>
        <v>3</v>
      </c>
      <c r="N712" s="110">
        <f t="shared" si="393"/>
        <v>5</v>
      </c>
      <c r="O712" s="110">
        <f t="shared" si="393"/>
        <v>3</v>
      </c>
      <c r="P712" s="111">
        <f>SUM(G712:O712)</f>
        <v>36</v>
      </c>
      <c r="Q712" s="110">
        <f t="shared" ref="Q712:Y712" si="394">Q$7</f>
        <v>4</v>
      </c>
      <c r="R712" s="112">
        <f t="shared" si="394"/>
        <v>4</v>
      </c>
      <c r="S712" s="112">
        <f t="shared" si="394"/>
        <v>3</v>
      </c>
      <c r="T712" s="112">
        <f t="shared" si="394"/>
        <v>5</v>
      </c>
      <c r="U712" s="112">
        <f t="shared" si="394"/>
        <v>3</v>
      </c>
      <c r="V712" s="112">
        <f t="shared" si="394"/>
        <v>4</v>
      </c>
      <c r="W712" s="112">
        <f t="shared" si="394"/>
        <v>4</v>
      </c>
      <c r="X712" s="112">
        <f t="shared" si="394"/>
        <v>5</v>
      </c>
      <c r="Y712" s="113">
        <f t="shared" si="394"/>
        <v>4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2" x14ac:dyDescent="0.35">
      <c r="E713" s="101"/>
      <c r="F713" s="114" t="s">
        <v>7</v>
      </c>
      <c r="G713" s="115">
        <f>G$8</f>
        <v>4</v>
      </c>
      <c r="H713" s="115">
        <f t="shared" ref="H713:O713" si="395">H$8</f>
        <v>8</v>
      </c>
      <c r="I713" s="115">
        <f t="shared" si="395"/>
        <v>12</v>
      </c>
      <c r="J713" s="115">
        <f t="shared" si="395"/>
        <v>14</v>
      </c>
      <c r="K713" s="115">
        <f t="shared" si="395"/>
        <v>2</v>
      </c>
      <c r="L713" s="115">
        <f t="shared" si="395"/>
        <v>10</v>
      </c>
      <c r="M713" s="115">
        <f t="shared" si="395"/>
        <v>18</v>
      </c>
      <c r="N713" s="115">
        <f t="shared" si="395"/>
        <v>16</v>
      </c>
      <c r="O713" s="116">
        <f t="shared" si="395"/>
        <v>6</v>
      </c>
      <c r="P713" s="117"/>
      <c r="Q713" s="118">
        <f t="shared" ref="Q713:Y713" si="396">Q$8</f>
        <v>1</v>
      </c>
      <c r="R713" s="119">
        <f t="shared" si="396"/>
        <v>9</v>
      </c>
      <c r="S713" s="119">
        <f t="shared" si="396"/>
        <v>11</v>
      </c>
      <c r="T713" s="119">
        <f t="shared" si="396"/>
        <v>5</v>
      </c>
      <c r="U713" s="119">
        <f t="shared" si="396"/>
        <v>17</v>
      </c>
      <c r="V713" s="119">
        <f t="shared" si="396"/>
        <v>15</v>
      </c>
      <c r="W713" s="119">
        <f t="shared" si="396"/>
        <v>3</v>
      </c>
      <c r="X713" s="119">
        <f t="shared" si="396"/>
        <v>13</v>
      </c>
      <c r="Y713" s="116">
        <f t="shared" si="396"/>
        <v>7</v>
      </c>
      <c r="Z713" s="117"/>
      <c r="AA713" s="120"/>
      <c r="AB713" s="101"/>
      <c r="AC713" s="101"/>
    </row>
    <row r="714" spans="5:32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1</v>
      </c>
      <c r="H714" s="122">
        <f t="shared" ref="H714:O714" si="397">IF($Q709&lt;=18,IF(H713&lt;=$Q709,1,0),IF($Q709&lt;=36,IF(H713&lt;=($Q709-18),2,1),IF($Q709&gt;36,IF(H713&lt;=($Q709-36),3,2))))</f>
        <v>1</v>
      </c>
      <c r="I714" s="122">
        <f t="shared" si="397"/>
        <v>1</v>
      </c>
      <c r="J714" s="122">
        <f t="shared" si="397"/>
        <v>1</v>
      </c>
      <c r="K714" s="122">
        <f t="shared" si="397"/>
        <v>2</v>
      </c>
      <c r="L714" s="122">
        <f t="shared" si="397"/>
        <v>1</v>
      </c>
      <c r="M714" s="122">
        <f t="shared" si="397"/>
        <v>1</v>
      </c>
      <c r="N714" s="122">
        <f t="shared" si="397"/>
        <v>1</v>
      </c>
      <c r="O714" s="123">
        <f t="shared" si="397"/>
        <v>1</v>
      </c>
      <c r="P714" s="124">
        <f>SUM(G714:O714)</f>
        <v>10</v>
      </c>
      <c r="Q714" s="123">
        <f t="shared" ref="Q714:Y714" si="398">IF($Q709&lt;=18,IF(Q713&lt;=$Q709,1,0),IF($Q709&lt;=36,IF(Q713&lt;=($Q709-18),2,1),IF($Q709&gt;36,IF(Q713&lt;=($Q709-36),3,2))))</f>
        <v>2</v>
      </c>
      <c r="R714" s="123">
        <f t="shared" si="398"/>
        <v>1</v>
      </c>
      <c r="S714" s="123">
        <f t="shared" si="398"/>
        <v>1</v>
      </c>
      <c r="T714" s="123">
        <f t="shared" si="398"/>
        <v>1</v>
      </c>
      <c r="U714" s="123">
        <f t="shared" si="398"/>
        <v>1</v>
      </c>
      <c r="V714" s="123">
        <f t="shared" si="398"/>
        <v>1</v>
      </c>
      <c r="W714" s="123">
        <f t="shared" si="398"/>
        <v>1</v>
      </c>
      <c r="X714" s="123">
        <f t="shared" si="398"/>
        <v>1</v>
      </c>
      <c r="Y714" s="123">
        <f t="shared" si="398"/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2" x14ac:dyDescent="0.35">
      <c r="E715" s="101"/>
      <c r="F715" s="127" t="s">
        <v>51</v>
      </c>
      <c r="G715" s="128">
        <f t="shared" ref="G715:O715" si="399">G36</f>
        <v>10</v>
      </c>
      <c r="H715" s="128">
        <f t="shared" si="399"/>
        <v>10</v>
      </c>
      <c r="I715" s="128">
        <f t="shared" si="399"/>
        <v>10</v>
      </c>
      <c r="J715" s="128">
        <f t="shared" si="399"/>
        <v>10</v>
      </c>
      <c r="K715" s="128">
        <f t="shared" si="399"/>
        <v>10</v>
      </c>
      <c r="L715" s="128">
        <f t="shared" si="399"/>
        <v>10</v>
      </c>
      <c r="M715" s="128">
        <f t="shared" si="399"/>
        <v>10</v>
      </c>
      <c r="N715" s="128">
        <f t="shared" si="399"/>
        <v>10</v>
      </c>
      <c r="O715" s="128">
        <f t="shared" si="399"/>
        <v>10</v>
      </c>
      <c r="P715" s="129">
        <f>SUM(G715:O715)</f>
        <v>90</v>
      </c>
      <c r="Q715" s="130">
        <f t="shared" ref="Q715:Y715" si="400">Q36</f>
        <v>10</v>
      </c>
      <c r="R715" s="128">
        <f t="shared" si="400"/>
        <v>10</v>
      </c>
      <c r="S715" s="128">
        <f t="shared" si="400"/>
        <v>10</v>
      </c>
      <c r="T715" s="128">
        <f t="shared" si="400"/>
        <v>10</v>
      </c>
      <c r="U715" s="128">
        <f t="shared" si="400"/>
        <v>10</v>
      </c>
      <c r="V715" s="128">
        <f t="shared" si="400"/>
        <v>10</v>
      </c>
      <c r="W715" s="128">
        <f t="shared" si="400"/>
        <v>10</v>
      </c>
      <c r="X715" s="128">
        <f t="shared" si="400"/>
        <v>10</v>
      </c>
      <c r="Y715" s="131">
        <f t="shared" si="400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2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401">IF(H715-H712=-1,3+H714)+IF(H715-H712=0,2+H714)+IF(H715-H712=1,1+H714)+IF(H715-H712=2,H714)+IF(H715-H712=3,IF(H714-1&gt;0,H714-1,0))+IF(H715-H712=4,IF(H714-2&gt;0,H714-2,0))</f>
        <v>0</v>
      </c>
      <c r="I716" s="134">
        <f t="shared" si="401"/>
        <v>0</v>
      </c>
      <c r="J716" s="134">
        <f t="shared" si="401"/>
        <v>0</v>
      </c>
      <c r="K716" s="134">
        <f t="shared" si="401"/>
        <v>0</v>
      </c>
      <c r="L716" s="134">
        <f t="shared" si="401"/>
        <v>0</v>
      </c>
      <c r="M716" s="134">
        <f t="shared" si="401"/>
        <v>0</v>
      </c>
      <c r="N716" s="134">
        <f t="shared" si="401"/>
        <v>0</v>
      </c>
      <c r="O716" s="135">
        <f t="shared" si="401"/>
        <v>0</v>
      </c>
      <c r="P716" s="136">
        <f>SUM(G716:O716)</f>
        <v>0</v>
      </c>
      <c r="Q716" s="137">
        <f t="shared" ref="Q716:Y716" si="402">IF(Q715-Q712=-1,3+Q714)+IF(Q715-Q712=0,2+Q714)+IF(Q715-Q712=1,1+Q714)+IF(Q715-Q712=2,Q714)+IF(Q715-Q712=3,IF(Q714-1&gt;0,Q714-1,0))+IF(Q715-Q712=4,IF(Q714-2&gt;0,Q714-2,0))</f>
        <v>0</v>
      </c>
      <c r="R716" s="138">
        <f t="shared" si="402"/>
        <v>0</v>
      </c>
      <c r="S716" s="138">
        <f t="shared" si="402"/>
        <v>0</v>
      </c>
      <c r="T716" s="138">
        <f t="shared" si="402"/>
        <v>0</v>
      </c>
      <c r="U716" s="138">
        <f t="shared" si="402"/>
        <v>0</v>
      </c>
      <c r="V716" s="138">
        <f t="shared" si="402"/>
        <v>0</v>
      </c>
      <c r="W716" s="138">
        <f t="shared" si="402"/>
        <v>0</v>
      </c>
      <c r="X716" s="138">
        <f t="shared" si="402"/>
        <v>0</v>
      </c>
      <c r="Y716" s="135">
        <f t="shared" si="402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2" ht="15" thickBot="1" x14ac:dyDescent="0.4">
      <c r="E717" s="101"/>
      <c r="F717" s="140" t="s">
        <v>53</v>
      </c>
      <c r="G717" s="141">
        <f t="shared" ref="G717:O717" si="403">IF(G715-G712=-2,4)+IF(G715-G712=-1,3)+IF(G715-G712=0,2)+IF(G715-G712=1,1)+IF(G715-G712&gt;2,0)</f>
        <v>0</v>
      </c>
      <c r="H717" s="141">
        <f t="shared" si="403"/>
        <v>0</v>
      </c>
      <c r="I717" s="141">
        <f t="shared" si="403"/>
        <v>0</v>
      </c>
      <c r="J717" s="141">
        <f t="shared" si="403"/>
        <v>0</v>
      </c>
      <c r="K717" s="141">
        <f t="shared" si="403"/>
        <v>0</v>
      </c>
      <c r="L717" s="141">
        <f t="shared" si="403"/>
        <v>0</v>
      </c>
      <c r="M717" s="141">
        <f t="shared" si="403"/>
        <v>0</v>
      </c>
      <c r="N717" s="141">
        <f t="shared" si="403"/>
        <v>0</v>
      </c>
      <c r="O717" s="142">
        <f t="shared" si="403"/>
        <v>0</v>
      </c>
      <c r="P717" s="143">
        <f>SUM(G717:O717)</f>
        <v>0</v>
      </c>
      <c r="Q717" s="142">
        <f t="shared" ref="Q717:Y717" si="404">IF(Q715-Q712=-2,4)+IF(Q715-Q712=-1,3)+IF(Q715-Q712=0,2)+IF(Q715-Q712=1,1)+IF(Q715-Q712&gt;2,0)</f>
        <v>0</v>
      </c>
      <c r="R717" s="142">
        <f t="shared" si="404"/>
        <v>0</v>
      </c>
      <c r="S717" s="142">
        <f t="shared" si="404"/>
        <v>0</v>
      </c>
      <c r="T717" s="142">
        <f t="shared" si="404"/>
        <v>0</v>
      </c>
      <c r="U717" s="142">
        <f t="shared" si="404"/>
        <v>0</v>
      </c>
      <c r="V717" s="142">
        <f t="shared" si="404"/>
        <v>0</v>
      </c>
      <c r="W717" s="142">
        <f t="shared" si="404"/>
        <v>0</v>
      </c>
      <c r="X717" s="142">
        <f t="shared" si="404"/>
        <v>0</v>
      </c>
      <c r="Y717" s="142">
        <f t="shared" si="404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2" x14ac:dyDescent="0.35">
      <c r="E718" s="101"/>
      <c r="F718" s="38"/>
      <c r="G718" s="28">
        <f>G715-G712</f>
        <v>6</v>
      </c>
      <c r="H718" s="28">
        <f t="shared" ref="H718:O718" si="405">H715-H712</f>
        <v>6</v>
      </c>
      <c r="I718" s="28">
        <f t="shared" si="405"/>
        <v>5</v>
      </c>
      <c r="J718" s="28">
        <f t="shared" si="405"/>
        <v>6</v>
      </c>
      <c r="K718" s="28">
        <f t="shared" si="405"/>
        <v>7</v>
      </c>
      <c r="L718" s="28">
        <f t="shared" si="405"/>
        <v>5</v>
      </c>
      <c r="M718" s="28">
        <f t="shared" si="405"/>
        <v>7</v>
      </c>
      <c r="N718" s="28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5"/>
      <c r="AA718" s="146"/>
      <c r="AB718" s="101"/>
      <c r="AC718" s="101"/>
    </row>
    <row r="719" spans="5:32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2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2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</row>
    <row r="722" spans="5:32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</row>
    <row r="723" spans="5:32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</row>
    <row r="724" spans="5:32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</row>
    <row r="725" spans="5:32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</row>
    <row r="726" spans="5:32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</row>
    <row r="727" spans="5:32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</row>
    <row r="728" spans="5:32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</row>
    <row r="729" spans="5:32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</row>
    <row r="730" spans="5:32" ht="15.5" thickTop="1" thickBot="1" x14ac:dyDescent="0.4"/>
    <row r="731" spans="5:32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0</v>
      </c>
      <c r="AB731" s="101"/>
      <c r="AC731" s="101"/>
    </row>
    <row r="732" spans="5:32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133</v>
      </c>
      <c r="M732" s="211"/>
      <c r="N732" s="211"/>
      <c r="O732" s="211">
        <f>$G$3</f>
        <v>68.599999999999994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2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2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2" x14ac:dyDescent="0.35">
      <c r="E735" s="101"/>
      <c r="F735" s="109" t="s">
        <v>11</v>
      </c>
      <c r="G735" s="110">
        <f>G$7</f>
        <v>4</v>
      </c>
      <c r="H735" s="110">
        <f t="shared" ref="H735:O735" si="407">H$7</f>
        <v>4</v>
      </c>
      <c r="I735" s="110">
        <f t="shared" si="407"/>
        <v>5</v>
      </c>
      <c r="J735" s="110">
        <f t="shared" si="407"/>
        <v>4</v>
      </c>
      <c r="K735" s="110">
        <f t="shared" si="407"/>
        <v>3</v>
      </c>
      <c r="L735" s="110">
        <f t="shared" si="407"/>
        <v>5</v>
      </c>
      <c r="M735" s="110">
        <f t="shared" si="407"/>
        <v>3</v>
      </c>
      <c r="N735" s="110">
        <f t="shared" si="407"/>
        <v>5</v>
      </c>
      <c r="O735" s="110">
        <f t="shared" si="407"/>
        <v>3</v>
      </c>
      <c r="P735" s="111">
        <f>SUM(G735:O735)</f>
        <v>36</v>
      </c>
      <c r="Q735" s="110">
        <f t="shared" ref="Q735:Y735" si="408">Q$7</f>
        <v>4</v>
      </c>
      <c r="R735" s="112">
        <f t="shared" si="408"/>
        <v>4</v>
      </c>
      <c r="S735" s="112">
        <f t="shared" si="408"/>
        <v>3</v>
      </c>
      <c r="T735" s="112">
        <f t="shared" si="408"/>
        <v>5</v>
      </c>
      <c r="U735" s="112">
        <f t="shared" si="408"/>
        <v>3</v>
      </c>
      <c r="V735" s="112">
        <f t="shared" si="408"/>
        <v>4</v>
      </c>
      <c r="W735" s="112">
        <f t="shared" si="408"/>
        <v>4</v>
      </c>
      <c r="X735" s="112">
        <f t="shared" si="408"/>
        <v>5</v>
      </c>
      <c r="Y735" s="113">
        <f t="shared" si="408"/>
        <v>4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2" x14ac:dyDescent="0.35">
      <c r="E736" s="101"/>
      <c r="F736" s="114" t="s">
        <v>7</v>
      </c>
      <c r="G736" s="115">
        <f>G$8</f>
        <v>4</v>
      </c>
      <c r="H736" s="115">
        <f t="shared" ref="H736:O736" si="409">H$8</f>
        <v>8</v>
      </c>
      <c r="I736" s="115">
        <f t="shared" si="409"/>
        <v>12</v>
      </c>
      <c r="J736" s="115">
        <f t="shared" si="409"/>
        <v>14</v>
      </c>
      <c r="K736" s="115">
        <f t="shared" si="409"/>
        <v>2</v>
      </c>
      <c r="L736" s="115">
        <f t="shared" si="409"/>
        <v>10</v>
      </c>
      <c r="M736" s="115">
        <f t="shared" si="409"/>
        <v>18</v>
      </c>
      <c r="N736" s="115">
        <f t="shared" si="409"/>
        <v>16</v>
      </c>
      <c r="O736" s="116">
        <f t="shared" si="409"/>
        <v>6</v>
      </c>
      <c r="P736" s="117"/>
      <c r="Q736" s="118">
        <f t="shared" ref="Q736:Y736" si="410">Q$8</f>
        <v>1</v>
      </c>
      <c r="R736" s="119">
        <f t="shared" si="410"/>
        <v>9</v>
      </c>
      <c r="S736" s="119">
        <f t="shared" si="410"/>
        <v>11</v>
      </c>
      <c r="T736" s="119">
        <f t="shared" si="410"/>
        <v>5</v>
      </c>
      <c r="U736" s="119">
        <f t="shared" si="410"/>
        <v>17</v>
      </c>
      <c r="V736" s="119">
        <f t="shared" si="410"/>
        <v>15</v>
      </c>
      <c r="W736" s="119">
        <f t="shared" si="410"/>
        <v>3</v>
      </c>
      <c r="X736" s="119">
        <f t="shared" si="410"/>
        <v>13</v>
      </c>
      <c r="Y736" s="116">
        <f t="shared" si="410"/>
        <v>7</v>
      </c>
      <c r="Z736" s="117"/>
      <c r="AA736" s="120"/>
      <c r="AB736" s="101"/>
      <c r="AC736" s="101"/>
    </row>
    <row r="737" spans="5:32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1</v>
      </c>
      <c r="H737" s="122">
        <f t="shared" ref="H737:O737" si="411">IF($Q732&lt;=18,IF(H736&lt;=$Q732,1,0),IF($Q732&lt;=36,IF(H736&lt;=($Q732-18),2,1),IF($Q732&gt;36,IF(H736&lt;=($Q732-36),3,2))))</f>
        <v>1</v>
      </c>
      <c r="I737" s="122">
        <f t="shared" si="411"/>
        <v>1</v>
      </c>
      <c r="J737" s="122">
        <f t="shared" si="411"/>
        <v>1</v>
      </c>
      <c r="K737" s="122">
        <f t="shared" si="411"/>
        <v>2</v>
      </c>
      <c r="L737" s="122">
        <f t="shared" si="411"/>
        <v>1</v>
      </c>
      <c r="M737" s="122">
        <f t="shared" si="411"/>
        <v>1</v>
      </c>
      <c r="N737" s="122">
        <f t="shared" si="411"/>
        <v>1</v>
      </c>
      <c r="O737" s="123">
        <f t="shared" si="411"/>
        <v>1</v>
      </c>
      <c r="P737" s="124">
        <f>SUM(G737:O737)</f>
        <v>10</v>
      </c>
      <c r="Q737" s="123">
        <f t="shared" ref="Q737:Y737" si="412">IF($Q732&lt;=18,IF(Q736&lt;=$Q732,1,0),IF($Q732&lt;=36,IF(Q736&lt;=($Q732-18),2,1),IF($Q732&gt;36,IF(Q736&lt;=($Q732-36),3,2))))</f>
        <v>2</v>
      </c>
      <c r="R737" s="123">
        <f t="shared" si="412"/>
        <v>1</v>
      </c>
      <c r="S737" s="123">
        <f t="shared" si="412"/>
        <v>1</v>
      </c>
      <c r="T737" s="123">
        <f t="shared" si="412"/>
        <v>1</v>
      </c>
      <c r="U737" s="123">
        <f t="shared" si="412"/>
        <v>1</v>
      </c>
      <c r="V737" s="123">
        <f t="shared" si="412"/>
        <v>1</v>
      </c>
      <c r="W737" s="123">
        <f t="shared" si="412"/>
        <v>1</v>
      </c>
      <c r="X737" s="123">
        <f t="shared" si="412"/>
        <v>1</v>
      </c>
      <c r="Y737" s="123">
        <f t="shared" si="412"/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2" x14ac:dyDescent="0.35">
      <c r="E738" s="101"/>
      <c r="F738" s="127" t="s">
        <v>51</v>
      </c>
      <c r="G738" s="128">
        <f t="shared" ref="G738:O738" si="413">G37</f>
        <v>10</v>
      </c>
      <c r="H738" s="128">
        <f t="shared" si="413"/>
        <v>10</v>
      </c>
      <c r="I738" s="128">
        <f t="shared" si="413"/>
        <v>10</v>
      </c>
      <c r="J738" s="128">
        <f t="shared" si="413"/>
        <v>10</v>
      </c>
      <c r="K738" s="128">
        <f t="shared" si="413"/>
        <v>10</v>
      </c>
      <c r="L738" s="128">
        <f t="shared" si="413"/>
        <v>10</v>
      </c>
      <c r="M738" s="128">
        <f t="shared" si="413"/>
        <v>10</v>
      </c>
      <c r="N738" s="128">
        <f t="shared" si="413"/>
        <v>10</v>
      </c>
      <c r="O738" s="128">
        <f t="shared" si="413"/>
        <v>10</v>
      </c>
      <c r="P738" s="129">
        <f>SUM(G738:O738)</f>
        <v>90</v>
      </c>
      <c r="Q738" s="130">
        <f t="shared" ref="Q738:Y738" si="414">Q37</f>
        <v>10</v>
      </c>
      <c r="R738" s="128">
        <f t="shared" si="414"/>
        <v>10</v>
      </c>
      <c r="S738" s="128">
        <f t="shared" si="414"/>
        <v>10</v>
      </c>
      <c r="T738" s="128">
        <f t="shared" si="414"/>
        <v>10</v>
      </c>
      <c r="U738" s="128">
        <f t="shared" si="414"/>
        <v>10</v>
      </c>
      <c r="V738" s="128">
        <f t="shared" si="414"/>
        <v>10</v>
      </c>
      <c r="W738" s="128">
        <f t="shared" si="414"/>
        <v>10</v>
      </c>
      <c r="X738" s="128">
        <f t="shared" si="414"/>
        <v>10</v>
      </c>
      <c r="Y738" s="131">
        <f t="shared" si="41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2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415">IF(H738-H735=-1,3+H737)+IF(H738-H735=0,2+H737)+IF(H738-H735=1,1+H737)+IF(H738-H735=2,H737)+IF(H738-H735=3,IF(H737-1&gt;0,H737-1,0))+IF(H738-H735=4,IF(H737-2&gt;0,H737-2,0))</f>
        <v>0</v>
      </c>
      <c r="I739" s="134">
        <f t="shared" si="415"/>
        <v>0</v>
      </c>
      <c r="J739" s="134">
        <f t="shared" si="415"/>
        <v>0</v>
      </c>
      <c r="K739" s="134">
        <f t="shared" si="415"/>
        <v>0</v>
      </c>
      <c r="L739" s="134">
        <f t="shared" si="415"/>
        <v>0</v>
      </c>
      <c r="M739" s="134">
        <f t="shared" si="415"/>
        <v>0</v>
      </c>
      <c r="N739" s="134">
        <f t="shared" si="415"/>
        <v>0</v>
      </c>
      <c r="O739" s="135">
        <f t="shared" si="415"/>
        <v>0</v>
      </c>
      <c r="P739" s="136">
        <f>SUM(G739:O739)</f>
        <v>0</v>
      </c>
      <c r="Q739" s="137">
        <f t="shared" ref="Q739:Y739" si="416">IF(Q738-Q735=-1,3+Q737)+IF(Q738-Q735=0,2+Q737)+IF(Q738-Q735=1,1+Q737)+IF(Q738-Q735=2,Q737)+IF(Q738-Q735=3,IF(Q737-1&gt;0,Q737-1,0))+IF(Q738-Q735=4,IF(Q737-2&gt;0,Q737-2,0))</f>
        <v>0</v>
      </c>
      <c r="R739" s="138">
        <f t="shared" si="416"/>
        <v>0</v>
      </c>
      <c r="S739" s="138">
        <f t="shared" si="416"/>
        <v>0</v>
      </c>
      <c r="T739" s="138">
        <f t="shared" si="416"/>
        <v>0</v>
      </c>
      <c r="U739" s="138">
        <f t="shared" si="416"/>
        <v>0</v>
      </c>
      <c r="V739" s="138">
        <f t="shared" si="416"/>
        <v>0</v>
      </c>
      <c r="W739" s="138">
        <f t="shared" si="416"/>
        <v>0</v>
      </c>
      <c r="X739" s="138">
        <f t="shared" si="416"/>
        <v>0</v>
      </c>
      <c r="Y739" s="135">
        <f t="shared" si="41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2" ht="15" thickBot="1" x14ac:dyDescent="0.4">
      <c r="E740" s="101"/>
      <c r="F740" s="140" t="s">
        <v>53</v>
      </c>
      <c r="G740" s="141">
        <f t="shared" ref="G740:O740" si="417">IF(G738-G735=-2,4)+IF(G738-G735=-1,3)+IF(G738-G735=0,2)+IF(G738-G735=1,1)+IF(G738-G735&gt;2,0)</f>
        <v>0</v>
      </c>
      <c r="H740" s="141">
        <f t="shared" si="417"/>
        <v>0</v>
      </c>
      <c r="I740" s="141">
        <f t="shared" si="417"/>
        <v>0</v>
      </c>
      <c r="J740" s="141">
        <f t="shared" si="417"/>
        <v>0</v>
      </c>
      <c r="K740" s="141">
        <f t="shared" si="417"/>
        <v>0</v>
      </c>
      <c r="L740" s="141">
        <f t="shared" si="417"/>
        <v>0</v>
      </c>
      <c r="M740" s="141">
        <f t="shared" si="417"/>
        <v>0</v>
      </c>
      <c r="N740" s="141">
        <f t="shared" si="417"/>
        <v>0</v>
      </c>
      <c r="O740" s="142">
        <f t="shared" si="417"/>
        <v>0</v>
      </c>
      <c r="P740" s="143">
        <f>SUM(G740:O740)</f>
        <v>0</v>
      </c>
      <c r="Q740" s="142">
        <f t="shared" ref="Q740:Y740" si="418">IF(Q738-Q735=-2,4)+IF(Q738-Q735=-1,3)+IF(Q738-Q735=0,2)+IF(Q738-Q735=1,1)+IF(Q738-Q735&gt;2,0)</f>
        <v>0</v>
      </c>
      <c r="R740" s="142">
        <f t="shared" si="418"/>
        <v>0</v>
      </c>
      <c r="S740" s="142">
        <f t="shared" si="418"/>
        <v>0</v>
      </c>
      <c r="T740" s="142">
        <f t="shared" si="418"/>
        <v>0</v>
      </c>
      <c r="U740" s="142">
        <f t="shared" si="418"/>
        <v>0</v>
      </c>
      <c r="V740" s="142">
        <f t="shared" si="418"/>
        <v>0</v>
      </c>
      <c r="W740" s="142">
        <f t="shared" si="418"/>
        <v>0</v>
      </c>
      <c r="X740" s="142">
        <f t="shared" si="418"/>
        <v>0</v>
      </c>
      <c r="Y740" s="142">
        <f t="shared" si="41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2" x14ac:dyDescent="0.35">
      <c r="E741" s="101"/>
      <c r="F741" s="38"/>
      <c r="G741" s="28">
        <f>G738-G735</f>
        <v>6</v>
      </c>
      <c r="H741" s="28">
        <f t="shared" ref="H741:O741" si="419">H738-H735</f>
        <v>6</v>
      </c>
      <c r="I741" s="28">
        <f t="shared" si="419"/>
        <v>5</v>
      </c>
      <c r="J741" s="28">
        <f t="shared" si="419"/>
        <v>6</v>
      </c>
      <c r="K741" s="28">
        <f t="shared" si="419"/>
        <v>7</v>
      </c>
      <c r="L741" s="28">
        <f t="shared" si="419"/>
        <v>5</v>
      </c>
      <c r="M741" s="28">
        <f t="shared" si="419"/>
        <v>7</v>
      </c>
      <c r="N741" s="28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5"/>
      <c r="AA741" s="146"/>
      <c r="AB741" s="101"/>
      <c r="AC741" s="101"/>
    </row>
    <row r="742" spans="5:32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2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2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</row>
    <row r="745" spans="5:32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</row>
    <row r="746" spans="5:32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</row>
    <row r="747" spans="5:32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</row>
    <row r="748" spans="5:32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</row>
    <row r="749" spans="5:32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</row>
    <row r="750" spans="5:32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</row>
    <row r="751" spans="5:32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</row>
    <row r="752" spans="5:32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</row>
    <row r="753" spans="5:32" ht="15.5" thickTop="1" thickBot="1" x14ac:dyDescent="0.4"/>
    <row r="754" spans="5:32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0</v>
      </c>
      <c r="AB754" s="101"/>
      <c r="AC754" s="101"/>
    </row>
    <row r="755" spans="5:32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133</v>
      </c>
      <c r="M755" s="211"/>
      <c r="N755" s="211"/>
      <c r="O755" s="211">
        <f>$G$3</f>
        <v>68.599999999999994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2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2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2" x14ac:dyDescent="0.35">
      <c r="E758" s="101"/>
      <c r="F758" s="109" t="s">
        <v>11</v>
      </c>
      <c r="G758" s="110">
        <f>G$7</f>
        <v>4</v>
      </c>
      <c r="H758" s="110">
        <f t="shared" ref="H758:O758" si="421">H$7</f>
        <v>4</v>
      </c>
      <c r="I758" s="110">
        <f t="shared" si="421"/>
        <v>5</v>
      </c>
      <c r="J758" s="110">
        <f t="shared" si="421"/>
        <v>4</v>
      </c>
      <c r="K758" s="110">
        <f t="shared" si="421"/>
        <v>3</v>
      </c>
      <c r="L758" s="110">
        <f t="shared" si="421"/>
        <v>5</v>
      </c>
      <c r="M758" s="110">
        <f t="shared" si="421"/>
        <v>3</v>
      </c>
      <c r="N758" s="110">
        <f t="shared" si="421"/>
        <v>5</v>
      </c>
      <c r="O758" s="110">
        <f t="shared" si="421"/>
        <v>3</v>
      </c>
      <c r="P758" s="111">
        <f>SUM(G758:O758)</f>
        <v>36</v>
      </c>
      <c r="Q758" s="110">
        <f t="shared" ref="Q758:Y758" si="422">Q$7</f>
        <v>4</v>
      </c>
      <c r="R758" s="112">
        <f t="shared" si="422"/>
        <v>4</v>
      </c>
      <c r="S758" s="112">
        <f t="shared" si="422"/>
        <v>3</v>
      </c>
      <c r="T758" s="112">
        <f t="shared" si="422"/>
        <v>5</v>
      </c>
      <c r="U758" s="112">
        <f t="shared" si="422"/>
        <v>3</v>
      </c>
      <c r="V758" s="112">
        <f t="shared" si="422"/>
        <v>4</v>
      </c>
      <c r="W758" s="112">
        <f t="shared" si="422"/>
        <v>4</v>
      </c>
      <c r="X758" s="112">
        <f t="shared" si="422"/>
        <v>5</v>
      </c>
      <c r="Y758" s="113">
        <f t="shared" si="422"/>
        <v>4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2" x14ac:dyDescent="0.35">
      <c r="E759" s="101"/>
      <c r="F759" s="114" t="s">
        <v>7</v>
      </c>
      <c r="G759" s="115">
        <f>G$8</f>
        <v>4</v>
      </c>
      <c r="H759" s="115">
        <f t="shared" ref="H759:O759" si="423">H$8</f>
        <v>8</v>
      </c>
      <c r="I759" s="115">
        <f t="shared" si="423"/>
        <v>12</v>
      </c>
      <c r="J759" s="115">
        <f t="shared" si="423"/>
        <v>14</v>
      </c>
      <c r="K759" s="115">
        <f t="shared" si="423"/>
        <v>2</v>
      </c>
      <c r="L759" s="115">
        <f t="shared" si="423"/>
        <v>10</v>
      </c>
      <c r="M759" s="115">
        <f t="shared" si="423"/>
        <v>18</v>
      </c>
      <c r="N759" s="115">
        <f t="shared" si="423"/>
        <v>16</v>
      </c>
      <c r="O759" s="116">
        <f t="shared" si="423"/>
        <v>6</v>
      </c>
      <c r="P759" s="117"/>
      <c r="Q759" s="118">
        <f t="shared" ref="Q759:Y759" si="424">Q$8</f>
        <v>1</v>
      </c>
      <c r="R759" s="119">
        <f t="shared" si="424"/>
        <v>9</v>
      </c>
      <c r="S759" s="119">
        <f t="shared" si="424"/>
        <v>11</v>
      </c>
      <c r="T759" s="119">
        <f t="shared" si="424"/>
        <v>5</v>
      </c>
      <c r="U759" s="119">
        <f t="shared" si="424"/>
        <v>17</v>
      </c>
      <c r="V759" s="119">
        <f t="shared" si="424"/>
        <v>15</v>
      </c>
      <c r="W759" s="119">
        <f t="shared" si="424"/>
        <v>3</v>
      </c>
      <c r="X759" s="119">
        <f t="shared" si="424"/>
        <v>13</v>
      </c>
      <c r="Y759" s="116">
        <f t="shared" si="424"/>
        <v>7</v>
      </c>
      <c r="Z759" s="117"/>
      <c r="AA759" s="120"/>
      <c r="AB759" s="101"/>
      <c r="AC759" s="101"/>
    </row>
    <row r="760" spans="5:32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1</v>
      </c>
      <c r="H760" s="122">
        <f t="shared" ref="H760:O760" si="425">IF($Q755&lt;=18,IF(H759&lt;=$Q755,1,0),IF($Q755&lt;=36,IF(H759&lt;=($Q755-18),2,1),IF($Q755&gt;36,IF(H759&lt;=($Q755-36),3,2))))</f>
        <v>1</v>
      </c>
      <c r="I760" s="122">
        <f t="shared" si="425"/>
        <v>1</v>
      </c>
      <c r="J760" s="122">
        <f t="shared" si="425"/>
        <v>1</v>
      </c>
      <c r="K760" s="122">
        <f t="shared" si="425"/>
        <v>2</v>
      </c>
      <c r="L760" s="122">
        <f t="shared" si="425"/>
        <v>1</v>
      </c>
      <c r="M760" s="122">
        <f t="shared" si="425"/>
        <v>1</v>
      </c>
      <c r="N760" s="122">
        <f t="shared" si="425"/>
        <v>1</v>
      </c>
      <c r="O760" s="123">
        <f t="shared" si="425"/>
        <v>1</v>
      </c>
      <c r="P760" s="124">
        <f>SUM(G760:O760)</f>
        <v>10</v>
      </c>
      <c r="Q760" s="123">
        <f t="shared" ref="Q760:Y760" si="426">IF($Q755&lt;=18,IF(Q759&lt;=$Q755,1,0),IF($Q755&lt;=36,IF(Q759&lt;=($Q755-18),2,1),IF($Q755&gt;36,IF(Q759&lt;=($Q755-36),3,2))))</f>
        <v>2</v>
      </c>
      <c r="R760" s="123">
        <f t="shared" si="426"/>
        <v>1</v>
      </c>
      <c r="S760" s="123">
        <f t="shared" si="426"/>
        <v>1</v>
      </c>
      <c r="T760" s="123">
        <f t="shared" si="426"/>
        <v>1</v>
      </c>
      <c r="U760" s="123">
        <f t="shared" si="426"/>
        <v>1</v>
      </c>
      <c r="V760" s="123">
        <f t="shared" si="426"/>
        <v>1</v>
      </c>
      <c r="W760" s="123">
        <f t="shared" si="426"/>
        <v>1</v>
      </c>
      <c r="X760" s="123">
        <f t="shared" si="426"/>
        <v>1</v>
      </c>
      <c r="Y760" s="123">
        <f t="shared" si="426"/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2" x14ac:dyDescent="0.35">
      <c r="E761" s="101"/>
      <c r="F761" s="127" t="s">
        <v>51</v>
      </c>
      <c r="G761" s="128">
        <f t="shared" ref="G761:O761" si="427">G38</f>
        <v>10</v>
      </c>
      <c r="H761" s="128">
        <f t="shared" si="427"/>
        <v>10</v>
      </c>
      <c r="I761" s="128">
        <f t="shared" si="427"/>
        <v>10</v>
      </c>
      <c r="J761" s="128">
        <f t="shared" si="427"/>
        <v>10</v>
      </c>
      <c r="K761" s="128">
        <f t="shared" si="427"/>
        <v>10</v>
      </c>
      <c r="L761" s="128">
        <f t="shared" si="427"/>
        <v>10</v>
      </c>
      <c r="M761" s="128">
        <f t="shared" si="427"/>
        <v>10</v>
      </c>
      <c r="N761" s="128">
        <f t="shared" si="427"/>
        <v>10</v>
      </c>
      <c r="O761" s="128">
        <f t="shared" si="427"/>
        <v>10</v>
      </c>
      <c r="P761" s="129">
        <f>SUM(G761:O761)</f>
        <v>90</v>
      </c>
      <c r="Q761" s="130">
        <f t="shared" ref="Q761:Y761" si="428">Q38</f>
        <v>10</v>
      </c>
      <c r="R761" s="128">
        <f t="shared" si="428"/>
        <v>10</v>
      </c>
      <c r="S761" s="128">
        <f t="shared" si="428"/>
        <v>10</v>
      </c>
      <c r="T761" s="128">
        <f t="shared" si="428"/>
        <v>10</v>
      </c>
      <c r="U761" s="128">
        <f t="shared" si="428"/>
        <v>10</v>
      </c>
      <c r="V761" s="128">
        <f t="shared" si="428"/>
        <v>10</v>
      </c>
      <c r="W761" s="128">
        <f t="shared" si="428"/>
        <v>10</v>
      </c>
      <c r="X761" s="128">
        <f t="shared" si="428"/>
        <v>10</v>
      </c>
      <c r="Y761" s="131">
        <f t="shared" si="428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2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429">IF(H761-H758=-1,3+H760)+IF(H761-H758=0,2+H760)+IF(H761-H758=1,1+H760)+IF(H761-H758=2,H760)+IF(H761-H758=3,IF(H760-1&gt;0,H760-1,0))+IF(H761-H758=4,IF(H760-2&gt;0,H760-2,0))</f>
        <v>0</v>
      </c>
      <c r="I762" s="134">
        <f t="shared" si="429"/>
        <v>0</v>
      </c>
      <c r="J762" s="134">
        <f t="shared" si="429"/>
        <v>0</v>
      </c>
      <c r="K762" s="134">
        <f t="shared" si="429"/>
        <v>0</v>
      </c>
      <c r="L762" s="134">
        <f t="shared" si="429"/>
        <v>0</v>
      </c>
      <c r="M762" s="134">
        <f t="shared" si="429"/>
        <v>0</v>
      </c>
      <c r="N762" s="134">
        <f t="shared" si="429"/>
        <v>0</v>
      </c>
      <c r="O762" s="135">
        <f t="shared" si="429"/>
        <v>0</v>
      </c>
      <c r="P762" s="136">
        <f>SUM(G762:O762)</f>
        <v>0</v>
      </c>
      <c r="Q762" s="137">
        <f t="shared" ref="Q762:Y762" si="430">IF(Q761-Q758=-1,3+Q760)+IF(Q761-Q758=0,2+Q760)+IF(Q761-Q758=1,1+Q760)+IF(Q761-Q758=2,Q760)+IF(Q761-Q758=3,IF(Q760-1&gt;0,Q760-1,0))+IF(Q761-Q758=4,IF(Q760-2&gt;0,Q760-2,0))</f>
        <v>0</v>
      </c>
      <c r="R762" s="138">
        <f t="shared" si="430"/>
        <v>0</v>
      </c>
      <c r="S762" s="138">
        <f t="shared" si="430"/>
        <v>0</v>
      </c>
      <c r="T762" s="138">
        <f t="shared" si="430"/>
        <v>0</v>
      </c>
      <c r="U762" s="138">
        <f t="shared" si="430"/>
        <v>0</v>
      </c>
      <c r="V762" s="138">
        <f t="shared" si="430"/>
        <v>0</v>
      </c>
      <c r="W762" s="138">
        <f t="shared" si="430"/>
        <v>0</v>
      </c>
      <c r="X762" s="138">
        <f t="shared" si="430"/>
        <v>0</v>
      </c>
      <c r="Y762" s="135">
        <f t="shared" si="430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2" ht="15" thickBot="1" x14ac:dyDescent="0.4">
      <c r="E763" s="101"/>
      <c r="F763" s="140" t="s">
        <v>53</v>
      </c>
      <c r="G763" s="141">
        <f t="shared" ref="G763:O763" si="431">IF(G761-G758=-2,4)+IF(G761-G758=-1,3)+IF(G761-G758=0,2)+IF(G761-G758=1,1)+IF(G761-G758&gt;2,0)</f>
        <v>0</v>
      </c>
      <c r="H763" s="141">
        <f t="shared" si="431"/>
        <v>0</v>
      </c>
      <c r="I763" s="141">
        <f t="shared" si="431"/>
        <v>0</v>
      </c>
      <c r="J763" s="141">
        <f t="shared" si="431"/>
        <v>0</v>
      </c>
      <c r="K763" s="141">
        <f t="shared" si="431"/>
        <v>0</v>
      </c>
      <c r="L763" s="141">
        <f t="shared" si="431"/>
        <v>0</v>
      </c>
      <c r="M763" s="141">
        <f t="shared" si="431"/>
        <v>0</v>
      </c>
      <c r="N763" s="141">
        <f t="shared" si="431"/>
        <v>0</v>
      </c>
      <c r="O763" s="142">
        <f t="shared" si="431"/>
        <v>0</v>
      </c>
      <c r="P763" s="143">
        <f>SUM(G763:O763)</f>
        <v>0</v>
      </c>
      <c r="Q763" s="142">
        <f t="shared" ref="Q763:Y763" si="432">IF(Q761-Q758=-2,4)+IF(Q761-Q758=-1,3)+IF(Q761-Q758=0,2)+IF(Q761-Q758=1,1)+IF(Q761-Q758&gt;2,0)</f>
        <v>0</v>
      </c>
      <c r="R763" s="142">
        <f t="shared" si="432"/>
        <v>0</v>
      </c>
      <c r="S763" s="142">
        <f t="shared" si="432"/>
        <v>0</v>
      </c>
      <c r="T763" s="142">
        <f t="shared" si="432"/>
        <v>0</v>
      </c>
      <c r="U763" s="142">
        <f t="shared" si="432"/>
        <v>0</v>
      </c>
      <c r="V763" s="142">
        <f t="shared" si="432"/>
        <v>0</v>
      </c>
      <c r="W763" s="142">
        <f t="shared" si="432"/>
        <v>0</v>
      </c>
      <c r="X763" s="142">
        <f t="shared" si="432"/>
        <v>0</v>
      </c>
      <c r="Y763" s="142">
        <f t="shared" si="432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2" x14ac:dyDescent="0.35">
      <c r="E764" s="101"/>
      <c r="F764" s="38"/>
      <c r="G764" s="28">
        <f>G761-G758</f>
        <v>6</v>
      </c>
      <c r="H764" s="28">
        <f t="shared" ref="H764:O764" si="433">H761-H758</f>
        <v>6</v>
      </c>
      <c r="I764" s="28">
        <f t="shared" si="433"/>
        <v>5</v>
      </c>
      <c r="J764" s="28">
        <f t="shared" si="433"/>
        <v>6</v>
      </c>
      <c r="K764" s="28">
        <f t="shared" si="433"/>
        <v>7</v>
      </c>
      <c r="L764" s="28">
        <f t="shared" si="433"/>
        <v>5</v>
      </c>
      <c r="M764" s="28">
        <f t="shared" si="433"/>
        <v>7</v>
      </c>
      <c r="N764" s="28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5"/>
      <c r="AA764" s="146"/>
      <c r="AB764" s="101"/>
      <c r="AC764" s="101"/>
    </row>
    <row r="765" spans="5:32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2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2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</row>
    <row r="768" spans="5:32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</row>
    <row r="769" spans="5:32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</row>
    <row r="770" spans="5:32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</row>
    <row r="771" spans="5:32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</row>
    <row r="772" spans="5:32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</row>
    <row r="773" spans="5:32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</row>
    <row r="774" spans="5:32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</row>
    <row r="775" spans="5:32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</row>
    <row r="776" spans="5:32" ht="15" thickTop="1" x14ac:dyDescent="0.35"/>
  </sheetData>
  <mergeCells count="642"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68CB5-2193-4B00-A21D-4566AC8835EE}">
  <sheetPr codeName="Feuil3"/>
  <dimension ref="B1:AP776"/>
  <sheetViews>
    <sheetView showGridLines="0" zoomScale="60" zoomScaleNormal="60" workbookViewId="0">
      <selection activeCell="AQ13" sqref="AQ13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0" width="9.453125" style="16" hidden="1" customWidth="1"/>
    <col min="31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77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/>
      <c r="E3" s="24"/>
      <c r="F3" s="25">
        <v>133</v>
      </c>
      <c r="G3" s="195">
        <v>68.599999999999994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4</v>
      </c>
      <c r="I7" s="40">
        <v>5</v>
      </c>
      <c r="J7" s="40">
        <v>4</v>
      </c>
      <c r="K7" s="40">
        <v>3</v>
      </c>
      <c r="L7" s="40">
        <v>5</v>
      </c>
      <c r="M7" s="40">
        <v>3</v>
      </c>
      <c r="N7" s="40">
        <v>5</v>
      </c>
      <c r="O7" s="41">
        <v>3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5</v>
      </c>
      <c r="U7" s="40">
        <v>3</v>
      </c>
      <c r="V7" s="40">
        <v>4</v>
      </c>
      <c r="W7" s="40">
        <v>4</v>
      </c>
      <c r="X7" s="40">
        <v>5</v>
      </c>
      <c r="Y7" s="41">
        <v>4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4</v>
      </c>
      <c r="H8" s="49">
        <v>8</v>
      </c>
      <c r="I8" s="49">
        <v>12</v>
      </c>
      <c r="J8" s="49">
        <v>14</v>
      </c>
      <c r="K8" s="49">
        <v>2</v>
      </c>
      <c r="L8" s="49">
        <v>10</v>
      </c>
      <c r="M8" s="49">
        <v>18</v>
      </c>
      <c r="N8" s="49">
        <v>16</v>
      </c>
      <c r="O8" s="50">
        <v>6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17</v>
      </c>
      <c r="V8" s="49">
        <v>15</v>
      </c>
      <c r="W8" s="49">
        <v>3</v>
      </c>
      <c r="X8" s="49">
        <v>13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/>
      <c r="D9" s="8"/>
      <c r="E9" s="55">
        <v>20</v>
      </c>
      <c r="F9" s="56"/>
      <c r="G9" s="57">
        <v>10</v>
      </c>
      <c r="H9" s="58">
        <v>10</v>
      </c>
      <c r="I9" s="58">
        <v>10</v>
      </c>
      <c r="J9" s="58">
        <v>10</v>
      </c>
      <c r="K9" s="58">
        <v>10</v>
      </c>
      <c r="L9" s="58">
        <v>10</v>
      </c>
      <c r="M9" s="58">
        <v>10</v>
      </c>
      <c r="N9" s="58">
        <v>10</v>
      </c>
      <c r="O9" s="59">
        <v>10</v>
      </c>
      <c r="P9" s="60">
        <f t="shared" ref="P9:P38" si="0">SUM(G9:O9)</f>
        <v>90</v>
      </c>
      <c r="Q9" s="61">
        <v>10</v>
      </c>
      <c r="R9" s="58">
        <v>10</v>
      </c>
      <c r="S9" s="58">
        <v>10</v>
      </c>
      <c r="T9" s="58">
        <v>10</v>
      </c>
      <c r="U9" s="58">
        <v>10</v>
      </c>
      <c r="V9" s="58">
        <v>10</v>
      </c>
      <c r="W9" s="58">
        <v>10</v>
      </c>
      <c r="X9" s="58">
        <v>10</v>
      </c>
      <c r="Y9" s="59">
        <v>10</v>
      </c>
      <c r="Z9" s="62">
        <f t="shared" ref="Z9:Z38" si="1">SUM(Q9:Y9)</f>
        <v>90</v>
      </c>
      <c r="AA9" s="63">
        <f t="shared" ref="AA9:AA38" si="2">SUM(P9+Z9)</f>
        <v>180</v>
      </c>
      <c r="AB9" s="64"/>
      <c r="AC9" s="65">
        <f>$AA$95</f>
        <v>0</v>
      </c>
      <c r="AD9" s="65">
        <f>RANK(AC9,AC$9:AC$38,0)+COUNTIF(AC9:$AC$9,AC9)-1</f>
        <v>1</v>
      </c>
      <c r="AE9" s="65">
        <f>RANK(AC9,AC$9:AC$38,0)</f>
        <v>1</v>
      </c>
      <c r="AF9" s="65">
        <f>IF(ISBLANK($C9),0,1)*INDEX('Allocation Points'!$B$3:$AG$32,AE9,COUNTIF(AE$9:AE$38,AE9)+2)</f>
        <v>0</v>
      </c>
      <c r="AG9" s="74"/>
      <c r="AH9" s="65">
        <f>AA96</f>
        <v>0</v>
      </c>
      <c r="AI9" s="65">
        <f>RANK(AH9,AH$9:AH$38,0)+COUNTIF(AH9:$AH$9,AH9)-1</f>
        <v>1</v>
      </c>
      <c r="AJ9" s="65">
        <f>RANK(AH9,AH$9:AH$38,0)</f>
        <v>1</v>
      </c>
      <c r="AK9" s="65">
        <f>IF(ISBLANK($C9),0,1)*INDEX('Allocation Points'!$B$3:$AG$32,AJ9,COUNTIF(AJ$9:AJ$38,AJ9)+2)</f>
        <v>0</v>
      </c>
      <c r="AL9" s="74"/>
      <c r="AM9" s="65">
        <f>AA94</f>
        <v>180</v>
      </c>
      <c r="AN9" s="65">
        <f>RANK(AM9,AM$9:AM$38,1)+COUNTIF(AM9:$AM$9,AM9)-1</f>
        <v>1</v>
      </c>
      <c r="AO9" s="65">
        <f>RANK(AM9,AM$9:AM$38,1)</f>
        <v>1</v>
      </c>
      <c r="AP9" s="65">
        <f>IF(ISBLANK($C9),0,1)*INDEX('Allocation Points'!$B$3:$AG$32,AO9,COUNTIF(AO$9:AO$38,AO9)+2)</f>
        <v>0</v>
      </c>
    </row>
    <row r="10" spans="2:42" x14ac:dyDescent="0.35">
      <c r="B10" s="66">
        <v>2</v>
      </c>
      <c r="C10" s="7"/>
      <c r="D10" s="9"/>
      <c r="E10" s="55">
        <v>20</v>
      </c>
      <c r="F10" s="56"/>
      <c r="G10" s="57">
        <v>10</v>
      </c>
      <c r="H10" s="58">
        <v>10</v>
      </c>
      <c r="I10" s="58">
        <v>10</v>
      </c>
      <c r="J10" s="58">
        <v>10</v>
      </c>
      <c r="K10" s="58">
        <v>10</v>
      </c>
      <c r="L10" s="58">
        <v>10</v>
      </c>
      <c r="M10" s="58">
        <v>10</v>
      </c>
      <c r="N10" s="58">
        <v>10</v>
      </c>
      <c r="O10" s="59">
        <v>10</v>
      </c>
      <c r="P10" s="60">
        <f t="shared" si="0"/>
        <v>90</v>
      </c>
      <c r="Q10" s="61">
        <v>10</v>
      </c>
      <c r="R10" s="58">
        <v>10</v>
      </c>
      <c r="S10" s="58">
        <v>10</v>
      </c>
      <c r="T10" s="58">
        <v>10</v>
      </c>
      <c r="U10" s="58">
        <v>10</v>
      </c>
      <c r="V10" s="58">
        <v>10</v>
      </c>
      <c r="W10" s="58">
        <v>10</v>
      </c>
      <c r="X10" s="58">
        <v>10</v>
      </c>
      <c r="Y10" s="59">
        <v>10</v>
      </c>
      <c r="Z10" s="67">
        <f t="shared" si="1"/>
        <v>90</v>
      </c>
      <c r="AA10" s="68">
        <f t="shared" si="2"/>
        <v>180</v>
      </c>
      <c r="AC10" s="69">
        <f>$AA$118</f>
        <v>0</v>
      </c>
      <c r="AD10" s="70">
        <f>RANK(AC10,AC$9:AC$38,0)+COUNTIF(AC$9:$AC10,AC10)-1</f>
        <v>2</v>
      </c>
      <c r="AE10" s="70">
        <f t="shared" ref="AE10:AE38" si="3">RANK(AC10,AC$9:AC$38,0)</f>
        <v>1</v>
      </c>
      <c r="AF10" s="70">
        <f>IF(ISBLANK($C10),0,1)*INDEX('Allocation Points'!$B$3:$AG$32,AE10,COUNTIF(AE$9:AE$38,AE10)+2)</f>
        <v>0</v>
      </c>
      <c r="AG10" s="74"/>
      <c r="AH10" s="69">
        <f>AA119</f>
        <v>0</v>
      </c>
      <c r="AI10" s="70">
        <f>RANK(AH10,AH$9:AH$38,0)+COUNTIF(AH$9:$AH10,AH10)-1</f>
        <v>2</v>
      </c>
      <c r="AJ10" s="70">
        <f t="shared" ref="AJ10:AJ38" si="4">RANK(AH10,AH$9:AH$38,0)</f>
        <v>1</v>
      </c>
      <c r="AK10" s="70">
        <f>IF(ISBLANK($C10),0,1)*INDEX('Allocation Points'!$B$3:$AG$32,AJ10,COUNTIF(AJ$9:AJ$38,AJ10)+2)</f>
        <v>0</v>
      </c>
      <c r="AL10" s="74"/>
      <c r="AM10" s="69">
        <f>AA117</f>
        <v>180</v>
      </c>
      <c r="AN10" s="70">
        <f>RANK(AM10,AM$9:AM$38,1)+COUNTIF(AM$9:$AM10,AM10)-1</f>
        <v>2</v>
      </c>
      <c r="AO10" s="70">
        <f t="shared" ref="AO10:AO38" si="5">RANK(AM10,AM$9:AM$38,1)</f>
        <v>1</v>
      </c>
      <c r="AP10" s="70">
        <f>IF(ISBLANK($C10),0,1)*INDEX('Allocation Points'!$B$3:$AG$32,AO10,COUNTIF(AO$9:AO$38,AO10)+2)</f>
        <v>0</v>
      </c>
    </row>
    <row r="11" spans="2:42" x14ac:dyDescent="0.35">
      <c r="B11" s="66">
        <v>3</v>
      </c>
      <c r="C11" s="7"/>
      <c r="D11" s="10"/>
      <c r="E11" s="55">
        <v>20</v>
      </c>
      <c r="F11" s="56"/>
      <c r="G11" s="57">
        <v>10</v>
      </c>
      <c r="H11" s="58">
        <v>10</v>
      </c>
      <c r="I11" s="58">
        <v>10</v>
      </c>
      <c r="J11" s="58">
        <v>10</v>
      </c>
      <c r="K11" s="58">
        <v>10</v>
      </c>
      <c r="L11" s="58">
        <v>10</v>
      </c>
      <c r="M11" s="58">
        <v>10</v>
      </c>
      <c r="N11" s="58">
        <v>10</v>
      </c>
      <c r="O11" s="59">
        <v>10</v>
      </c>
      <c r="P11" s="60">
        <f t="shared" si="0"/>
        <v>90</v>
      </c>
      <c r="Q11" s="61">
        <v>10</v>
      </c>
      <c r="R11" s="58">
        <v>10</v>
      </c>
      <c r="S11" s="58">
        <v>10</v>
      </c>
      <c r="T11" s="58">
        <v>10</v>
      </c>
      <c r="U11" s="58">
        <v>10</v>
      </c>
      <c r="V11" s="58">
        <v>10</v>
      </c>
      <c r="W11" s="58">
        <v>10</v>
      </c>
      <c r="X11" s="58">
        <v>10</v>
      </c>
      <c r="Y11" s="59">
        <v>10</v>
      </c>
      <c r="Z11" s="67">
        <f t="shared" si="1"/>
        <v>90</v>
      </c>
      <c r="AA11" s="68">
        <f t="shared" si="2"/>
        <v>180</v>
      </c>
      <c r="AB11" s="64"/>
      <c r="AC11" s="69">
        <f>$AA$141</f>
        <v>0</v>
      </c>
      <c r="AD11" s="70">
        <f>RANK(AC11,AC$9:AC$38,0)+COUNTIF(AC$9:$AC11,AC11)-1</f>
        <v>3</v>
      </c>
      <c r="AE11" s="70">
        <f t="shared" si="3"/>
        <v>1</v>
      </c>
      <c r="AF11" s="70">
        <f>IF(ISBLANK($C11),0,1)*INDEX('Allocation Points'!$B$3:$AG$32,AE11,COUNTIF(AE$9:AE$38,AE11)+2)</f>
        <v>0</v>
      </c>
      <c r="AG11" s="74"/>
      <c r="AH11" s="69">
        <f>AA142</f>
        <v>0</v>
      </c>
      <c r="AI11" s="70">
        <f>RANK(AH11,AH$9:AH$38,0)+COUNTIF(AH$9:$AH11,AH11)-1</f>
        <v>3</v>
      </c>
      <c r="AJ11" s="70">
        <f t="shared" si="4"/>
        <v>1</v>
      </c>
      <c r="AK11" s="70">
        <f>IF(ISBLANK($C11),0,1)*INDEX('Allocation Points'!$B$3:$AG$32,AJ11,COUNTIF(AJ$9:AJ$38,AJ11)+2)</f>
        <v>0</v>
      </c>
      <c r="AL11" s="74"/>
      <c r="AM11" s="69">
        <f>AA140</f>
        <v>180</v>
      </c>
      <c r="AN11" s="70">
        <f>RANK(AM11,AM$9:AM$38,1)+COUNTIF(AM$9:$AM11,AM11)-1</f>
        <v>3</v>
      </c>
      <c r="AO11" s="70">
        <f t="shared" si="5"/>
        <v>1</v>
      </c>
      <c r="AP11" s="70">
        <f>IF(ISBLANK($C11),0,1)*INDEX('Allocation Points'!$B$3:$AG$32,AO11,COUNTIF(AO$9:AO$38,AO11)+2)</f>
        <v>0</v>
      </c>
    </row>
    <row r="12" spans="2:42" x14ac:dyDescent="0.35">
      <c r="B12" s="66">
        <v>4</v>
      </c>
      <c r="C12" s="11"/>
      <c r="D12" s="12"/>
      <c r="E12" s="55">
        <v>20</v>
      </c>
      <c r="F12" s="56"/>
      <c r="G12" s="57">
        <v>10</v>
      </c>
      <c r="H12" s="58">
        <v>10</v>
      </c>
      <c r="I12" s="58">
        <v>10</v>
      </c>
      <c r="J12" s="58">
        <v>10</v>
      </c>
      <c r="K12" s="58">
        <v>10</v>
      </c>
      <c r="L12" s="58">
        <v>10</v>
      </c>
      <c r="M12" s="58">
        <v>10</v>
      </c>
      <c r="N12" s="58">
        <v>10</v>
      </c>
      <c r="O12" s="59">
        <v>10</v>
      </c>
      <c r="P12" s="60">
        <f t="shared" si="0"/>
        <v>90</v>
      </c>
      <c r="Q12" s="61">
        <v>10</v>
      </c>
      <c r="R12" s="58">
        <v>10</v>
      </c>
      <c r="S12" s="58">
        <v>10</v>
      </c>
      <c r="T12" s="58">
        <v>10</v>
      </c>
      <c r="U12" s="58">
        <v>10</v>
      </c>
      <c r="V12" s="58">
        <v>10</v>
      </c>
      <c r="W12" s="58">
        <v>10</v>
      </c>
      <c r="X12" s="58">
        <v>10</v>
      </c>
      <c r="Y12" s="59">
        <v>10</v>
      </c>
      <c r="Z12" s="67">
        <f t="shared" si="1"/>
        <v>90</v>
      </c>
      <c r="AA12" s="68">
        <f t="shared" si="2"/>
        <v>180</v>
      </c>
      <c r="AC12" s="69">
        <f>$AA$164</f>
        <v>0</v>
      </c>
      <c r="AD12" s="70">
        <f>RANK(AC12,AC$9:AC$38,0)+COUNTIF(AC$9:$AC12,AC12)-1</f>
        <v>4</v>
      </c>
      <c r="AE12" s="70">
        <f t="shared" si="3"/>
        <v>1</v>
      </c>
      <c r="AF12" s="70">
        <f>IF(ISBLANK($C12),0,1)*INDEX('Allocation Points'!$B$3:$AG$32,AE12,COUNTIF(AE$9:AE$38,AE12)+2)</f>
        <v>0</v>
      </c>
      <c r="AG12" s="74"/>
      <c r="AH12" s="69">
        <f>AA165</f>
        <v>0</v>
      </c>
      <c r="AI12" s="70">
        <f>RANK(AH12,AH$9:AH$38,0)+COUNTIF(AH$9:$AH12,AH12)-1</f>
        <v>4</v>
      </c>
      <c r="AJ12" s="70">
        <f t="shared" si="4"/>
        <v>1</v>
      </c>
      <c r="AK12" s="70">
        <f>IF(ISBLANK($C12),0,1)*INDEX('Allocation Points'!$B$3:$AG$32,AJ12,COUNTIF(AJ$9:AJ$38,AJ12)+2)</f>
        <v>0</v>
      </c>
      <c r="AL12" s="74"/>
      <c r="AM12" s="69">
        <f>AA163</f>
        <v>180</v>
      </c>
      <c r="AN12" s="70">
        <f>RANK(AM12,AM$9:AM$38,1)+COUNTIF(AM$9:$AM12,AM12)-1</f>
        <v>4</v>
      </c>
      <c r="AO12" s="70">
        <f t="shared" si="5"/>
        <v>1</v>
      </c>
      <c r="AP12" s="70">
        <f>IF(ISBLANK($C12),0,1)*INDEX('Allocation Points'!$B$3:$AG$32,AO12,COUNTIF(AO$9:AO$38,AO12)+2)</f>
        <v>0</v>
      </c>
    </row>
    <row r="13" spans="2:42" x14ac:dyDescent="0.35">
      <c r="B13" s="66">
        <v>5</v>
      </c>
      <c r="C13" s="71"/>
      <c r="D13" s="9"/>
      <c r="E13" s="55">
        <v>20</v>
      </c>
      <c r="F13" s="56"/>
      <c r="G13" s="57">
        <v>10</v>
      </c>
      <c r="H13" s="58">
        <v>10</v>
      </c>
      <c r="I13" s="58">
        <v>10</v>
      </c>
      <c r="J13" s="58">
        <v>10</v>
      </c>
      <c r="K13" s="58">
        <v>10</v>
      </c>
      <c r="L13" s="58">
        <v>10</v>
      </c>
      <c r="M13" s="58">
        <v>10</v>
      </c>
      <c r="N13" s="58">
        <v>10</v>
      </c>
      <c r="O13" s="59">
        <v>10</v>
      </c>
      <c r="P13" s="60">
        <f t="shared" si="0"/>
        <v>90</v>
      </c>
      <c r="Q13" s="61">
        <v>10</v>
      </c>
      <c r="R13" s="58">
        <v>10</v>
      </c>
      <c r="S13" s="58">
        <v>10</v>
      </c>
      <c r="T13" s="58">
        <v>10</v>
      </c>
      <c r="U13" s="58">
        <v>10</v>
      </c>
      <c r="V13" s="58">
        <v>10</v>
      </c>
      <c r="W13" s="58">
        <v>10</v>
      </c>
      <c r="X13" s="58">
        <v>10</v>
      </c>
      <c r="Y13" s="59">
        <v>10</v>
      </c>
      <c r="Z13" s="67">
        <f t="shared" si="1"/>
        <v>90</v>
      </c>
      <c r="AA13" s="68">
        <f t="shared" si="2"/>
        <v>180</v>
      </c>
      <c r="AB13" s="64"/>
      <c r="AC13" s="69">
        <f>$AA$187</f>
        <v>0</v>
      </c>
      <c r="AD13" s="70">
        <f>RANK(AC13,AC$9:AC$38,0)+COUNTIF(AC$9:$AC13,AC13)-1</f>
        <v>5</v>
      </c>
      <c r="AE13" s="70">
        <f t="shared" si="3"/>
        <v>1</v>
      </c>
      <c r="AF13" s="70">
        <f>IF(ISBLANK($C13),0,1)*INDEX('Allocation Points'!$B$3:$AG$32,AE13,COUNTIF(AE$9:AE$38,AE13)+2)</f>
        <v>0</v>
      </c>
      <c r="AG13" s="74"/>
      <c r="AH13" s="69">
        <f>AA188</f>
        <v>0</v>
      </c>
      <c r="AI13" s="70">
        <f>RANK(AH13,AH$9:AH$38,0)+COUNTIF(AH$9:$AH13,AH13)-1</f>
        <v>5</v>
      </c>
      <c r="AJ13" s="70">
        <f t="shared" si="4"/>
        <v>1</v>
      </c>
      <c r="AK13" s="70">
        <f>IF(ISBLANK($C13),0,1)*INDEX('Allocation Points'!$B$3:$AG$32,AJ13,COUNTIF(AJ$9:AJ$38,AJ13)+2)</f>
        <v>0</v>
      </c>
      <c r="AL13" s="74"/>
      <c r="AM13" s="69">
        <f>AA186</f>
        <v>180</v>
      </c>
      <c r="AN13" s="70">
        <f>RANK(AM13,AM$9:AM$38,1)+COUNTIF(AM$9:$AM13,AM13)-1</f>
        <v>5</v>
      </c>
      <c r="AO13" s="70">
        <f t="shared" si="5"/>
        <v>1</v>
      </c>
      <c r="AP13" s="70">
        <f>IF(ISBLANK($C13),0,1)*INDEX('Allocation Points'!$B$3:$AG$32,AO13,COUNTIF(AO$9:AO$38,AO13)+2)</f>
        <v>0</v>
      </c>
    </row>
    <row r="14" spans="2:42" x14ac:dyDescent="0.35">
      <c r="B14" s="66">
        <v>6</v>
      </c>
      <c r="C14" s="7"/>
      <c r="D14" s="9"/>
      <c r="E14" s="55">
        <v>20</v>
      </c>
      <c r="F14" s="56"/>
      <c r="G14" s="57">
        <v>10</v>
      </c>
      <c r="H14" s="58">
        <v>10</v>
      </c>
      <c r="I14" s="58">
        <v>10</v>
      </c>
      <c r="J14" s="58">
        <v>10</v>
      </c>
      <c r="K14" s="58">
        <v>10</v>
      </c>
      <c r="L14" s="58">
        <v>10</v>
      </c>
      <c r="M14" s="58">
        <v>10</v>
      </c>
      <c r="N14" s="58">
        <v>10</v>
      </c>
      <c r="O14" s="59">
        <v>10</v>
      </c>
      <c r="P14" s="60">
        <f t="shared" si="0"/>
        <v>90</v>
      </c>
      <c r="Q14" s="61">
        <v>10</v>
      </c>
      <c r="R14" s="58">
        <v>10</v>
      </c>
      <c r="S14" s="58">
        <v>10</v>
      </c>
      <c r="T14" s="58">
        <v>10</v>
      </c>
      <c r="U14" s="58">
        <v>10</v>
      </c>
      <c r="V14" s="58">
        <v>10</v>
      </c>
      <c r="W14" s="58">
        <v>10</v>
      </c>
      <c r="X14" s="58">
        <v>10</v>
      </c>
      <c r="Y14" s="59">
        <v>10</v>
      </c>
      <c r="Z14" s="67">
        <f t="shared" si="1"/>
        <v>90</v>
      </c>
      <c r="AA14" s="68">
        <f t="shared" si="2"/>
        <v>180</v>
      </c>
      <c r="AC14" s="69">
        <f>$AA$210</f>
        <v>0</v>
      </c>
      <c r="AD14" s="70">
        <f>RANK(AC14,AC$9:AC$38,0)+COUNTIF(AC$9:$AC14,AC14)-1</f>
        <v>6</v>
      </c>
      <c r="AE14" s="70">
        <f t="shared" si="3"/>
        <v>1</v>
      </c>
      <c r="AF14" s="70">
        <f>IF(ISBLANK($C14),0,1)*INDEX('Allocation Points'!$B$3:$AG$32,AE14,COUNTIF(AE$9:AE$38,AE14)+2)</f>
        <v>0</v>
      </c>
      <c r="AG14" s="74"/>
      <c r="AH14" s="69">
        <f>AA211</f>
        <v>0</v>
      </c>
      <c r="AI14" s="70">
        <f>RANK(AH14,AH$9:AH$38,0)+COUNTIF(AH$9:$AH14,AH14)-1</f>
        <v>6</v>
      </c>
      <c r="AJ14" s="70">
        <f t="shared" si="4"/>
        <v>1</v>
      </c>
      <c r="AK14" s="70">
        <f>IF(ISBLANK($C14),0,1)*INDEX('Allocation Points'!$B$3:$AG$32,AJ14,COUNTIF(AJ$9:AJ$38,AJ14)+2)</f>
        <v>0</v>
      </c>
      <c r="AL14" s="74"/>
      <c r="AM14" s="69">
        <f>AA209</f>
        <v>180</v>
      </c>
      <c r="AN14" s="70">
        <f>RANK(AM14,AM$9:AM$38,1)+COUNTIF(AM$9:$AM14,AM14)-1</f>
        <v>6</v>
      </c>
      <c r="AO14" s="70">
        <f t="shared" si="5"/>
        <v>1</v>
      </c>
      <c r="AP14" s="70">
        <f>IF(ISBLANK($C14),0,1)*INDEX('Allocation Points'!$B$3:$AG$32,AO14,COUNTIF(AO$9:AO$38,AO14)+2)</f>
        <v>0</v>
      </c>
    </row>
    <row r="15" spans="2:42" x14ac:dyDescent="0.35">
      <c r="B15" s="66">
        <v>7</v>
      </c>
      <c r="C15" s="7"/>
      <c r="D15" s="9"/>
      <c r="E15" s="55">
        <v>20</v>
      </c>
      <c r="F15" s="56"/>
      <c r="G15" s="57">
        <v>10</v>
      </c>
      <c r="H15" s="58">
        <v>10</v>
      </c>
      <c r="I15" s="58">
        <v>10</v>
      </c>
      <c r="J15" s="58">
        <v>10</v>
      </c>
      <c r="K15" s="58">
        <v>10</v>
      </c>
      <c r="L15" s="58">
        <v>10</v>
      </c>
      <c r="M15" s="58">
        <v>10</v>
      </c>
      <c r="N15" s="58">
        <v>10</v>
      </c>
      <c r="O15" s="59">
        <v>10</v>
      </c>
      <c r="P15" s="60">
        <f t="shared" si="0"/>
        <v>90</v>
      </c>
      <c r="Q15" s="61">
        <v>10</v>
      </c>
      <c r="R15" s="58">
        <v>10</v>
      </c>
      <c r="S15" s="58">
        <v>10</v>
      </c>
      <c r="T15" s="58">
        <v>10</v>
      </c>
      <c r="U15" s="58">
        <v>10</v>
      </c>
      <c r="V15" s="58">
        <v>10</v>
      </c>
      <c r="W15" s="58">
        <v>10</v>
      </c>
      <c r="X15" s="58">
        <v>10</v>
      </c>
      <c r="Y15" s="59">
        <v>10</v>
      </c>
      <c r="Z15" s="67">
        <f t="shared" si="1"/>
        <v>90</v>
      </c>
      <c r="AA15" s="68">
        <f t="shared" si="2"/>
        <v>180</v>
      </c>
      <c r="AB15" s="64"/>
      <c r="AC15" s="69">
        <f>$AA$233</f>
        <v>0</v>
      </c>
      <c r="AD15" s="70">
        <f>RANK(AC15,AC$9:AC$38,0)+COUNTIF(AC$9:$AC15,AC15)-1</f>
        <v>7</v>
      </c>
      <c r="AE15" s="70">
        <f t="shared" si="3"/>
        <v>1</v>
      </c>
      <c r="AF15" s="70">
        <f>IF(ISBLANK($C15),0,1)*INDEX('Allocation Points'!$B$3:$AG$32,AE15,COUNTIF(AE$9:AE$38,AE15)+2)</f>
        <v>0</v>
      </c>
      <c r="AG15" s="74"/>
      <c r="AH15" s="69">
        <f>AA234</f>
        <v>0</v>
      </c>
      <c r="AI15" s="70">
        <f>RANK(AH15,AH$9:AH$38,0)+COUNTIF(AH$9:$AH15,AH15)-1</f>
        <v>7</v>
      </c>
      <c r="AJ15" s="70">
        <f t="shared" si="4"/>
        <v>1</v>
      </c>
      <c r="AK15" s="70">
        <f>IF(ISBLANK($C15),0,1)*INDEX('Allocation Points'!$B$3:$AG$32,AJ15,COUNTIF(AJ$9:AJ$38,AJ15)+2)</f>
        <v>0</v>
      </c>
      <c r="AL15" s="74"/>
      <c r="AM15" s="69">
        <f>AA232</f>
        <v>180</v>
      </c>
      <c r="AN15" s="70">
        <f>RANK(AM15,AM$9:AM$38,1)+COUNTIF(AM$9:$AM15,AM15)-1</f>
        <v>7</v>
      </c>
      <c r="AO15" s="70">
        <f t="shared" si="5"/>
        <v>1</v>
      </c>
      <c r="AP15" s="70">
        <f>IF(ISBLANK($C15),0,1)*INDEX('Allocation Points'!$B$3:$AG$32,AO15,COUNTIF(AO$9:AO$38,AO15)+2)</f>
        <v>0</v>
      </c>
    </row>
    <row r="16" spans="2:42" x14ac:dyDescent="0.35">
      <c r="B16" s="66">
        <v>8</v>
      </c>
      <c r="C16" s="7"/>
      <c r="D16" s="12"/>
      <c r="E16" s="55">
        <v>20</v>
      </c>
      <c r="F16" s="56"/>
      <c r="G16" s="57">
        <v>10</v>
      </c>
      <c r="H16" s="58">
        <v>10</v>
      </c>
      <c r="I16" s="58">
        <v>10</v>
      </c>
      <c r="J16" s="58">
        <v>10</v>
      </c>
      <c r="K16" s="58">
        <v>10</v>
      </c>
      <c r="L16" s="58">
        <v>10</v>
      </c>
      <c r="M16" s="58">
        <v>10</v>
      </c>
      <c r="N16" s="58">
        <v>10</v>
      </c>
      <c r="O16" s="59">
        <v>10</v>
      </c>
      <c r="P16" s="60">
        <f t="shared" si="0"/>
        <v>90</v>
      </c>
      <c r="Q16" s="61">
        <v>10</v>
      </c>
      <c r="R16" s="58">
        <v>10</v>
      </c>
      <c r="S16" s="58">
        <v>10</v>
      </c>
      <c r="T16" s="58">
        <v>10</v>
      </c>
      <c r="U16" s="58">
        <v>10</v>
      </c>
      <c r="V16" s="58">
        <v>10</v>
      </c>
      <c r="W16" s="58">
        <v>10</v>
      </c>
      <c r="X16" s="58">
        <v>10</v>
      </c>
      <c r="Y16" s="59">
        <v>10</v>
      </c>
      <c r="Z16" s="67">
        <f t="shared" si="1"/>
        <v>90</v>
      </c>
      <c r="AA16" s="68">
        <f t="shared" si="2"/>
        <v>180</v>
      </c>
      <c r="AC16" s="69">
        <f>$AA$256</f>
        <v>0</v>
      </c>
      <c r="AD16" s="70">
        <f>RANK(AC16,AC$9:AC$38,0)+COUNTIF(AC$9:$AC16,AC16)-1</f>
        <v>8</v>
      </c>
      <c r="AE16" s="70">
        <f t="shared" si="3"/>
        <v>1</v>
      </c>
      <c r="AF16" s="70">
        <f>IF(ISBLANK($C16),0,1)*INDEX('Allocation Points'!$B$3:$AG$32,AE16,COUNTIF(AE$9:AE$38,AE16)+2)</f>
        <v>0</v>
      </c>
      <c r="AG16" s="74"/>
      <c r="AH16" s="69">
        <f>AA257</f>
        <v>0</v>
      </c>
      <c r="AI16" s="70">
        <f>RANK(AH16,AH$9:AH$38,0)+COUNTIF(AH$9:$AH16,AH16)-1</f>
        <v>8</v>
      </c>
      <c r="AJ16" s="70">
        <f t="shared" si="4"/>
        <v>1</v>
      </c>
      <c r="AK16" s="70">
        <f>IF(ISBLANK($C16),0,1)*INDEX('Allocation Points'!$B$3:$AG$32,AJ16,COUNTIF(AJ$9:AJ$38,AJ16)+2)</f>
        <v>0</v>
      </c>
      <c r="AL16" s="74"/>
      <c r="AM16" s="69">
        <f>AA255</f>
        <v>180</v>
      </c>
      <c r="AN16" s="70">
        <f>RANK(AM16,AM$9:AM$38,1)+COUNTIF(AM$9:$AM16,AM16)-1</f>
        <v>8</v>
      </c>
      <c r="AO16" s="70">
        <f t="shared" si="5"/>
        <v>1</v>
      </c>
      <c r="AP16" s="70">
        <f>IF(ISBLANK($C16),0,1)*INDEX('Allocation Points'!$B$3:$AG$32,AO16,COUNTIF(AO$9:AO$38,AO16)+2)</f>
        <v>0</v>
      </c>
    </row>
    <row r="17" spans="2:42" x14ac:dyDescent="0.35">
      <c r="B17" s="66">
        <v>9</v>
      </c>
      <c r="C17" s="7"/>
      <c r="D17" s="10"/>
      <c r="E17" s="55">
        <v>20</v>
      </c>
      <c r="F17" s="56"/>
      <c r="G17" s="57">
        <v>10</v>
      </c>
      <c r="H17" s="58">
        <v>10</v>
      </c>
      <c r="I17" s="58">
        <v>10</v>
      </c>
      <c r="J17" s="58">
        <v>10</v>
      </c>
      <c r="K17" s="58">
        <v>10</v>
      </c>
      <c r="L17" s="58">
        <v>10</v>
      </c>
      <c r="M17" s="58">
        <v>10</v>
      </c>
      <c r="N17" s="58">
        <v>10</v>
      </c>
      <c r="O17" s="59">
        <v>10</v>
      </c>
      <c r="P17" s="60">
        <f t="shared" si="0"/>
        <v>90</v>
      </c>
      <c r="Q17" s="61">
        <v>10</v>
      </c>
      <c r="R17" s="58">
        <v>10</v>
      </c>
      <c r="S17" s="58">
        <v>10</v>
      </c>
      <c r="T17" s="58">
        <v>10</v>
      </c>
      <c r="U17" s="58">
        <v>10</v>
      </c>
      <c r="V17" s="58">
        <v>10</v>
      </c>
      <c r="W17" s="58">
        <v>10</v>
      </c>
      <c r="X17" s="58">
        <v>10</v>
      </c>
      <c r="Y17" s="59">
        <v>10</v>
      </c>
      <c r="Z17" s="67">
        <f t="shared" si="1"/>
        <v>90</v>
      </c>
      <c r="AA17" s="68">
        <f t="shared" si="2"/>
        <v>180</v>
      </c>
      <c r="AC17" s="69">
        <f>$AA$279</f>
        <v>0</v>
      </c>
      <c r="AD17" s="70">
        <f>RANK(AC17,AC$9:AC$38,0)+COUNTIF(AC$9:$AC17,AC17)-1</f>
        <v>9</v>
      </c>
      <c r="AE17" s="70">
        <f t="shared" si="3"/>
        <v>1</v>
      </c>
      <c r="AF17" s="70">
        <f>IF(ISBLANK($C17),0,1)*INDEX('Allocation Points'!$B$3:$AG$32,AE17,COUNTIF(AE$9:AE$38,AE17)+2)</f>
        <v>0</v>
      </c>
      <c r="AG17" s="74"/>
      <c r="AH17" s="69">
        <f>AA280</f>
        <v>0</v>
      </c>
      <c r="AI17" s="70">
        <f>RANK(AH17,AH$9:AH$38,0)+COUNTIF(AH$9:$AH17,AH17)-1</f>
        <v>9</v>
      </c>
      <c r="AJ17" s="70">
        <f t="shared" si="4"/>
        <v>1</v>
      </c>
      <c r="AK17" s="70">
        <f>IF(ISBLANK($C17),0,1)*INDEX('Allocation Points'!$B$3:$AG$32,AJ17,COUNTIF(AJ$9:AJ$38,AJ17)+2)</f>
        <v>0</v>
      </c>
      <c r="AL17" s="74"/>
      <c r="AM17" s="69">
        <f>AA278</f>
        <v>180</v>
      </c>
      <c r="AN17" s="70">
        <f>RANK(AM17,AM$9:AM$38,1)+COUNTIF(AM$9:$AM17,AM17)-1</f>
        <v>9</v>
      </c>
      <c r="AO17" s="70">
        <f t="shared" si="5"/>
        <v>1</v>
      </c>
      <c r="AP17" s="70">
        <f>IF(ISBLANK($C17),0,1)*INDEX('Allocation Points'!$B$3:$AG$32,AO17,COUNTIF(AO$9:AO$38,AO17)+2)</f>
        <v>0</v>
      </c>
    </row>
    <row r="18" spans="2:42" x14ac:dyDescent="0.35">
      <c r="B18" s="66">
        <v>10</v>
      </c>
      <c r="C18" s="11"/>
      <c r="D18" s="9"/>
      <c r="E18" s="55">
        <v>20</v>
      </c>
      <c r="F18" s="56"/>
      <c r="G18" s="57">
        <v>10</v>
      </c>
      <c r="H18" s="58">
        <v>10</v>
      </c>
      <c r="I18" s="58">
        <v>10</v>
      </c>
      <c r="J18" s="58">
        <v>10</v>
      </c>
      <c r="K18" s="58">
        <v>10</v>
      </c>
      <c r="L18" s="58">
        <v>10</v>
      </c>
      <c r="M18" s="58">
        <v>10</v>
      </c>
      <c r="N18" s="58">
        <v>10</v>
      </c>
      <c r="O18" s="59">
        <v>10</v>
      </c>
      <c r="P18" s="60">
        <f t="shared" si="0"/>
        <v>90</v>
      </c>
      <c r="Q18" s="61">
        <v>10</v>
      </c>
      <c r="R18" s="58">
        <v>10</v>
      </c>
      <c r="S18" s="58">
        <v>10</v>
      </c>
      <c r="T18" s="58">
        <v>10</v>
      </c>
      <c r="U18" s="58">
        <v>10</v>
      </c>
      <c r="V18" s="58">
        <v>10</v>
      </c>
      <c r="W18" s="58">
        <v>10</v>
      </c>
      <c r="X18" s="58">
        <v>10</v>
      </c>
      <c r="Y18" s="59">
        <v>10</v>
      </c>
      <c r="Z18" s="67">
        <f t="shared" si="1"/>
        <v>90</v>
      </c>
      <c r="AA18" s="68">
        <f t="shared" si="2"/>
        <v>180</v>
      </c>
      <c r="AB18" s="64"/>
      <c r="AC18" s="69">
        <f>$AA$302</f>
        <v>0</v>
      </c>
      <c r="AD18" s="70">
        <f>RANK(AC18,AC$9:AC$38,0)+COUNTIF(AC$9:$AC18,AC18)-1</f>
        <v>10</v>
      </c>
      <c r="AE18" s="70">
        <f t="shared" si="3"/>
        <v>1</v>
      </c>
      <c r="AF18" s="70">
        <f>IF(ISBLANK($C18),0,1)*INDEX('Allocation Points'!$B$3:$AG$32,AE18,COUNTIF(AE$9:AE$38,AE18)+2)</f>
        <v>0</v>
      </c>
      <c r="AG18" s="74"/>
      <c r="AH18" s="69">
        <f>AA303</f>
        <v>0</v>
      </c>
      <c r="AI18" s="70">
        <f>RANK(AH18,AH$9:AH$38,0)+COUNTIF(AH$9:$AH18,AH18)-1</f>
        <v>10</v>
      </c>
      <c r="AJ18" s="70">
        <f t="shared" si="4"/>
        <v>1</v>
      </c>
      <c r="AK18" s="70">
        <f>IF(ISBLANK($C18),0,1)*INDEX('Allocation Points'!$B$3:$AG$32,AJ18,COUNTIF(AJ$9:AJ$38,AJ18)+2)</f>
        <v>0</v>
      </c>
      <c r="AL18" s="74"/>
      <c r="AM18" s="69">
        <f>AA301</f>
        <v>180</v>
      </c>
      <c r="AN18" s="70">
        <f>RANK(AM18,AM$9:AM$38,1)+COUNTIF(AM$9:$AM18,AM18)-1</f>
        <v>10</v>
      </c>
      <c r="AO18" s="70">
        <f t="shared" si="5"/>
        <v>1</v>
      </c>
      <c r="AP18" s="70">
        <f>IF(ISBLANK($C18),0,1)*INDEX('Allocation Points'!$B$3:$AG$32,AO18,COUNTIF(AO$9:AO$38,AO18)+2)</f>
        <v>0</v>
      </c>
    </row>
    <row r="19" spans="2:42" x14ac:dyDescent="0.35">
      <c r="B19" s="66">
        <v>11</v>
      </c>
      <c r="C19" s="72"/>
      <c r="D19" s="10"/>
      <c r="E19" s="55">
        <v>20</v>
      </c>
      <c r="F19" s="56"/>
      <c r="G19" s="57">
        <v>10</v>
      </c>
      <c r="H19" s="58">
        <v>10</v>
      </c>
      <c r="I19" s="58">
        <v>10</v>
      </c>
      <c r="J19" s="58">
        <v>10</v>
      </c>
      <c r="K19" s="58">
        <v>10</v>
      </c>
      <c r="L19" s="58">
        <v>10</v>
      </c>
      <c r="M19" s="58">
        <v>10</v>
      </c>
      <c r="N19" s="58">
        <v>10</v>
      </c>
      <c r="O19" s="59">
        <v>10</v>
      </c>
      <c r="P19" s="60">
        <f t="shared" si="0"/>
        <v>90</v>
      </c>
      <c r="Q19" s="61">
        <v>10</v>
      </c>
      <c r="R19" s="58">
        <v>10</v>
      </c>
      <c r="S19" s="58">
        <v>10</v>
      </c>
      <c r="T19" s="58">
        <v>10</v>
      </c>
      <c r="U19" s="58">
        <v>10</v>
      </c>
      <c r="V19" s="58">
        <v>10</v>
      </c>
      <c r="W19" s="58">
        <v>10</v>
      </c>
      <c r="X19" s="58">
        <v>10</v>
      </c>
      <c r="Y19" s="59">
        <v>10</v>
      </c>
      <c r="Z19" s="67">
        <f t="shared" si="1"/>
        <v>90</v>
      </c>
      <c r="AA19" s="68">
        <f t="shared" si="2"/>
        <v>180</v>
      </c>
      <c r="AC19" s="69">
        <f>$AA$325</f>
        <v>0</v>
      </c>
      <c r="AD19" s="70">
        <f>RANK(AC19,AC$9:AC$38,0)+COUNTIF(AC$9:$AC19,AC19)-1</f>
        <v>11</v>
      </c>
      <c r="AE19" s="70">
        <f t="shared" si="3"/>
        <v>1</v>
      </c>
      <c r="AF19" s="70">
        <f>IF(ISBLANK($C19),0,1)*INDEX('Allocation Points'!$B$3:$AG$32,AE19,COUNTIF(AE$9:AE$38,AE19)+2)</f>
        <v>0</v>
      </c>
      <c r="AG19" s="74"/>
      <c r="AH19" s="69">
        <f>AA326</f>
        <v>0</v>
      </c>
      <c r="AI19" s="70">
        <f>RANK(AH19,AH$9:AH$38,0)+COUNTIF(AH$9:$AH19,AH19)-1</f>
        <v>11</v>
      </c>
      <c r="AJ19" s="70">
        <f t="shared" si="4"/>
        <v>1</v>
      </c>
      <c r="AK19" s="70">
        <f>IF(ISBLANK($C19),0,1)*INDEX('Allocation Points'!$B$3:$AG$32,AJ19,COUNTIF(AJ$9:AJ$38,AJ19)+2)</f>
        <v>0</v>
      </c>
      <c r="AL19" s="74"/>
      <c r="AM19" s="69">
        <f>AA324</f>
        <v>180</v>
      </c>
      <c r="AN19" s="70">
        <f>RANK(AM19,AM$9:AM$38,1)+COUNTIF(AM$9:$AM19,AM19)-1</f>
        <v>11</v>
      </c>
      <c r="AO19" s="70">
        <f t="shared" si="5"/>
        <v>1</v>
      </c>
      <c r="AP19" s="70">
        <f>IF(ISBLANK($C19),0,1)*INDEX('Allocation Points'!$B$3:$AG$32,AO19,COUNTIF(AO$9:AO$38,AO19)+2)</f>
        <v>0</v>
      </c>
    </row>
    <row r="20" spans="2:42" x14ac:dyDescent="0.35">
      <c r="B20" s="66">
        <v>12</v>
      </c>
      <c r="C20" s="71"/>
      <c r="D20" s="12"/>
      <c r="E20" s="55">
        <v>20</v>
      </c>
      <c r="F20" s="56"/>
      <c r="G20" s="57">
        <v>10</v>
      </c>
      <c r="H20" s="58">
        <v>10</v>
      </c>
      <c r="I20" s="58">
        <v>10</v>
      </c>
      <c r="J20" s="58">
        <v>10</v>
      </c>
      <c r="K20" s="58">
        <v>10</v>
      </c>
      <c r="L20" s="58">
        <v>10</v>
      </c>
      <c r="M20" s="58">
        <v>10</v>
      </c>
      <c r="N20" s="58">
        <v>10</v>
      </c>
      <c r="O20" s="59">
        <v>10</v>
      </c>
      <c r="P20" s="60">
        <f t="shared" si="0"/>
        <v>90</v>
      </c>
      <c r="Q20" s="61">
        <v>10</v>
      </c>
      <c r="R20" s="58">
        <v>10</v>
      </c>
      <c r="S20" s="58">
        <v>10</v>
      </c>
      <c r="T20" s="58">
        <v>10</v>
      </c>
      <c r="U20" s="58">
        <v>10</v>
      </c>
      <c r="V20" s="58">
        <v>10</v>
      </c>
      <c r="W20" s="58">
        <v>10</v>
      </c>
      <c r="X20" s="58">
        <v>10</v>
      </c>
      <c r="Y20" s="59">
        <v>10</v>
      </c>
      <c r="Z20" s="67">
        <f t="shared" si="1"/>
        <v>90</v>
      </c>
      <c r="AA20" s="68">
        <f t="shared" si="2"/>
        <v>180</v>
      </c>
      <c r="AB20" s="64"/>
      <c r="AC20" s="69">
        <f>$AA$348</f>
        <v>0</v>
      </c>
      <c r="AD20" s="70">
        <f>RANK(AC20,AC$9:AC$38,0)+COUNTIF(AC$9:$AC20,AC20)-1</f>
        <v>12</v>
      </c>
      <c r="AE20" s="70">
        <f t="shared" si="3"/>
        <v>1</v>
      </c>
      <c r="AF20" s="70">
        <f>IF(ISBLANK($C20),0,1)*INDEX('Allocation Points'!$B$3:$AG$32,AE20,COUNTIF(AE$9:AE$38,AE20)+2)</f>
        <v>0</v>
      </c>
      <c r="AG20" s="74"/>
      <c r="AH20" s="69">
        <f>AA349</f>
        <v>0</v>
      </c>
      <c r="AI20" s="70">
        <f>RANK(AH20,AH$9:AH$38,0)+COUNTIF(AH$9:$AH20,AH20)-1</f>
        <v>12</v>
      </c>
      <c r="AJ20" s="70">
        <f t="shared" si="4"/>
        <v>1</v>
      </c>
      <c r="AK20" s="70">
        <f>IF(ISBLANK($C20),0,1)*INDEX('Allocation Points'!$B$3:$AG$32,AJ20,COUNTIF(AJ$9:AJ$38,AJ20)+2)</f>
        <v>0</v>
      </c>
      <c r="AL20" s="74"/>
      <c r="AM20" s="69">
        <f>AA347</f>
        <v>180</v>
      </c>
      <c r="AN20" s="70">
        <f>RANK(AM20,AM$9:AM$38,1)+COUNTIF(AM$9:$AM20,AM20)-1</f>
        <v>12</v>
      </c>
      <c r="AO20" s="70">
        <f t="shared" si="5"/>
        <v>1</v>
      </c>
      <c r="AP20" s="70">
        <f>IF(ISBLANK($C20),0,1)*INDEX('Allocation Points'!$B$3:$AG$32,AO20,COUNTIF(AO$9:AO$38,AO20)+2)</f>
        <v>0</v>
      </c>
    </row>
    <row r="21" spans="2:42" x14ac:dyDescent="0.35">
      <c r="B21" s="73">
        <v>13</v>
      </c>
      <c r="C21" s="7"/>
      <c r="D21" s="10"/>
      <c r="E21" s="55">
        <v>20</v>
      </c>
      <c r="F21" s="56"/>
      <c r="G21" s="57">
        <v>10</v>
      </c>
      <c r="H21" s="58">
        <v>10</v>
      </c>
      <c r="I21" s="58">
        <v>10</v>
      </c>
      <c r="J21" s="58">
        <v>10</v>
      </c>
      <c r="K21" s="58">
        <v>10</v>
      </c>
      <c r="L21" s="58">
        <v>10</v>
      </c>
      <c r="M21" s="58">
        <v>10</v>
      </c>
      <c r="N21" s="58">
        <v>10</v>
      </c>
      <c r="O21" s="59">
        <v>10</v>
      </c>
      <c r="P21" s="60">
        <f t="shared" si="0"/>
        <v>90</v>
      </c>
      <c r="Q21" s="61">
        <v>10</v>
      </c>
      <c r="R21" s="58">
        <v>10</v>
      </c>
      <c r="S21" s="58">
        <v>10</v>
      </c>
      <c r="T21" s="58">
        <v>10</v>
      </c>
      <c r="U21" s="58">
        <v>10</v>
      </c>
      <c r="V21" s="58">
        <v>10</v>
      </c>
      <c r="W21" s="58">
        <v>10</v>
      </c>
      <c r="X21" s="58">
        <v>10</v>
      </c>
      <c r="Y21" s="59">
        <v>10</v>
      </c>
      <c r="Z21" s="67">
        <f t="shared" si="1"/>
        <v>90</v>
      </c>
      <c r="AA21" s="68">
        <f t="shared" si="2"/>
        <v>180</v>
      </c>
      <c r="AC21" s="69">
        <f>$AA$371</f>
        <v>0</v>
      </c>
      <c r="AD21" s="69">
        <f>RANK(AC21,AC$9:AC$38,0)+COUNTIF(AC$9:$AC21,AC21)-1</f>
        <v>13</v>
      </c>
      <c r="AE21" s="69">
        <f t="shared" si="3"/>
        <v>1</v>
      </c>
      <c r="AF21" s="69">
        <f>IF(ISBLANK($C21),0,1)*INDEX('Allocation Points'!$B$3:$AG$32,AE21,COUNTIF(AE$9:AE$38,AE21)+2)</f>
        <v>0</v>
      </c>
      <c r="AG21" s="74"/>
      <c r="AH21" s="69">
        <f>AA372</f>
        <v>0</v>
      </c>
      <c r="AI21" s="70">
        <f>RANK(AH21,AH$9:AH$38,0)+COUNTIF(AH$9:$AH21,AH21)-1</f>
        <v>13</v>
      </c>
      <c r="AJ21" s="69">
        <f t="shared" si="4"/>
        <v>1</v>
      </c>
      <c r="AK21" s="69">
        <f>IF(ISBLANK($C21),0,1)*INDEX('Allocation Points'!$B$3:$AG$32,AJ21,COUNTIF(AJ$9:AJ$38,AJ21)+2)</f>
        <v>0</v>
      </c>
      <c r="AL21" s="74"/>
      <c r="AM21" s="69">
        <f>AA370</f>
        <v>180</v>
      </c>
      <c r="AN21" s="70">
        <f>RANK(AM21,AM$9:AM$38,1)+COUNTIF(AM$9:$AM21,AM21)-1</f>
        <v>13</v>
      </c>
      <c r="AO21" s="69">
        <f t="shared" si="5"/>
        <v>1</v>
      </c>
      <c r="AP21" s="69">
        <f>IF(ISBLANK($C21),0,1)*INDEX('Allocation Points'!$B$3:$AG$32,AO21,COUNTIF(AO$9:AO$38,AO21)+2)</f>
        <v>0</v>
      </c>
    </row>
    <row r="22" spans="2:42" x14ac:dyDescent="0.35">
      <c r="B22" s="73">
        <v>14</v>
      </c>
      <c r="C22" s="7"/>
      <c r="D22" s="10"/>
      <c r="E22" s="55">
        <v>20</v>
      </c>
      <c r="F22" s="56"/>
      <c r="G22" s="57">
        <v>10</v>
      </c>
      <c r="H22" s="58">
        <v>10</v>
      </c>
      <c r="I22" s="58">
        <v>10</v>
      </c>
      <c r="J22" s="58">
        <v>10</v>
      </c>
      <c r="K22" s="58">
        <v>10</v>
      </c>
      <c r="L22" s="58">
        <v>10</v>
      </c>
      <c r="M22" s="58">
        <v>10</v>
      </c>
      <c r="N22" s="58">
        <v>10</v>
      </c>
      <c r="O22" s="59">
        <v>10</v>
      </c>
      <c r="P22" s="60">
        <f t="shared" si="0"/>
        <v>90</v>
      </c>
      <c r="Q22" s="61">
        <v>10</v>
      </c>
      <c r="R22" s="58">
        <v>10</v>
      </c>
      <c r="S22" s="58">
        <v>10</v>
      </c>
      <c r="T22" s="58">
        <v>10</v>
      </c>
      <c r="U22" s="58">
        <v>10</v>
      </c>
      <c r="V22" s="58">
        <v>10</v>
      </c>
      <c r="W22" s="58">
        <v>10</v>
      </c>
      <c r="X22" s="58">
        <v>10</v>
      </c>
      <c r="Y22" s="59">
        <v>10</v>
      </c>
      <c r="Z22" s="67">
        <f t="shared" si="1"/>
        <v>90</v>
      </c>
      <c r="AA22" s="68">
        <f t="shared" si="2"/>
        <v>180</v>
      </c>
      <c r="AC22" s="69">
        <f>$AA$394</f>
        <v>0</v>
      </c>
      <c r="AD22" s="70">
        <f>RANK(AC22,AC$9:AC$38,0)+COUNTIF(AC$9:$AC22,AC22)-1</f>
        <v>14</v>
      </c>
      <c r="AE22" s="70">
        <f t="shared" si="3"/>
        <v>1</v>
      </c>
      <c r="AF22" s="70">
        <f>IF(ISBLANK($C22),0,1)*INDEX('Allocation Points'!$B$3:$AG$32,AE22,COUNTIF(AE$9:AE$38,AE22)+2)</f>
        <v>0</v>
      </c>
      <c r="AG22" s="74"/>
      <c r="AH22" s="69">
        <f>AA395</f>
        <v>0</v>
      </c>
      <c r="AI22" s="70">
        <f>RANK(AH22,AH$9:AH$38,0)+COUNTIF(AH$9:$AH22,AH22)-1</f>
        <v>14</v>
      </c>
      <c r="AJ22" s="70">
        <f t="shared" si="4"/>
        <v>1</v>
      </c>
      <c r="AK22" s="70">
        <f>IF(ISBLANK($C22),0,1)*INDEX('Allocation Points'!$B$3:$AG$32,AJ22,COUNTIF(AJ$9:AJ$38,AJ22)+2)</f>
        <v>0</v>
      </c>
      <c r="AL22" s="74"/>
      <c r="AM22" s="69">
        <f>AA393</f>
        <v>180</v>
      </c>
      <c r="AN22" s="70">
        <f>RANK(AM22,AM$9:AM$38,1)+COUNTIF(AM$9:$AM22,AM22)-1</f>
        <v>14</v>
      </c>
      <c r="AO22" s="70">
        <f t="shared" si="5"/>
        <v>1</v>
      </c>
      <c r="AP22" s="70">
        <f>IF(ISBLANK($C22),0,1)*INDEX('Allocation Points'!$B$3:$AG$32,AO22,COUNTIF(AO$9:AO$38,AO22)+2)</f>
        <v>0</v>
      </c>
    </row>
    <row r="23" spans="2:42" x14ac:dyDescent="0.35">
      <c r="B23" s="73">
        <v>15</v>
      </c>
      <c r="C23" s="7"/>
      <c r="D23" s="9"/>
      <c r="E23" s="55">
        <v>20</v>
      </c>
      <c r="F23" s="56"/>
      <c r="G23" s="57">
        <v>10</v>
      </c>
      <c r="H23" s="58">
        <v>10</v>
      </c>
      <c r="I23" s="58">
        <v>10</v>
      </c>
      <c r="J23" s="58">
        <v>10</v>
      </c>
      <c r="K23" s="58">
        <v>10</v>
      </c>
      <c r="L23" s="58">
        <v>10</v>
      </c>
      <c r="M23" s="58">
        <v>10</v>
      </c>
      <c r="N23" s="58">
        <v>10</v>
      </c>
      <c r="O23" s="59">
        <v>10</v>
      </c>
      <c r="P23" s="60">
        <f t="shared" si="0"/>
        <v>90</v>
      </c>
      <c r="Q23" s="61">
        <v>10</v>
      </c>
      <c r="R23" s="58">
        <v>10</v>
      </c>
      <c r="S23" s="58">
        <v>10</v>
      </c>
      <c r="T23" s="58">
        <v>10</v>
      </c>
      <c r="U23" s="58">
        <v>10</v>
      </c>
      <c r="V23" s="58">
        <v>10</v>
      </c>
      <c r="W23" s="58">
        <v>10</v>
      </c>
      <c r="X23" s="58">
        <v>10</v>
      </c>
      <c r="Y23" s="59">
        <v>10</v>
      </c>
      <c r="Z23" s="67">
        <f t="shared" si="1"/>
        <v>90</v>
      </c>
      <c r="AA23" s="68">
        <f t="shared" si="2"/>
        <v>180</v>
      </c>
      <c r="AB23" s="74"/>
      <c r="AC23" s="69">
        <f>$AA$417</f>
        <v>0</v>
      </c>
      <c r="AD23" s="70">
        <f>RANK(AC23,AC$9:AC$38,0)+COUNTIF(AC$9:$AC23,AC23)-1</f>
        <v>15</v>
      </c>
      <c r="AE23" s="70">
        <f t="shared" si="3"/>
        <v>1</v>
      </c>
      <c r="AF23" s="70">
        <f>IF(ISBLANK($C23),0,1)*INDEX('Allocation Points'!$B$3:$AG$32,AE23,COUNTIF(AE$9:AE$38,AE23)+2)</f>
        <v>0</v>
      </c>
      <c r="AG23" s="74"/>
      <c r="AH23" s="69">
        <f>AA418</f>
        <v>0</v>
      </c>
      <c r="AI23" s="70">
        <f>RANK(AH23,AH$9:AH$38,0)+COUNTIF(AH$9:$AH23,AH23)-1</f>
        <v>15</v>
      </c>
      <c r="AJ23" s="70">
        <f t="shared" si="4"/>
        <v>1</v>
      </c>
      <c r="AK23" s="70">
        <f>IF(ISBLANK($C23),0,1)*INDEX('Allocation Points'!$B$3:$AG$32,AJ23,COUNTIF(AJ$9:AJ$38,AJ23)+2)</f>
        <v>0</v>
      </c>
      <c r="AL23" s="74"/>
      <c r="AM23" s="69">
        <f>AA416</f>
        <v>180</v>
      </c>
      <c r="AN23" s="70">
        <f>RANK(AM23,AM$9:AM$38,1)+COUNTIF(AM$9:$AM23,AM23)-1</f>
        <v>15</v>
      </c>
      <c r="AO23" s="70">
        <f t="shared" si="5"/>
        <v>1</v>
      </c>
      <c r="AP23" s="70">
        <f>IF(ISBLANK($C23),0,1)*INDEX('Allocation Points'!$B$3:$AG$32,AO23,COUNTIF(AO$9:AO$38,AO23)+2)</f>
        <v>0</v>
      </c>
    </row>
    <row r="24" spans="2:42" x14ac:dyDescent="0.35">
      <c r="B24" s="73">
        <v>16</v>
      </c>
      <c r="C24" s="7"/>
      <c r="D24" s="9"/>
      <c r="E24" s="55">
        <v>20</v>
      </c>
      <c r="F24" s="56"/>
      <c r="G24" s="57">
        <v>10</v>
      </c>
      <c r="H24" s="58">
        <v>10</v>
      </c>
      <c r="I24" s="58">
        <v>10</v>
      </c>
      <c r="J24" s="58">
        <v>10</v>
      </c>
      <c r="K24" s="58">
        <v>10</v>
      </c>
      <c r="L24" s="58">
        <v>10</v>
      </c>
      <c r="M24" s="58">
        <v>10</v>
      </c>
      <c r="N24" s="58">
        <v>10</v>
      </c>
      <c r="O24" s="59">
        <v>10</v>
      </c>
      <c r="P24" s="60">
        <f t="shared" si="0"/>
        <v>90</v>
      </c>
      <c r="Q24" s="61">
        <v>10</v>
      </c>
      <c r="R24" s="58">
        <v>10</v>
      </c>
      <c r="S24" s="58">
        <v>10</v>
      </c>
      <c r="T24" s="58">
        <v>10</v>
      </c>
      <c r="U24" s="58">
        <v>10</v>
      </c>
      <c r="V24" s="58">
        <v>10</v>
      </c>
      <c r="W24" s="58">
        <v>10</v>
      </c>
      <c r="X24" s="58">
        <v>10</v>
      </c>
      <c r="Y24" s="59">
        <v>10</v>
      </c>
      <c r="Z24" s="67">
        <f t="shared" si="1"/>
        <v>90</v>
      </c>
      <c r="AA24" s="68">
        <f t="shared" si="2"/>
        <v>180</v>
      </c>
      <c r="AB24" s="74"/>
      <c r="AC24" s="69">
        <f>$AA$440</f>
        <v>0</v>
      </c>
      <c r="AD24" s="70">
        <f>RANK(AC24,AC$9:AC$38,0)+COUNTIF(AC$9:$AC24,AC24)-1</f>
        <v>16</v>
      </c>
      <c r="AE24" s="70">
        <f t="shared" si="3"/>
        <v>1</v>
      </c>
      <c r="AF24" s="70">
        <f>IF(ISBLANK($C24),0,1)*INDEX('Allocation Points'!$B$3:$AG$32,AE24,COUNTIF(AE$9:AE$38,AE24)+2)</f>
        <v>0</v>
      </c>
      <c r="AG24" s="74"/>
      <c r="AH24" s="69">
        <f>AA441</f>
        <v>0</v>
      </c>
      <c r="AI24" s="70">
        <f>RANK(AH24,AH$9:AH$38,0)+COUNTIF(AH$9:$AH24,AH24)-1</f>
        <v>16</v>
      </c>
      <c r="AJ24" s="70">
        <f t="shared" si="4"/>
        <v>1</v>
      </c>
      <c r="AK24" s="70">
        <f>IF(ISBLANK($C24),0,1)*INDEX('Allocation Points'!$B$3:$AG$32,AJ24,COUNTIF(AJ$9:AJ$38,AJ24)+2)</f>
        <v>0</v>
      </c>
      <c r="AL24" s="74"/>
      <c r="AM24" s="69">
        <f>AA439</f>
        <v>180</v>
      </c>
      <c r="AN24" s="70">
        <f>RANK(AM24,AM$9:AM$38,1)+COUNTIF(AM$9:$AM24,AM24)-1</f>
        <v>16</v>
      </c>
      <c r="AO24" s="70">
        <f t="shared" si="5"/>
        <v>1</v>
      </c>
      <c r="AP24" s="70">
        <f>IF(ISBLANK($C24),0,1)*INDEX('Allocation Points'!$B$3:$AG$32,AO24,COUNTIF(AO$9:AO$38,AO24)+2)</f>
        <v>0</v>
      </c>
    </row>
    <row r="25" spans="2:42" x14ac:dyDescent="0.35">
      <c r="B25" s="75">
        <v>17</v>
      </c>
      <c r="C25" s="7"/>
      <c r="D25" s="10"/>
      <c r="E25" s="55">
        <v>20</v>
      </c>
      <c r="F25" s="56"/>
      <c r="G25" s="57">
        <v>10</v>
      </c>
      <c r="H25" s="58">
        <v>10</v>
      </c>
      <c r="I25" s="58">
        <v>10</v>
      </c>
      <c r="J25" s="58">
        <v>10</v>
      </c>
      <c r="K25" s="58">
        <v>10</v>
      </c>
      <c r="L25" s="58">
        <v>10</v>
      </c>
      <c r="M25" s="58">
        <v>10</v>
      </c>
      <c r="N25" s="58">
        <v>10</v>
      </c>
      <c r="O25" s="59">
        <v>10</v>
      </c>
      <c r="P25" s="60">
        <f t="shared" si="0"/>
        <v>90</v>
      </c>
      <c r="Q25" s="61">
        <v>10</v>
      </c>
      <c r="R25" s="58">
        <v>10</v>
      </c>
      <c r="S25" s="58">
        <v>10</v>
      </c>
      <c r="T25" s="58">
        <v>10</v>
      </c>
      <c r="U25" s="58">
        <v>10</v>
      </c>
      <c r="V25" s="58">
        <v>10</v>
      </c>
      <c r="W25" s="58">
        <v>10</v>
      </c>
      <c r="X25" s="58">
        <v>10</v>
      </c>
      <c r="Y25" s="59">
        <v>10</v>
      </c>
      <c r="Z25" s="76">
        <f t="shared" si="1"/>
        <v>90</v>
      </c>
      <c r="AA25" s="77">
        <f t="shared" si="2"/>
        <v>180</v>
      </c>
      <c r="AC25" s="69">
        <f>$AA$463</f>
        <v>0</v>
      </c>
      <c r="AD25" s="70">
        <f>RANK(AC25,AC$9:AC$38,0)+COUNTIF(AC$9:$AC25,AC25)-1</f>
        <v>17</v>
      </c>
      <c r="AE25" s="70">
        <f t="shared" si="3"/>
        <v>1</v>
      </c>
      <c r="AF25" s="70">
        <f>IF(ISBLANK($C25),0,1)*INDEX('Allocation Points'!$B$3:$AG$32,AE25,COUNTIF(AE$9:AE$38,AE25)+2)</f>
        <v>0</v>
      </c>
      <c r="AG25" s="74"/>
      <c r="AH25" s="69">
        <f>AA464</f>
        <v>0</v>
      </c>
      <c r="AI25" s="70">
        <f>RANK(AH25,AH$9:AH$38,0)+COUNTIF(AH$9:$AH25,AH25)-1</f>
        <v>17</v>
      </c>
      <c r="AJ25" s="70">
        <f t="shared" si="4"/>
        <v>1</v>
      </c>
      <c r="AK25" s="70">
        <f>IF(ISBLANK($C25),0,1)*INDEX('Allocation Points'!$B$3:$AG$32,AJ25,COUNTIF(AJ$9:AJ$38,AJ25)+2)</f>
        <v>0</v>
      </c>
      <c r="AL25" s="74"/>
      <c r="AM25" s="69">
        <f>AA462</f>
        <v>180</v>
      </c>
      <c r="AN25" s="70">
        <f>RANK(AM25,AM$9:AM$38,1)+COUNTIF(AM$9:$AM25,AM25)-1</f>
        <v>17</v>
      </c>
      <c r="AO25" s="70">
        <f t="shared" si="5"/>
        <v>1</v>
      </c>
      <c r="AP25" s="70">
        <f>IF(ISBLANK($C25),0,1)*INDEX('Allocation Points'!$B$3:$AG$32,AO25,COUNTIF(AO$9:AO$38,AO25)+2)</f>
        <v>0</v>
      </c>
    </row>
    <row r="26" spans="2:42" x14ac:dyDescent="0.35">
      <c r="B26" s="78">
        <v>18</v>
      </c>
      <c r="C26" s="7"/>
      <c r="D26" s="9"/>
      <c r="E26" s="55">
        <v>20</v>
      </c>
      <c r="F26" s="79"/>
      <c r="G26" s="80">
        <v>10</v>
      </c>
      <c r="H26" s="81">
        <v>10</v>
      </c>
      <c r="I26" s="81">
        <v>10</v>
      </c>
      <c r="J26" s="81">
        <v>10</v>
      </c>
      <c r="K26" s="81">
        <v>10</v>
      </c>
      <c r="L26" s="81">
        <v>10</v>
      </c>
      <c r="M26" s="81">
        <v>10</v>
      </c>
      <c r="N26" s="81">
        <v>10</v>
      </c>
      <c r="O26" s="82">
        <v>10</v>
      </c>
      <c r="P26" s="83">
        <f t="shared" si="0"/>
        <v>90</v>
      </c>
      <c r="Q26" s="84">
        <v>10</v>
      </c>
      <c r="R26" s="81">
        <v>10</v>
      </c>
      <c r="S26" s="81">
        <v>10</v>
      </c>
      <c r="T26" s="81">
        <v>10</v>
      </c>
      <c r="U26" s="81">
        <v>10</v>
      </c>
      <c r="V26" s="81">
        <v>10</v>
      </c>
      <c r="W26" s="81">
        <v>10</v>
      </c>
      <c r="X26" s="81">
        <v>10</v>
      </c>
      <c r="Y26" s="82">
        <v>10</v>
      </c>
      <c r="Z26" s="44">
        <f t="shared" si="1"/>
        <v>90</v>
      </c>
      <c r="AA26" s="85">
        <f t="shared" si="2"/>
        <v>180</v>
      </c>
      <c r="AC26" s="69">
        <f>$AA$486</f>
        <v>0</v>
      </c>
      <c r="AD26" s="70">
        <f>RANK(AC26,AC$9:AC$38,0)+COUNTIF(AC$9:$AC26,AC26)-1</f>
        <v>18</v>
      </c>
      <c r="AE26" s="70">
        <f t="shared" si="3"/>
        <v>1</v>
      </c>
      <c r="AF26" s="70">
        <f>IF(ISBLANK($C26),0,1)*INDEX('Allocation Points'!$B$3:$AG$32,AE26,COUNTIF(AE$9:AE$38,AE26)+2)</f>
        <v>0</v>
      </c>
      <c r="AG26" s="74"/>
      <c r="AH26" s="69">
        <f>AA487</f>
        <v>0</v>
      </c>
      <c r="AI26" s="70">
        <f>RANK(AH26,AH$9:AH$38,0)+COUNTIF(AH$9:$AH26,AH26)-1</f>
        <v>18</v>
      </c>
      <c r="AJ26" s="70">
        <f t="shared" si="4"/>
        <v>1</v>
      </c>
      <c r="AK26" s="70">
        <f>IF(ISBLANK($C26),0,1)*INDEX('Allocation Points'!$B$3:$AG$32,AJ26,COUNTIF(AJ$9:AJ$38,AJ26)+2)</f>
        <v>0</v>
      </c>
      <c r="AL26" s="74"/>
      <c r="AM26" s="69">
        <f>AA485</f>
        <v>180</v>
      </c>
      <c r="AN26" s="70">
        <f>RANK(AM26,AM$9:AM$38,1)+COUNTIF(AM$9:$AM26,AM26)-1</f>
        <v>18</v>
      </c>
      <c r="AO26" s="70">
        <f t="shared" si="5"/>
        <v>1</v>
      </c>
      <c r="AP26" s="70">
        <f>IF(ISBLANK($C26),0,1)*INDEX('Allocation Points'!$B$3:$AG$32,AO26,COUNTIF(AO$9:AO$38,AO26)+2)</f>
        <v>0</v>
      </c>
    </row>
    <row r="27" spans="2:42" x14ac:dyDescent="0.35">
      <c r="B27" s="78">
        <v>19</v>
      </c>
      <c r="C27" s="7"/>
      <c r="D27" s="10"/>
      <c r="E27" s="55">
        <v>20</v>
      </c>
      <c r="F27" s="79"/>
      <c r="G27" s="80">
        <v>10</v>
      </c>
      <c r="H27" s="81">
        <v>10</v>
      </c>
      <c r="I27" s="81">
        <v>10</v>
      </c>
      <c r="J27" s="81">
        <v>10</v>
      </c>
      <c r="K27" s="81">
        <v>10</v>
      </c>
      <c r="L27" s="81">
        <v>10</v>
      </c>
      <c r="M27" s="81">
        <v>10</v>
      </c>
      <c r="N27" s="81">
        <v>10</v>
      </c>
      <c r="O27" s="82">
        <v>10</v>
      </c>
      <c r="P27" s="83">
        <f t="shared" si="0"/>
        <v>90</v>
      </c>
      <c r="Q27" s="84">
        <v>10</v>
      </c>
      <c r="R27" s="81">
        <v>10</v>
      </c>
      <c r="S27" s="81">
        <v>10</v>
      </c>
      <c r="T27" s="81">
        <v>10</v>
      </c>
      <c r="U27" s="81">
        <v>10</v>
      </c>
      <c r="V27" s="81">
        <v>10</v>
      </c>
      <c r="W27" s="81">
        <v>10</v>
      </c>
      <c r="X27" s="81">
        <v>10</v>
      </c>
      <c r="Y27" s="82">
        <v>10</v>
      </c>
      <c r="Z27" s="44">
        <f t="shared" si="1"/>
        <v>90</v>
      </c>
      <c r="AA27" s="85">
        <f t="shared" si="2"/>
        <v>180</v>
      </c>
      <c r="AC27" s="69">
        <f>$AA$509</f>
        <v>0</v>
      </c>
      <c r="AD27" s="70">
        <f>RANK(AC27,AC$9:AC$38,0)+COUNTIF(AC$9:$AC27,AC27)-1</f>
        <v>19</v>
      </c>
      <c r="AE27" s="70">
        <f t="shared" si="3"/>
        <v>1</v>
      </c>
      <c r="AF27" s="70">
        <f>IF(ISBLANK($C27),0,1)*INDEX('Allocation Points'!$B$3:$AG$32,AE27,COUNTIF(AE$9:AE$38,AE27)+2)</f>
        <v>0</v>
      </c>
      <c r="AG27" s="74"/>
      <c r="AH27" s="69">
        <f>AA510</f>
        <v>0</v>
      </c>
      <c r="AI27" s="70">
        <f>RANK(AH27,AH$9:AH$38,0)+COUNTIF(AH$9:$AH27,AH27)-1</f>
        <v>19</v>
      </c>
      <c r="AJ27" s="70">
        <f t="shared" si="4"/>
        <v>1</v>
      </c>
      <c r="AK27" s="70">
        <f>IF(ISBLANK($C27),0,1)*INDEX('Allocation Points'!$B$3:$AG$32,AJ27,COUNTIF(AJ$9:AJ$38,AJ27)+2)</f>
        <v>0</v>
      </c>
      <c r="AL27" s="74"/>
      <c r="AM27" s="69">
        <f>AA508</f>
        <v>180</v>
      </c>
      <c r="AN27" s="70">
        <f>RANK(AM27,AM$9:AM$38,1)+COUNTIF(AM$9:$AM27,AM27)-1</f>
        <v>19</v>
      </c>
      <c r="AO27" s="70">
        <f t="shared" si="5"/>
        <v>1</v>
      </c>
      <c r="AP27" s="70">
        <f>IF(ISBLANK($C27),0,1)*INDEX('Allocation Points'!$B$3:$AG$32,AO27,COUNTIF(AO$9:AO$38,AO27)+2)</f>
        <v>0</v>
      </c>
    </row>
    <row r="28" spans="2:42" x14ac:dyDescent="0.35">
      <c r="B28" s="78">
        <v>20</v>
      </c>
      <c r="C28" s="7"/>
      <c r="D28" s="10"/>
      <c r="E28" s="55">
        <v>20</v>
      </c>
      <c r="F28" s="79"/>
      <c r="G28" s="80">
        <v>10</v>
      </c>
      <c r="H28" s="81">
        <v>10</v>
      </c>
      <c r="I28" s="81">
        <v>10</v>
      </c>
      <c r="J28" s="81">
        <v>10</v>
      </c>
      <c r="K28" s="81">
        <v>10</v>
      </c>
      <c r="L28" s="81">
        <v>10</v>
      </c>
      <c r="M28" s="81">
        <v>10</v>
      </c>
      <c r="N28" s="81">
        <v>10</v>
      </c>
      <c r="O28" s="82">
        <v>10</v>
      </c>
      <c r="P28" s="83">
        <f t="shared" si="0"/>
        <v>90</v>
      </c>
      <c r="Q28" s="84">
        <v>10</v>
      </c>
      <c r="R28" s="81">
        <v>10</v>
      </c>
      <c r="S28" s="81">
        <v>10</v>
      </c>
      <c r="T28" s="81">
        <v>10</v>
      </c>
      <c r="U28" s="81">
        <v>10</v>
      </c>
      <c r="V28" s="81">
        <v>10</v>
      </c>
      <c r="W28" s="81">
        <v>10</v>
      </c>
      <c r="X28" s="81">
        <v>10</v>
      </c>
      <c r="Y28" s="82">
        <v>10</v>
      </c>
      <c r="Z28" s="44">
        <f t="shared" si="1"/>
        <v>90</v>
      </c>
      <c r="AA28" s="85">
        <f t="shared" si="2"/>
        <v>180</v>
      </c>
      <c r="AC28" s="69">
        <f>$AA$532</f>
        <v>0</v>
      </c>
      <c r="AD28" s="70">
        <f>RANK(AC28,AC$9:AC$38,0)+COUNTIF(AC$9:$AC28,AC28)-1</f>
        <v>20</v>
      </c>
      <c r="AE28" s="70">
        <f t="shared" si="3"/>
        <v>1</v>
      </c>
      <c r="AF28" s="70">
        <f>IF(ISBLANK($C28),0,1)*INDEX('Allocation Points'!$B$3:$AG$32,AE28,COUNTIF(AE$9:AE$38,AE28)+2)</f>
        <v>0</v>
      </c>
      <c r="AG28" s="74"/>
      <c r="AH28" s="69">
        <f>AA533</f>
        <v>0</v>
      </c>
      <c r="AI28" s="70">
        <f>RANK(AH28,AH$9:AH$38,0)+COUNTIF(AH$9:$AH28,AH28)-1</f>
        <v>20</v>
      </c>
      <c r="AJ28" s="70">
        <f t="shared" si="4"/>
        <v>1</v>
      </c>
      <c r="AK28" s="70">
        <f>IF(ISBLANK($C28),0,1)*INDEX('Allocation Points'!$B$3:$AG$32,AJ28,COUNTIF(AJ$9:AJ$38,AJ28)+2)</f>
        <v>0</v>
      </c>
      <c r="AL28" s="74"/>
      <c r="AM28" s="69">
        <f>AA531</f>
        <v>180</v>
      </c>
      <c r="AN28" s="70">
        <f>RANK(AM28,AM$9:AM$38,1)+COUNTIF(AM$9:$AM28,AM28)-1</f>
        <v>20</v>
      </c>
      <c r="AO28" s="70">
        <f t="shared" si="5"/>
        <v>1</v>
      </c>
      <c r="AP28" s="70">
        <f>IF(ISBLANK($C28),0,1)*INDEX('Allocation Points'!$B$3:$AG$32,AO28,COUNTIF(AO$9:AO$38,AO28)+2)</f>
        <v>0</v>
      </c>
    </row>
    <row r="29" spans="2:42" x14ac:dyDescent="0.35">
      <c r="B29" s="78">
        <v>21</v>
      </c>
      <c r="C29" s="7"/>
      <c r="D29" s="10"/>
      <c r="E29" s="55">
        <v>20</v>
      </c>
      <c r="F29" s="79"/>
      <c r="G29" s="80">
        <v>10</v>
      </c>
      <c r="H29" s="81">
        <v>10</v>
      </c>
      <c r="I29" s="81">
        <v>10</v>
      </c>
      <c r="J29" s="81">
        <v>10</v>
      </c>
      <c r="K29" s="81">
        <v>10</v>
      </c>
      <c r="L29" s="81">
        <v>10</v>
      </c>
      <c r="M29" s="81">
        <v>10</v>
      </c>
      <c r="N29" s="81">
        <v>10</v>
      </c>
      <c r="O29" s="82">
        <v>10</v>
      </c>
      <c r="P29" s="83">
        <f t="shared" si="0"/>
        <v>90</v>
      </c>
      <c r="Q29" s="84">
        <v>10</v>
      </c>
      <c r="R29" s="81">
        <v>10</v>
      </c>
      <c r="S29" s="81">
        <v>10</v>
      </c>
      <c r="T29" s="81">
        <v>10</v>
      </c>
      <c r="U29" s="81">
        <v>10</v>
      </c>
      <c r="V29" s="81">
        <v>10</v>
      </c>
      <c r="W29" s="81">
        <v>10</v>
      </c>
      <c r="X29" s="81">
        <v>10</v>
      </c>
      <c r="Y29" s="82">
        <v>10</v>
      </c>
      <c r="Z29" s="44">
        <f t="shared" si="1"/>
        <v>90</v>
      </c>
      <c r="AA29" s="85">
        <f t="shared" si="2"/>
        <v>180</v>
      </c>
      <c r="AC29" s="69">
        <f>$AA$555</f>
        <v>0</v>
      </c>
      <c r="AD29" s="70">
        <f>RANK(AC29,AC$9:AC$38,0)+COUNTIF(AC$9:$AC29,AC29)-1</f>
        <v>21</v>
      </c>
      <c r="AE29" s="70">
        <f t="shared" si="3"/>
        <v>1</v>
      </c>
      <c r="AF29" s="70">
        <f>IF(ISBLANK($C29),0,1)*INDEX('Allocation Points'!$B$3:$AG$32,AE29,COUNTIF(AE$9:AE$38,AE29)+2)</f>
        <v>0</v>
      </c>
      <c r="AG29" s="74"/>
      <c r="AH29" s="69">
        <f>AA556</f>
        <v>0</v>
      </c>
      <c r="AI29" s="70">
        <f>RANK(AH29,AH$9:AH$38,0)+COUNTIF(AH$9:$AH29,AH29)-1</f>
        <v>21</v>
      </c>
      <c r="AJ29" s="70">
        <f t="shared" si="4"/>
        <v>1</v>
      </c>
      <c r="AK29" s="70">
        <f>IF(ISBLANK($C29),0,1)*INDEX('Allocation Points'!$B$3:$AG$32,AJ29,COUNTIF(AJ$9:AJ$38,AJ29)+2)</f>
        <v>0</v>
      </c>
      <c r="AL29" s="74"/>
      <c r="AM29" s="69">
        <f>AA554</f>
        <v>180</v>
      </c>
      <c r="AN29" s="70">
        <f>RANK(AM29,AM$9:AM$38,1)+COUNTIF(AM$9:$AM29,AM29)-1</f>
        <v>21</v>
      </c>
      <c r="AO29" s="70">
        <f t="shared" si="5"/>
        <v>1</v>
      </c>
      <c r="AP29" s="70">
        <f>IF(ISBLANK($C29),0,1)*INDEX('Allocation Points'!$B$3:$AG$32,AO29,COUNTIF(AO$9:AO$38,AO29)+2)</f>
        <v>0</v>
      </c>
    </row>
    <row r="30" spans="2:42" x14ac:dyDescent="0.35">
      <c r="B30" s="78">
        <v>22</v>
      </c>
      <c r="C30" s="7"/>
      <c r="D30" s="10"/>
      <c r="E30" s="55">
        <v>20</v>
      </c>
      <c r="F30" s="79"/>
      <c r="G30" s="80">
        <v>10</v>
      </c>
      <c r="H30" s="81">
        <v>10</v>
      </c>
      <c r="I30" s="81">
        <v>10</v>
      </c>
      <c r="J30" s="81">
        <v>10</v>
      </c>
      <c r="K30" s="81">
        <v>10</v>
      </c>
      <c r="L30" s="81">
        <v>10</v>
      </c>
      <c r="M30" s="81">
        <v>10</v>
      </c>
      <c r="N30" s="81">
        <v>10</v>
      </c>
      <c r="O30" s="82">
        <v>10</v>
      </c>
      <c r="P30" s="83">
        <f t="shared" si="0"/>
        <v>90</v>
      </c>
      <c r="Q30" s="84">
        <v>10</v>
      </c>
      <c r="R30" s="81">
        <v>10</v>
      </c>
      <c r="S30" s="81">
        <v>10</v>
      </c>
      <c r="T30" s="81">
        <v>10</v>
      </c>
      <c r="U30" s="81">
        <v>10</v>
      </c>
      <c r="V30" s="81">
        <v>10</v>
      </c>
      <c r="W30" s="81">
        <v>10</v>
      </c>
      <c r="X30" s="81">
        <v>10</v>
      </c>
      <c r="Y30" s="82">
        <v>10</v>
      </c>
      <c r="Z30" s="44">
        <f t="shared" si="1"/>
        <v>90</v>
      </c>
      <c r="AA30" s="85">
        <f t="shared" si="2"/>
        <v>180</v>
      </c>
      <c r="AC30" s="69">
        <f>$AA$578</f>
        <v>0</v>
      </c>
      <c r="AD30" s="70">
        <f>RANK(AC30,AC$9:AC$38,0)+COUNTIF(AC$9:$AC30,AC30)-1</f>
        <v>22</v>
      </c>
      <c r="AE30" s="70">
        <f t="shared" si="3"/>
        <v>1</v>
      </c>
      <c r="AF30" s="70">
        <f>IF(ISBLANK($C30),0,1)*INDEX('Allocation Points'!$B$3:$AG$32,AE30,COUNTIF(AE$9:AE$38,AE30)+2)</f>
        <v>0</v>
      </c>
      <c r="AG30" s="74"/>
      <c r="AH30" s="69">
        <f>AA579</f>
        <v>0</v>
      </c>
      <c r="AI30" s="70">
        <f>RANK(AH30,AH$9:AH$38,0)+COUNTIF(AH$9:$AH30,AH30)-1</f>
        <v>22</v>
      </c>
      <c r="AJ30" s="70">
        <f t="shared" si="4"/>
        <v>1</v>
      </c>
      <c r="AK30" s="70">
        <f>IF(ISBLANK($C30),0,1)*INDEX('Allocation Points'!$B$3:$AG$32,AJ30,COUNTIF(AJ$9:AJ$38,AJ30)+2)</f>
        <v>0</v>
      </c>
      <c r="AL30" s="74"/>
      <c r="AM30" s="69">
        <f>AA577</f>
        <v>180</v>
      </c>
      <c r="AN30" s="70">
        <f>RANK(AM30,AM$9:AM$38,1)+COUNTIF(AM$9:$AM30,AM30)-1</f>
        <v>22</v>
      </c>
      <c r="AO30" s="70">
        <f t="shared" si="5"/>
        <v>1</v>
      </c>
      <c r="AP30" s="70">
        <f>IF(ISBLANK($C30),0,1)*INDEX('Allocation Points'!$B$3:$AG$32,AO30,COUNTIF(AO$9:AO$38,AO30)+2)</f>
        <v>0</v>
      </c>
    </row>
    <row r="31" spans="2:42" x14ac:dyDescent="0.35">
      <c r="B31" s="78">
        <v>23</v>
      </c>
      <c r="C31" s="7"/>
      <c r="D31" s="10"/>
      <c r="E31" s="55">
        <v>20</v>
      </c>
      <c r="F31" s="79"/>
      <c r="G31" s="80">
        <v>10</v>
      </c>
      <c r="H31" s="81">
        <v>10</v>
      </c>
      <c r="I31" s="81">
        <v>10</v>
      </c>
      <c r="J31" s="81">
        <v>10</v>
      </c>
      <c r="K31" s="81">
        <v>10</v>
      </c>
      <c r="L31" s="81">
        <v>10</v>
      </c>
      <c r="M31" s="81">
        <v>10</v>
      </c>
      <c r="N31" s="81">
        <v>10</v>
      </c>
      <c r="O31" s="82">
        <v>10</v>
      </c>
      <c r="P31" s="83">
        <f t="shared" si="0"/>
        <v>90</v>
      </c>
      <c r="Q31" s="84">
        <v>10</v>
      </c>
      <c r="R31" s="81">
        <v>10</v>
      </c>
      <c r="S31" s="81">
        <v>10</v>
      </c>
      <c r="T31" s="81">
        <v>10</v>
      </c>
      <c r="U31" s="81">
        <v>10</v>
      </c>
      <c r="V31" s="81">
        <v>10</v>
      </c>
      <c r="W31" s="81">
        <v>10</v>
      </c>
      <c r="X31" s="81">
        <v>10</v>
      </c>
      <c r="Y31" s="82">
        <v>10</v>
      </c>
      <c r="Z31" s="44">
        <f t="shared" si="1"/>
        <v>90</v>
      </c>
      <c r="AA31" s="85">
        <f t="shared" si="2"/>
        <v>180</v>
      </c>
      <c r="AC31" s="69">
        <f>$AA$601</f>
        <v>0</v>
      </c>
      <c r="AD31" s="70">
        <f>RANK(AC31,AC$9:AC$38,0)+COUNTIF(AC$9:$AC31,AC31)-1</f>
        <v>23</v>
      </c>
      <c r="AE31" s="70">
        <f t="shared" si="3"/>
        <v>1</v>
      </c>
      <c r="AF31" s="70">
        <f>IF(ISBLANK($C31),0,1)*INDEX('Allocation Points'!$B$3:$AG$32,AE31,COUNTIF(AE$9:AE$38,AE31)+2)</f>
        <v>0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1</v>
      </c>
      <c r="AK31" s="70">
        <f>IF(ISBLANK($C31),0,1)*INDEX('Allocation Points'!$B$3:$AG$32,AJ31,COUNTIF(AJ$9:AJ$38,AJ31)+2)</f>
        <v>0</v>
      </c>
      <c r="AL31" s="74"/>
      <c r="AM31" s="69">
        <f>AA600</f>
        <v>180</v>
      </c>
      <c r="AN31" s="70">
        <f>RANK(AM31,AM$9:AM$38,1)+COUNTIF(AM$9:$AM31,AM31)-1</f>
        <v>23</v>
      </c>
      <c r="AO31" s="70">
        <f t="shared" si="5"/>
        <v>1</v>
      </c>
      <c r="AP31" s="70">
        <f>IF(ISBLANK($C31),0,1)*INDEX('Allocation Points'!$B$3:$AG$32,AO31,COUNTIF(AO$9:AO$38,AO31)+2)</f>
        <v>0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1">
        <v>10</v>
      </c>
      <c r="I32" s="81">
        <v>10</v>
      </c>
      <c r="J32" s="81">
        <v>10</v>
      </c>
      <c r="K32" s="81">
        <v>10</v>
      </c>
      <c r="L32" s="81">
        <v>10</v>
      </c>
      <c r="M32" s="81">
        <v>10</v>
      </c>
      <c r="N32" s="81">
        <v>10</v>
      </c>
      <c r="O32" s="82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1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1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1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1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1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1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1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1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1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1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1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1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1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1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1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1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1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1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1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1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1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185" t="s">
        <v>12</v>
      </c>
      <c r="D47" s="186" t="s">
        <v>13</v>
      </c>
      <c r="E47" s="187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187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187" t="s">
        <v>63</v>
      </c>
    </row>
    <row r="48" spans="2:42" x14ac:dyDescent="0.35">
      <c r="B48" s="99">
        <v>1</v>
      </c>
      <c r="C48" s="100">
        <f t="shared" ref="C48:C77" si="6">INDEX($C$9:$AN$38,MATCH(B48,$AD$9:$AD$38,0),1)</f>
        <v>0</v>
      </c>
      <c r="D48" s="100">
        <f t="shared" ref="D48:D77" si="7">INDEX($C$9:$AN$38,MATCH(B48,$AD$9:$AD$38,0),2)</f>
        <v>0</v>
      </c>
      <c r="E48" s="189">
        <f t="shared" ref="E48:E77" si="8">INDEX($C$9:$AN$38,MATCH(B48,$AD$9:$AD$38,0),27)</f>
        <v>0</v>
      </c>
      <c r="I48" s="99">
        <v>1</v>
      </c>
      <c r="J48" s="206">
        <f t="shared" ref="J48:J77" si="9">INDEX($C$9:$AN$38,MATCH(I48,$AI$9:$AI$38,0),1)</f>
        <v>0</v>
      </c>
      <c r="K48" s="207"/>
      <c r="L48" s="207"/>
      <c r="M48" s="208"/>
      <c r="N48" s="206">
        <f t="shared" ref="N48:N77" si="10">INDEX($C$9:$AN$38,MATCH(I48,$AI$9:$AI$38,0),2)</f>
        <v>0</v>
      </c>
      <c r="O48" s="207"/>
      <c r="P48" s="208"/>
      <c r="Q48" s="189">
        <f>INDEX($C$9:$AN$38,MATCH(I48,$AI$9:$AI$38,0),32)</f>
        <v>0</v>
      </c>
      <c r="T48" s="17"/>
      <c r="U48" s="99">
        <v>1</v>
      </c>
      <c r="V48" s="206">
        <f t="shared" ref="V48:V77" si="11">INDEX($C$9:$AN$38,MATCH(U48,$AN$9:$AN$38,0),1)</f>
        <v>0</v>
      </c>
      <c r="W48" s="207"/>
      <c r="X48" s="207"/>
      <c r="Y48" s="208"/>
      <c r="Z48" s="206">
        <f t="shared" ref="Z48:Z77" si="12">INDEX($C$9:$AN$38,MATCH(U48,$AN$9:$AN$38,0),2)</f>
        <v>0</v>
      </c>
      <c r="AA48" s="208"/>
      <c r="AB48" s="189">
        <f>INDEX($C$9:$AN$38,MATCH(U48,$AN$9:$AN$38,0),37)</f>
        <v>180</v>
      </c>
    </row>
    <row r="49" spans="2:28" x14ac:dyDescent="0.35">
      <c r="B49" s="99">
        <v>2</v>
      </c>
      <c r="C49" s="100">
        <f t="shared" si="6"/>
        <v>0</v>
      </c>
      <c r="D49" s="70">
        <f t="shared" si="7"/>
        <v>0</v>
      </c>
      <c r="E49" s="190">
        <f t="shared" si="8"/>
        <v>0</v>
      </c>
      <c r="I49" s="99">
        <v>2</v>
      </c>
      <c r="J49" s="201">
        <f t="shared" si="9"/>
        <v>0</v>
      </c>
      <c r="K49" s="202"/>
      <c r="L49" s="202"/>
      <c r="M49" s="203"/>
      <c r="N49" s="201">
        <f t="shared" si="10"/>
        <v>0</v>
      </c>
      <c r="O49" s="202"/>
      <c r="P49" s="203"/>
      <c r="Q49" s="189">
        <f t="shared" ref="Q49:Q77" si="13">INDEX($C$9:$AN$38,MATCH(I49,$AI$9:$AI$38,0),32)</f>
        <v>0</v>
      </c>
      <c r="T49" s="17"/>
      <c r="U49" s="99">
        <v>2</v>
      </c>
      <c r="V49" s="201">
        <f t="shared" si="11"/>
        <v>0</v>
      </c>
      <c r="W49" s="202"/>
      <c r="X49" s="202"/>
      <c r="Y49" s="203"/>
      <c r="Z49" s="201">
        <f t="shared" si="12"/>
        <v>0</v>
      </c>
      <c r="AA49" s="203"/>
      <c r="AB49" s="190">
        <f t="shared" ref="AB49:AB77" si="14">INDEX($C$9:$AN$38,MATCH(U49,$AN$9:$AN$38,0),37)</f>
        <v>180</v>
      </c>
    </row>
    <row r="50" spans="2:28" x14ac:dyDescent="0.35">
      <c r="B50" s="99">
        <v>3</v>
      </c>
      <c r="C50" s="70">
        <f t="shared" si="6"/>
        <v>0</v>
      </c>
      <c r="D50" s="70">
        <f t="shared" si="7"/>
        <v>0</v>
      </c>
      <c r="E50" s="190">
        <f t="shared" si="8"/>
        <v>0</v>
      </c>
      <c r="I50" s="99">
        <v>3</v>
      </c>
      <c r="J50" s="201">
        <f t="shared" si="9"/>
        <v>0</v>
      </c>
      <c r="K50" s="202"/>
      <c r="L50" s="202"/>
      <c r="M50" s="203"/>
      <c r="N50" s="201">
        <f t="shared" si="10"/>
        <v>0</v>
      </c>
      <c r="O50" s="202"/>
      <c r="P50" s="203"/>
      <c r="Q50" s="189">
        <f t="shared" si="13"/>
        <v>0</v>
      </c>
      <c r="T50" s="17"/>
      <c r="U50" s="99">
        <v>3</v>
      </c>
      <c r="V50" s="201">
        <f t="shared" si="11"/>
        <v>0</v>
      </c>
      <c r="W50" s="202"/>
      <c r="X50" s="202"/>
      <c r="Y50" s="203"/>
      <c r="Z50" s="201">
        <f t="shared" si="12"/>
        <v>0</v>
      </c>
      <c r="AA50" s="203"/>
      <c r="AB50" s="190">
        <f t="shared" si="14"/>
        <v>180</v>
      </c>
    </row>
    <row r="51" spans="2:28" x14ac:dyDescent="0.35">
      <c r="B51" s="99">
        <v>4</v>
      </c>
      <c r="C51" s="70">
        <f t="shared" si="6"/>
        <v>0</v>
      </c>
      <c r="D51" s="70">
        <f t="shared" si="7"/>
        <v>0</v>
      </c>
      <c r="E51" s="190">
        <f t="shared" si="8"/>
        <v>0</v>
      </c>
      <c r="I51" s="99">
        <v>4</v>
      </c>
      <c r="J51" s="201">
        <f t="shared" si="9"/>
        <v>0</v>
      </c>
      <c r="K51" s="202"/>
      <c r="L51" s="202"/>
      <c r="M51" s="203"/>
      <c r="N51" s="201">
        <f t="shared" si="10"/>
        <v>0</v>
      </c>
      <c r="O51" s="202"/>
      <c r="P51" s="203"/>
      <c r="Q51" s="189">
        <f t="shared" si="13"/>
        <v>0</v>
      </c>
      <c r="T51" s="17"/>
      <c r="U51" s="99">
        <v>4</v>
      </c>
      <c r="V51" s="201">
        <f t="shared" si="11"/>
        <v>0</v>
      </c>
      <c r="W51" s="202"/>
      <c r="X51" s="202"/>
      <c r="Y51" s="203"/>
      <c r="Z51" s="201">
        <f t="shared" si="12"/>
        <v>0</v>
      </c>
      <c r="AA51" s="203"/>
      <c r="AB51" s="190">
        <f t="shared" si="14"/>
        <v>180</v>
      </c>
    </row>
    <row r="52" spans="2:28" x14ac:dyDescent="0.35">
      <c r="B52" s="99">
        <v>5</v>
      </c>
      <c r="C52" s="70">
        <f t="shared" si="6"/>
        <v>0</v>
      </c>
      <c r="D52" s="70">
        <f t="shared" si="7"/>
        <v>0</v>
      </c>
      <c r="E52" s="190">
        <f t="shared" si="8"/>
        <v>0</v>
      </c>
      <c r="I52" s="99">
        <v>5</v>
      </c>
      <c r="J52" s="201">
        <f t="shared" si="9"/>
        <v>0</v>
      </c>
      <c r="K52" s="202"/>
      <c r="L52" s="202"/>
      <c r="M52" s="203"/>
      <c r="N52" s="201">
        <f t="shared" si="10"/>
        <v>0</v>
      </c>
      <c r="O52" s="202"/>
      <c r="P52" s="203"/>
      <c r="Q52" s="189">
        <f t="shared" si="13"/>
        <v>0</v>
      </c>
      <c r="T52" s="17"/>
      <c r="U52" s="99">
        <v>5</v>
      </c>
      <c r="V52" s="201">
        <f t="shared" si="11"/>
        <v>0</v>
      </c>
      <c r="W52" s="202"/>
      <c r="X52" s="202"/>
      <c r="Y52" s="203"/>
      <c r="Z52" s="201">
        <f t="shared" si="12"/>
        <v>0</v>
      </c>
      <c r="AA52" s="203"/>
      <c r="AB52" s="190">
        <f t="shared" si="14"/>
        <v>180</v>
      </c>
    </row>
    <row r="53" spans="2:28" x14ac:dyDescent="0.35">
      <c r="B53" s="99">
        <v>6</v>
      </c>
      <c r="C53" s="70">
        <f t="shared" si="6"/>
        <v>0</v>
      </c>
      <c r="D53" s="70">
        <f t="shared" si="7"/>
        <v>0</v>
      </c>
      <c r="E53" s="190">
        <f t="shared" si="8"/>
        <v>0</v>
      </c>
      <c r="I53" s="99">
        <v>6</v>
      </c>
      <c r="J53" s="201">
        <f t="shared" si="9"/>
        <v>0</v>
      </c>
      <c r="K53" s="202"/>
      <c r="L53" s="202"/>
      <c r="M53" s="203"/>
      <c r="N53" s="201">
        <f t="shared" si="10"/>
        <v>0</v>
      </c>
      <c r="O53" s="202"/>
      <c r="P53" s="203"/>
      <c r="Q53" s="189">
        <f t="shared" si="13"/>
        <v>0</v>
      </c>
      <c r="T53" s="17"/>
      <c r="U53" s="99">
        <v>6</v>
      </c>
      <c r="V53" s="201">
        <f t="shared" si="11"/>
        <v>0</v>
      </c>
      <c r="W53" s="202"/>
      <c r="X53" s="202"/>
      <c r="Y53" s="203"/>
      <c r="Z53" s="201">
        <f t="shared" si="12"/>
        <v>0</v>
      </c>
      <c r="AA53" s="203"/>
      <c r="AB53" s="190">
        <f t="shared" si="14"/>
        <v>180</v>
      </c>
    </row>
    <row r="54" spans="2:28" x14ac:dyDescent="0.35">
      <c r="B54" s="99">
        <v>7</v>
      </c>
      <c r="C54" s="70">
        <f t="shared" si="6"/>
        <v>0</v>
      </c>
      <c r="D54" s="70">
        <f t="shared" si="7"/>
        <v>0</v>
      </c>
      <c r="E54" s="190">
        <f t="shared" si="8"/>
        <v>0</v>
      </c>
      <c r="I54" s="99">
        <v>7</v>
      </c>
      <c r="J54" s="201">
        <f t="shared" si="9"/>
        <v>0</v>
      </c>
      <c r="K54" s="202"/>
      <c r="L54" s="202"/>
      <c r="M54" s="203"/>
      <c r="N54" s="201">
        <f t="shared" si="10"/>
        <v>0</v>
      </c>
      <c r="O54" s="202"/>
      <c r="P54" s="203"/>
      <c r="Q54" s="189">
        <f t="shared" si="13"/>
        <v>0</v>
      </c>
      <c r="T54" s="17"/>
      <c r="U54" s="99">
        <v>7</v>
      </c>
      <c r="V54" s="201">
        <f t="shared" si="11"/>
        <v>0</v>
      </c>
      <c r="W54" s="202"/>
      <c r="X54" s="202"/>
      <c r="Y54" s="203"/>
      <c r="Z54" s="201">
        <f t="shared" si="12"/>
        <v>0</v>
      </c>
      <c r="AA54" s="203"/>
      <c r="AB54" s="190">
        <f t="shared" si="14"/>
        <v>180</v>
      </c>
    </row>
    <row r="55" spans="2:28" x14ac:dyDescent="0.35">
      <c r="B55" s="99">
        <v>8</v>
      </c>
      <c r="C55" s="70">
        <f t="shared" si="6"/>
        <v>0</v>
      </c>
      <c r="D55" s="70">
        <f t="shared" si="7"/>
        <v>0</v>
      </c>
      <c r="E55" s="190">
        <f t="shared" si="8"/>
        <v>0</v>
      </c>
      <c r="I55" s="99">
        <v>8</v>
      </c>
      <c r="J55" s="201">
        <f t="shared" si="9"/>
        <v>0</v>
      </c>
      <c r="K55" s="202"/>
      <c r="L55" s="202"/>
      <c r="M55" s="203"/>
      <c r="N55" s="201">
        <f t="shared" si="10"/>
        <v>0</v>
      </c>
      <c r="O55" s="202"/>
      <c r="P55" s="203"/>
      <c r="Q55" s="189">
        <f t="shared" si="13"/>
        <v>0</v>
      </c>
      <c r="T55" s="17"/>
      <c r="U55" s="99">
        <v>8</v>
      </c>
      <c r="V55" s="201">
        <f t="shared" si="11"/>
        <v>0</v>
      </c>
      <c r="W55" s="202"/>
      <c r="X55" s="202"/>
      <c r="Y55" s="203"/>
      <c r="Z55" s="201">
        <f t="shared" si="12"/>
        <v>0</v>
      </c>
      <c r="AA55" s="203"/>
      <c r="AB55" s="190">
        <f t="shared" si="14"/>
        <v>180</v>
      </c>
    </row>
    <row r="56" spans="2:28" x14ac:dyDescent="0.35">
      <c r="B56" s="99">
        <v>9</v>
      </c>
      <c r="C56" s="70">
        <f t="shared" si="6"/>
        <v>0</v>
      </c>
      <c r="D56" s="70">
        <f t="shared" si="7"/>
        <v>0</v>
      </c>
      <c r="E56" s="190">
        <f t="shared" si="8"/>
        <v>0</v>
      </c>
      <c r="I56" s="99">
        <v>9</v>
      </c>
      <c r="J56" s="201">
        <f t="shared" si="9"/>
        <v>0</v>
      </c>
      <c r="K56" s="202"/>
      <c r="L56" s="202"/>
      <c r="M56" s="203"/>
      <c r="N56" s="201">
        <f t="shared" si="10"/>
        <v>0</v>
      </c>
      <c r="O56" s="202"/>
      <c r="P56" s="203"/>
      <c r="Q56" s="189">
        <f t="shared" si="13"/>
        <v>0</v>
      </c>
      <c r="T56" s="17"/>
      <c r="U56" s="99">
        <v>9</v>
      </c>
      <c r="V56" s="201">
        <f t="shared" si="11"/>
        <v>0</v>
      </c>
      <c r="W56" s="202"/>
      <c r="X56" s="202"/>
      <c r="Y56" s="203"/>
      <c r="Z56" s="201">
        <f t="shared" si="12"/>
        <v>0</v>
      </c>
      <c r="AA56" s="203"/>
      <c r="AB56" s="190">
        <f t="shared" si="14"/>
        <v>180</v>
      </c>
    </row>
    <row r="57" spans="2:28" x14ac:dyDescent="0.35">
      <c r="B57" s="99">
        <v>10</v>
      </c>
      <c r="C57" s="70">
        <f t="shared" si="6"/>
        <v>0</v>
      </c>
      <c r="D57" s="70">
        <f t="shared" si="7"/>
        <v>0</v>
      </c>
      <c r="E57" s="190">
        <f t="shared" si="8"/>
        <v>0</v>
      </c>
      <c r="I57" s="99">
        <v>10</v>
      </c>
      <c r="J57" s="201">
        <f t="shared" si="9"/>
        <v>0</v>
      </c>
      <c r="K57" s="202"/>
      <c r="L57" s="202"/>
      <c r="M57" s="203"/>
      <c r="N57" s="201">
        <f t="shared" si="10"/>
        <v>0</v>
      </c>
      <c r="O57" s="202"/>
      <c r="P57" s="203"/>
      <c r="Q57" s="189">
        <f t="shared" si="13"/>
        <v>0</v>
      </c>
      <c r="T57" s="17"/>
      <c r="U57" s="99">
        <v>10</v>
      </c>
      <c r="V57" s="201">
        <f t="shared" si="11"/>
        <v>0</v>
      </c>
      <c r="W57" s="202"/>
      <c r="X57" s="202"/>
      <c r="Y57" s="203"/>
      <c r="Z57" s="201">
        <f t="shared" si="12"/>
        <v>0</v>
      </c>
      <c r="AA57" s="203"/>
      <c r="AB57" s="190">
        <f t="shared" si="14"/>
        <v>180</v>
      </c>
    </row>
    <row r="58" spans="2:28" x14ac:dyDescent="0.35">
      <c r="B58" s="99">
        <v>11</v>
      </c>
      <c r="C58" s="70">
        <f t="shared" si="6"/>
        <v>0</v>
      </c>
      <c r="D58" s="70">
        <f t="shared" si="7"/>
        <v>0</v>
      </c>
      <c r="E58" s="190">
        <f t="shared" si="8"/>
        <v>0</v>
      </c>
      <c r="I58" s="99">
        <v>11</v>
      </c>
      <c r="J58" s="201">
        <f t="shared" si="9"/>
        <v>0</v>
      </c>
      <c r="K58" s="202"/>
      <c r="L58" s="202"/>
      <c r="M58" s="203"/>
      <c r="N58" s="201">
        <f t="shared" si="10"/>
        <v>0</v>
      </c>
      <c r="O58" s="202"/>
      <c r="P58" s="203"/>
      <c r="Q58" s="189">
        <f t="shared" si="13"/>
        <v>0</v>
      </c>
      <c r="T58" s="17"/>
      <c r="U58" s="99">
        <v>11</v>
      </c>
      <c r="V58" s="201">
        <f t="shared" si="11"/>
        <v>0</v>
      </c>
      <c r="W58" s="202"/>
      <c r="X58" s="202"/>
      <c r="Y58" s="203"/>
      <c r="Z58" s="201">
        <f t="shared" si="12"/>
        <v>0</v>
      </c>
      <c r="AA58" s="203"/>
      <c r="AB58" s="190">
        <f t="shared" si="14"/>
        <v>180</v>
      </c>
    </row>
    <row r="59" spans="2:28" x14ac:dyDescent="0.35">
      <c r="B59" s="99">
        <v>12</v>
      </c>
      <c r="C59" s="70">
        <f t="shared" si="6"/>
        <v>0</v>
      </c>
      <c r="D59" s="70">
        <f t="shared" si="7"/>
        <v>0</v>
      </c>
      <c r="E59" s="190">
        <f t="shared" si="8"/>
        <v>0</v>
      </c>
      <c r="I59" s="99">
        <v>12</v>
      </c>
      <c r="J59" s="201">
        <f t="shared" si="9"/>
        <v>0</v>
      </c>
      <c r="K59" s="202"/>
      <c r="L59" s="202"/>
      <c r="M59" s="203"/>
      <c r="N59" s="201">
        <f t="shared" si="10"/>
        <v>0</v>
      </c>
      <c r="O59" s="202"/>
      <c r="P59" s="203"/>
      <c r="Q59" s="189">
        <f t="shared" si="13"/>
        <v>0</v>
      </c>
      <c r="T59" s="17"/>
      <c r="U59" s="99">
        <v>12</v>
      </c>
      <c r="V59" s="201">
        <f t="shared" si="11"/>
        <v>0</v>
      </c>
      <c r="W59" s="202"/>
      <c r="X59" s="202"/>
      <c r="Y59" s="203"/>
      <c r="Z59" s="201">
        <f t="shared" si="12"/>
        <v>0</v>
      </c>
      <c r="AA59" s="203"/>
      <c r="AB59" s="190">
        <f t="shared" si="14"/>
        <v>180</v>
      </c>
    </row>
    <row r="60" spans="2:28" x14ac:dyDescent="0.35">
      <c r="B60" s="99">
        <v>13</v>
      </c>
      <c r="C60" s="70">
        <f t="shared" si="6"/>
        <v>0</v>
      </c>
      <c r="D60" s="70">
        <f t="shared" si="7"/>
        <v>0</v>
      </c>
      <c r="E60" s="190">
        <f t="shared" si="8"/>
        <v>0</v>
      </c>
      <c r="I60" s="99">
        <v>13</v>
      </c>
      <c r="J60" s="201">
        <f t="shared" si="9"/>
        <v>0</v>
      </c>
      <c r="K60" s="202"/>
      <c r="L60" s="202"/>
      <c r="M60" s="203"/>
      <c r="N60" s="201">
        <f t="shared" si="10"/>
        <v>0</v>
      </c>
      <c r="O60" s="202"/>
      <c r="P60" s="203"/>
      <c r="Q60" s="189">
        <f t="shared" si="13"/>
        <v>0</v>
      </c>
      <c r="T60" s="17"/>
      <c r="U60" s="99">
        <v>13</v>
      </c>
      <c r="V60" s="201">
        <f t="shared" si="11"/>
        <v>0</v>
      </c>
      <c r="W60" s="202"/>
      <c r="X60" s="202"/>
      <c r="Y60" s="203"/>
      <c r="Z60" s="201">
        <f t="shared" si="12"/>
        <v>0</v>
      </c>
      <c r="AA60" s="203"/>
      <c r="AB60" s="190">
        <f t="shared" si="14"/>
        <v>180</v>
      </c>
    </row>
    <row r="61" spans="2:28" x14ac:dyDescent="0.35">
      <c r="B61" s="99">
        <v>14</v>
      </c>
      <c r="C61" s="70">
        <f t="shared" si="6"/>
        <v>0</v>
      </c>
      <c r="D61" s="70">
        <f t="shared" si="7"/>
        <v>0</v>
      </c>
      <c r="E61" s="190">
        <f t="shared" si="8"/>
        <v>0</v>
      </c>
      <c r="I61" s="99">
        <v>14</v>
      </c>
      <c r="J61" s="201">
        <f t="shared" si="9"/>
        <v>0</v>
      </c>
      <c r="K61" s="202"/>
      <c r="L61" s="202"/>
      <c r="M61" s="203"/>
      <c r="N61" s="201">
        <f t="shared" si="10"/>
        <v>0</v>
      </c>
      <c r="O61" s="202"/>
      <c r="P61" s="203"/>
      <c r="Q61" s="189">
        <f t="shared" si="13"/>
        <v>0</v>
      </c>
      <c r="T61" s="17"/>
      <c r="U61" s="99">
        <v>14</v>
      </c>
      <c r="V61" s="201">
        <f t="shared" si="11"/>
        <v>0</v>
      </c>
      <c r="W61" s="202"/>
      <c r="X61" s="202"/>
      <c r="Y61" s="203"/>
      <c r="Z61" s="201">
        <f t="shared" si="12"/>
        <v>0</v>
      </c>
      <c r="AA61" s="203"/>
      <c r="AB61" s="190">
        <f t="shared" si="14"/>
        <v>180</v>
      </c>
    </row>
    <row r="62" spans="2:28" x14ac:dyDescent="0.35">
      <c r="B62" s="99">
        <v>15</v>
      </c>
      <c r="C62" s="70">
        <f t="shared" si="6"/>
        <v>0</v>
      </c>
      <c r="D62" s="70">
        <f t="shared" si="7"/>
        <v>0</v>
      </c>
      <c r="E62" s="190">
        <f t="shared" si="8"/>
        <v>0</v>
      </c>
      <c r="I62" s="99">
        <v>15</v>
      </c>
      <c r="J62" s="201">
        <f t="shared" si="9"/>
        <v>0</v>
      </c>
      <c r="K62" s="202"/>
      <c r="L62" s="202"/>
      <c r="M62" s="203"/>
      <c r="N62" s="201">
        <f t="shared" si="10"/>
        <v>0</v>
      </c>
      <c r="O62" s="202"/>
      <c r="P62" s="203"/>
      <c r="Q62" s="189">
        <f t="shared" si="13"/>
        <v>0</v>
      </c>
      <c r="T62" s="17"/>
      <c r="U62" s="99">
        <v>15</v>
      </c>
      <c r="V62" s="201">
        <f t="shared" si="11"/>
        <v>0</v>
      </c>
      <c r="W62" s="202"/>
      <c r="X62" s="202"/>
      <c r="Y62" s="203"/>
      <c r="Z62" s="201">
        <f t="shared" si="12"/>
        <v>0</v>
      </c>
      <c r="AA62" s="203"/>
      <c r="AB62" s="190">
        <f t="shared" si="14"/>
        <v>180</v>
      </c>
    </row>
    <row r="63" spans="2:28" x14ac:dyDescent="0.35">
      <c r="B63" s="99">
        <v>16</v>
      </c>
      <c r="C63" s="70">
        <f t="shared" si="6"/>
        <v>0</v>
      </c>
      <c r="D63" s="70">
        <f t="shared" si="7"/>
        <v>0</v>
      </c>
      <c r="E63" s="190">
        <f t="shared" si="8"/>
        <v>0</v>
      </c>
      <c r="I63" s="99">
        <v>16</v>
      </c>
      <c r="J63" s="201">
        <f t="shared" si="9"/>
        <v>0</v>
      </c>
      <c r="K63" s="202"/>
      <c r="L63" s="202"/>
      <c r="M63" s="203"/>
      <c r="N63" s="201">
        <f t="shared" si="10"/>
        <v>0</v>
      </c>
      <c r="O63" s="202"/>
      <c r="P63" s="203"/>
      <c r="Q63" s="189">
        <f t="shared" si="13"/>
        <v>0</v>
      </c>
      <c r="T63" s="17"/>
      <c r="U63" s="99">
        <v>16</v>
      </c>
      <c r="V63" s="201">
        <f t="shared" si="11"/>
        <v>0</v>
      </c>
      <c r="W63" s="202"/>
      <c r="X63" s="202"/>
      <c r="Y63" s="203"/>
      <c r="Z63" s="201">
        <f t="shared" si="12"/>
        <v>0</v>
      </c>
      <c r="AA63" s="203"/>
      <c r="AB63" s="190">
        <f t="shared" si="14"/>
        <v>180</v>
      </c>
    </row>
    <row r="64" spans="2:28" x14ac:dyDescent="0.35">
      <c r="B64" s="99">
        <v>17</v>
      </c>
      <c r="C64" s="70">
        <f t="shared" si="6"/>
        <v>0</v>
      </c>
      <c r="D64" s="70">
        <f t="shared" si="7"/>
        <v>0</v>
      </c>
      <c r="E64" s="190">
        <f t="shared" si="8"/>
        <v>0</v>
      </c>
      <c r="I64" s="99">
        <v>17</v>
      </c>
      <c r="J64" s="201">
        <f t="shared" si="9"/>
        <v>0</v>
      </c>
      <c r="K64" s="202"/>
      <c r="L64" s="202"/>
      <c r="M64" s="203"/>
      <c r="N64" s="201">
        <f t="shared" si="10"/>
        <v>0</v>
      </c>
      <c r="O64" s="202"/>
      <c r="P64" s="203"/>
      <c r="Q64" s="189">
        <f t="shared" si="13"/>
        <v>0</v>
      </c>
      <c r="T64" s="17"/>
      <c r="U64" s="99">
        <v>17</v>
      </c>
      <c r="V64" s="201">
        <f t="shared" si="11"/>
        <v>0</v>
      </c>
      <c r="W64" s="202"/>
      <c r="X64" s="202"/>
      <c r="Y64" s="203"/>
      <c r="Z64" s="201">
        <f t="shared" si="12"/>
        <v>0</v>
      </c>
      <c r="AA64" s="203"/>
      <c r="AB64" s="190">
        <f t="shared" si="14"/>
        <v>180</v>
      </c>
    </row>
    <row r="65" spans="2:28" x14ac:dyDescent="0.35">
      <c r="B65" s="99">
        <v>18</v>
      </c>
      <c r="C65" s="70">
        <f t="shared" si="6"/>
        <v>0</v>
      </c>
      <c r="D65" s="70">
        <f t="shared" si="7"/>
        <v>0</v>
      </c>
      <c r="E65" s="190">
        <f t="shared" si="8"/>
        <v>0</v>
      </c>
      <c r="I65" s="99">
        <v>18</v>
      </c>
      <c r="J65" s="201">
        <f t="shared" si="9"/>
        <v>0</v>
      </c>
      <c r="K65" s="202"/>
      <c r="L65" s="202"/>
      <c r="M65" s="203"/>
      <c r="N65" s="201">
        <f t="shared" si="10"/>
        <v>0</v>
      </c>
      <c r="O65" s="202"/>
      <c r="P65" s="203"/>
      <c r="Q65" s="189">
        <f t="shared" si="13"/>
        <v>0</v>
      </c>
      <c r="T65" s="17"/>
      <c r="U65" s="99">
        <v>18</v>
      </c>
      <c r="V65" s="201">
        <f t="shared" si="11"/>
        <v>0</v>
      </c>
      <c r="W65" s="202"/>
      <c r="X65" s="202"/>
      <c r="Y65" s="203"/>
      <c r="Z65" s="201">
        <f t="shared" si="12"/>
        <v>0</v>
      </c>
      <c r="AA65" s="203"/>
      <c r="AB65" s="190">
        <f t="shared" si="14"/>
        <v>180</v>
      </c>
    </row>
    <row r="66" spans="2:28" x14ac:dyDescent="0.35">
      <c r="B66" s="99">
        <v>19</v>
      </c>
      <c r="C66" s="70">
        <f t="shared" si="6"/>
        <v>0</v>
      </c>
      <c r="D66" s="70">
        <f t="shared" si="7"/>
        <v>0</v>
      </c>
      <c r="E66" s="190">
        <f t="shared" si="8"/>
        <v>0</v>
      </c>
      <c r="I66" s="99">
        <v>19</v>
      </c>
      <c r="J66" s="201">
        <f t="shared" si="9"/>
        <v>0</v>
      </c>
      <c r="K66" s="202"/>
      <c r="L66" s="202"/>
      <c r="M66" s="203"/>
      <c r="N66" s="201">
        <f t="shared" si="10"/>
        <v>0</v>
      </c>
      <c r="O66" s="202"/>
      <c r="P66" s="203"/>
      <c r="Q66" s="189">
        <f t="shared" si="13"/>
        <v>0</v>
      </c>
      <c r="T66" s="17"/>
      <c r="U66" s="99">
        <v>19</v>
      </c>
      <c r="V66" s="201">
        <f t="shared" si="11"/>
        <v>0</v>
      </c>
      <c r="W66" s="202"/>
      <c r="X66" s="202"/>
      <c r="Y66" s="203"/>
      <c r="Z66" s="201">
        <f t="shared" si="12"/>
        <v>0</v>
      </c>
      <c r="AA66" s="203"/>
      <c r="AB66" s="190">
        <f t="shared" si="14"/>
        <v>180</v>
      </c>
    </row>
    <row r="67" spans="2:28" x14ac:dyDescent="0.35">
      <c r="B67" s="99">
        <v>20</v>
      </c>
      <c r="C67" s="70">
        <f t="shared" si="6"/>
        <v>0</v>
      </c>
      <c r="D67" s="70">
        <f t="shared" si="7"/>
        <v>0</v>
      </c>
      <c r="E67" s="190">
        <f t="shared" si="8"/>
        <v>0</v>
      </c>
      <c r="I67" s="99">
        <v>20</v>
      </c>
      <c r="J67" s="201">
        <f t="shared" si="9"/>
        <v>0</v>
      </c>
      <c r="K67" s="202"/>
      <c r="L67" s="202"/>
      <c r="M67" s="203"/>
      <c r="N67" s="201">
        <f t="shared" si="10"/>
        <v>0</v>
      </c>
      <c r="O67" s="202"/>
      <c r="P67" s="203"/>
      <c r="Q67" s="189">
        <f t="shared" si="13"/>
        <v>0</v>
      </c>
      <c r="T67" s="17"/>
      <c r="U67" s="99">
        <v>20</v>
      </c>
      <c r="V67" s="201">
        <f t="shared" si="11"/>
        <v>0</v>
      </c>
      <c r="W67" s="202"/>
      <c r="X67" s="202"/>
      <c r="Y67" s="203"/>
      <c r="Z67" s="201">
        <f t="shared" si="12"/>
        <v>0</v>
      </c>
      <c r="AA67" s="203"/>
      <c r="AB67" s="190">
        <f t="shared" si="14"/>
        <v>180</v>
      </c>
    </row>
    <row r="68" spans="2:28" x14ac:dyDescent="0.35">
      <c r="B68" s="99">
        <v>21</v>
      </c>
      <c r="C68" s="70">
        <f t="shared" si="6"/>
        <v>0</v>
      </c>
      <c r="D68" s="70">
        <f t="shared" si="7"/>
        <v>0</v>
      </c>
      <c r="E68" s="190">
        <f t="shared" si="8"/>
        <v>0</v>
      </c>
      <c r="I68" s="99">
        <v>21</v>
      </c>
      <c r="J68" s="201">
        <f t="shared" si="9"/>
        <v>0</v>
      </c>
      <c r="K68" s="202"/>
      <c r="L68" s="202"/>
      <c r="M68" s="203"/>
      <c r="N68" s="201">
        <f t="shared" si="10"/>
        <v>0</v>
      </c>
      <c r="O68" s="202"/>
      <c r="P68" s="203"/>
      <c r="Q68" s="189">
        <f t="shared" si="13"/>
        <v>0</v>
      </c>
      <c r="T68" s="17"/>
      <c r="U68" s="99">
        <v>21</v>
      </c>
      <c r="V68" s="201">
        <f t="shared" si="11"/>
        <v>0</v>
      </c>
      <c r="W68" s="202"/>
      <c r="X68" s="202"/>
      <c r="Y68" s="203"/>
      <c r="Z68" s="201">
        <f t="shared" si="12"/>
        <v>0</v>
      </c>
      <c r="AA68" s="203"/>
      <c r="AB68" s="190">
        <f t="shared" si="14"/>
        <v>180</v>
      </c>
    </row>
    <row r="69" spans="2:28" x14ac:dyDescent="0.35">
      <c r="B69" s="99">
        <v>22</v>
      </c>
      <c r="C69" s="70">
        <f t="shared" si="6"/>
        <v>0</v>
      </c>
      <c r="D69" s="70">
        <f t="shared" si="7"/>
        <v>0</v>
      </c>
      <c r="E69" s="190">
        <f t="shared" si="8"/>
        <v>0</v>
      </c>
      <c r="I69" s="99">
        <v>22</v>
      </c>
      <c r="J69" s="201">
        <f t="shared" si="9"/>
        <v>0</v>
      </c>
      <c r="K69" s="202"/>
      <c r="L69" s="202"/>
      <c r="M69" s="203"/>
      <c r="N69" s="201">
        <f t="shared" si="10"/>
        <v>0</v>
      </c>
      <c r="O69" s="202"/>
      <c r="P69" s="203"/>
      <c r="Q69" s="189">
        <f t="shared" si="13"/>
        <v>0</v>
      </c>
      <c r="T69" s="17"/>
      <c r="U69" s="99">
        <v>22</v>
      </c>
      <c r="V69" s="201">
        <f t="shared" si="11"/>
        <v>0</v>
      </c>
      <c r="W69" s="202"/>
      <c r="X69" s="202"/>
      <c r="Y69" s="203"/>
      <c r="Z69" s="201">
        <f t="shared" si="12"/>
        <v>0</v>
      </c>
      <c r="AA69" s="203"/>
      <c r="AB69" s="190">
        <f t="shared" si="14"/>
        <v>180</v>
      </c>
    </row>
    <row r="70" spans="2:28" x14ac:dyDescent="0.35">
      <c r="B70" s="99">
        <v>23</v>
      </c>
      <c r="C70" s="70">
        <f t="shared" si="6"/>
        <v>0</v>
      </c>
      <c r="D70" s="70">
        <f t="shared" si="7"/>
        <v>0</v>
      </c>
      <c r="E70" s="190">
        <f t="shared" si="8"/>
        <v>0</v>
      </c>
      <c r="I70" s="99">
        <v>23</v>
      </c>
      <c r="J70" s="201">
        <f t="shared" si="9"/>
        <v>0</v>
      </c>
      <c r="K70" s="202"/>
      <c r="L70" s="202"/>
      <c r="M70" s="203"/>
      <c r="N70" s="201">
        <f t="shared" si="10"/>
        <v>0</v>
      </c>
      <c r="O70" s="202"/>
      <c r="P70" s="203"/>
      <c r="Q70" s="189">
        <f t="shared" si="13"/>
        <v>0</v>
      </c>
      <c r="T70" s="17"/>
      <c r="U70" s="99">
        <v>23</v>
      </c>
      <c r="V70" s="201">
        <f t="shared" si="11"/>
        <v>0</v>
      </c>
      <c r="W70" s="202"/>
      <c r="X70" s="202"/>
      <c r="Y70" s="203"/>
      <c r="Z70" s="201">
        <f t="shared" si="12"/>
        <v>0</v>
      </c>
      <c r="AA70" s="203"/>
      <c r="AB70" s="190">
        <f t="shared" si="14"/>
        <v>180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>
        <f>C9</f>
        <v>0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0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20</v>
      </c>
      <c r="H88" s="211"/>
      <c r="I88" s="211"/>
      <c r="J88" s="211"/>
      <c r="K88" s="17"/>
      <c r="L88" s="211">
        <f>$F$3</f>
        <v>133</v>
      </c>
      <c r="M88" s="211"/>
      <c r="N88" s="211"/>
      <c r="O88" s="211">
        <f>$G$3</f>
        <v>68.599999999999994</v>
      </c>
      <c r="P88" s="211"/>
      <c r="Q88" s="212">
        <f>ROUND((G88*(L88/113)+(O88-AA91)),0)</f>
        <v>20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4</v>
      </c>
      <c r="I91" s="110">
        <f t="shared" si="15"/>
        <v>5</v>
      </c>
      <c r="J91" s="110">
        <f t="shared" si="15"/>
        <v>4</v>
      </c>
      <c r="K91" s="110">
        <f t="shared" si="15"/>
        <v>3</v>
      </c>
      <c r="L91" s="110">
        <f t="shared" si="15"/>
        <v>5</v>
      </c>
      <c r="M91" s="110">
        <f t="shared" si="15"/>
        <v>3</v>
      </c>
      <c r="N91" s="110">
        <f t="shared" si="15"/>
        <v>5</v>
      </c>
      <c r="O91" s="110">
        <f t="shared" si="15"/>
        <v>3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5</v>
      </c>
      <c r="U91" s="112">
        <f t="shared" si="16"/>
        <v>3</v>
      </c>
      <c r="V91" s="112">
        <f t="shared" si="16"/>
        <v>4</v>
      </c>
      <c r="W91" s="112">
        <f t="shared" si="16"/>
        <v>4</v>
      </c>
      <c r="X91" s="112">
        <f t="shared" si="16"/>
        <v>5</v>
      </c>
      <c r="Y91" s="113">
        <f t="shared" si="16"/>
        <v>4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4</v>
      </c>
      <c r="H92" s="115">
        <f t="shared" ref="H92:O92" si="17">H$8</f>
        <v>8</v>
      </c>
      <c r="I92" s="115">
        <f t="shared" si="17"/>
        <v>12</v>
      </c>
      <c r="J92" s="115">
        <f t="shared" si="17"/>
        <v>14</v>
      </c>
      <c r="K92" s="115">
        <f t="shared" si="17"/>
        <v>2</v>
      </c>
      <c r="L92" s="115">
        <f t="shared" si="17"/>
        <v>10</v>
      </c>
      <c r="M92" s="115">
        <f t="shared" si="17"/>
        <v>18</v>
      </c>
      <c r="N92" s="115">
        <f t="shared" si="17"/>
        <v>16</v>
      </c>
      <c r="O92" s="116">
        <f t="shared" si="17"/>
        <v>6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17</v>
      </c>
      <c r="V92" s="119">
        <f t="shared" si="18"/>
        <v>15</v>
      </c>
      <c r="W92" s="119">
        <f t="shared" si="18"/>
        <v>3</v>
      </c>
      <c r="X92" s="119">
        <f t="shared" si="18"/>
        <v>13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1</v>
      </c>
      <c r="H93" s="122">
        <f t="shared" ref="H93:O93" si="19">IF($Q88&lt;=18,IF(H92&lt;=$Q88,1,0),IF($Q88&lt;=36,IF(H92&lt;=($Q88-18),2,1),IF($Q88&gt;36,IF(H92&lt;=($Q88-36),3,2))))</f>
        <v>1</v>
      </c>
      <c r="I93" s="122">
        <f t="shared" si="19"/>
        <v>1</v>
      </c>
      <c r="J93" s="122">
        <f t="shared" si="19"/>
        <v>1</v>
      </c>
      <c r="K93" s="122">
        <f t="shared" si="19"/>
        <v>2</v>
      </c>
      <c r="L93" s="122">
        <f t="shared" si="19"/>
        <v>1</v>
      </c>
      <c r="M93" s="122">
        <f t="shared" si="19"/>
        <v>1</v>
      </c>
      <c r="N93" s="122">
        <f t="shared" si="19"/>
        <v>1</v>
      </c>
      <c r="O93" s="123">
        <f t="shared" si="19"/>
        <v>1</v>
      </c>
      <c r="P93" s="124">
        <f>SUM(G93:O93)</f>
        <v>10</v>
      </c>
      <c r="Q93" s="123">
        <f t="shared" ref="Q93:Y93" si="20">IF($Q88&lt;=18,IF(Q92&lt;=$Q88,1,0),IF($Q88&lt;=36,IF(Q92&lt;=($Q88-18),2,1),IF($Q88&gt;36,IF(Q92&lt;=($Q88-36),3,2))))</f>
        <v>2</v>
      </c>
      <c r="R93" s="123">
        <f t="shared" si="20"/>
        <v>1</v>
      </c>
      <c r="S93" s="123">
        <f t="shared" si="20"/>
        <v>1</v>
      </c>
      <c r="T93" s="123">
        <f t="shared" si="20"/>
        <v>1</v>
      </c>
      <c r="U93" s="123">
        <f t="shared" si="20"/>
        <v>1</v>
      </c>
      <c r="V93" s="123">
        <f t="shared" si="20"/>
        <v>1</v>
      </c>
      <c r="W93" s="123">
        <f t="shared" si="20"/>
        <v>1</v>
      </c>
      <c r="X93" s="123">
        <f t="shared" si="20"/>
        <v>1</v>
      </c>
      <c r="Y93" s="123">
        <f t="shared" si="20"/>
        <v>1</v>
      </c>
      <c r="Z93" s="125">
        <f>SUM(Q93:Y93)</f>
        <v>10</v>
      </c>
      <c r="AA93" s="126">
        <f>P93+Z93</f>
        <v>20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10</v>
      </c>
      <c r="H94" s="128">
        <f t="shared" si="21"/>
        <v>10</v>
      </c>
      <c r="I94" s="128">
        <f t="shared" si="21"/>
        <v>10</v>
      </c>
      <c r="J94" s="128">
        <f t="shared" si="21"/>
        <v>10</v>
      </c>
      <c r="K94" s="128">
        <f t="shared" si="21"/>
        <v>10</v>
      </c>
      <c r="L94" s="128">
        <f t="shared" si="21"/>
        <v>10</v>
      </c>
      <c r="M94" s="128">
        <f t="shared" si="21"/>
        <v>10</v>
      </c>
      <c r="N94" s="128">
        <f t="shared" si="21"/>
        <v>10</v>
      </c>
      <c r="O94" s="128">
        <f t="shared" si="21"/>
        <v>10</v>
      </c>
      <c r="P94" s="129">
        <f>SUM(G94:O94)</f>
        <v>90</v>
      </c>
      <c r="Q94" s="130">
        <f t="shared" ref="Q94:Y94" si="22">Q9</f>
        <v>10</v>
      </c>
      <c r="R94" s="128">
        <f t="shared" si="22"/>
        <v>10</v>
      </c>
      <c r="S94" s="128">
        <f t="shared" si="22"/>
        <v>10</v>
      </c>
      <c r="T94" s="128">
        <f t="shared" si="22"/>
        <v>10</v>
      </c>
      <c r="U94" s="128">
        <f t="shared" si="22"/>
        <v>10</v>
      </c>
      <c r="V94" s="128">
        <f t="shared" si="22"/>
        <v>10</v>
      </c>
      <c r="W94" s="128">
        <f t="shared" si="22"/>
        <v>10</v>
      </c>
      <c r="X94" s="128">
        <f t="shared" si="22"/>
        <v>10</v>
      </c>
      <c r="Y94" s="131">
        <f t="shared" si="22"/>
        <v>10</v>
      </c>
      <c r="Z94" s="129">
        <f>SUM(Q94:Y94)</f>
        <v>90</v>
      </c>
      <c r="AA94" s="132">
        <f>P94+Z94</f>
        <v>180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0</v>
      </c>
      <c r="H95" s="134">
        <f t="shared" ref="H95:O95" si="23">IF(H94-H91=-1,3+H93)+IF(H94-H91=0,2+H93)+IF(H94-H91=1,1+H93)+IF(H94-H91=2,H93)+IF(H94-H91=3,IF(H93-1&gt;0,H93-1,0))+IF(H94-H91=4,IF(H93-2&gt;0,H93-2,0))</f>
        <v>0</v>
      </c>
      <c r="I95" s="134">
        <f t="shared" si="23"/>
        <v>0</v>
      </c>
      <c r="J95" s="134">
        <f t="shared" si="23"/>
        <v>0</v>
      </c>
      <c r="K95" s="134">
        <f t="shared" si="23"/>
        <v>0</v>
      </c>
      <c r="L95" s="134">
        <f t="shared" si="23"/>
        <v>0</v>
      </c>
      <c r="M95" s="134">
        <f t="shared" si="23"/>
        <v>0</v>
      </c>
      <c r="N95" s="134">
        <f t="shared" si="23"/>
        <v>0</v>
      </c>
      <c r="O95" s="135">
        <f t="shared" si="23"/>
        <v>0</v>
      </c>
      <c r="P95" s="136">
        <f>SUM(G95:O95)</f>
        <v>0</v>
      </c>
      <c r="Q95" s="137">
        <f t="shared" ref="Q95:Y95" si="24">IF(Q94-Q91=-1,3+Q93)+IF(Q94-Q91=0,2+Q93)+IF(Q94-Q91=1,1+Q93)+IF(Q94-Q91=2,Q93)+IF(Q94-Q91=3,IF(Q93-1&gt;0,Q93-1,0))+IF(Q94-Q91=4,IF(Q93-2&gt;0,Q93-2,0))</f>
        <v>0</v>
      </c>
      <c r="R95" s="138">
        <f t="shared" si="24"/>
        <v>0</v>
      </c>
      <c r="S95" s="138">
        <f t="shared" si="24"/>
        <v>0</v>
      </c>
      <c r="T95" s="138">
        <f t="shared" si="24"/>
        <v>0</v>
      </c>
      <c r="U95" s="138">
        <f t="shared" si="24"/>
        <v>0</v>
      </c>
      <c r="V95" s="138">
        <f t="shared" si="24"/>
        <v>0</v>
      </c>
      <c r="W95" s="138">
        <f t="shared" si="24"/>
        <v>0</v>
      </c>
      <c r="X95" s="138">
        <f t="shared" si="24"/>
        <v>0</v>
      </c>
      <c r="Y95" s="135">
        <f t="shared" si="24"/>
        <v>0</v>
      </c>
      <c r="Z95" s="136">
        <f>SUM(Q95:Y95)</f>
        <v>0</v>
      </c>
      <c r="AA95" s="139">
        <f>P95+Z95</f>
        <v>0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0</v>
      </c>
      <c r="H96" s="141">
        <f t="shared" si="25"/>
        <v>0</v>
      </c>
      <c r="I96" s="141">
        <f t="shared" si="25"/>
        <v>0</v>
      </c>
      <c r="J96" s="141">
        <f t="shared" si="25"/>
        <v>0</v>
      </c>
      <c r="K96" s="141">
        <f t="shared" si="25"/>
        <v>0</v>
      </c>
      <c r="L96" s="141">
        <f t="shared" si="25"/>
        <v>0</v>
      </c>
      <c r="M96" s="141">
        <f t="shared" si="25"/>
        <v>0</v>
      </c>
      <c r="N96" s="141">
        <f t="shared" si="25"/>
        <v>0</v>
      </c>
      <c r="O96" s="142">
        <f t="shared" si="25"/>
        <v>0</v>
      </c>
      <c r="P96" s="143">
        <f>SUM(G96:O96)</f>
        <v>0</v>
      </c>
      <c r="Q96" s="142">
        <f t="shared" ref="Q96:Y96" si="26">IF(Q94-Q91=-2,4)+IF(Q94-Q91=-1,3)+IF(Q94-Q91=0,2)+IF(Q94-Q91=1,1)+IF(Q94-Q91&gt;2,0)</f>
        <v>0</v>
      </c>
      <c r="R96" s="142">
        <f t="shared" si="26"/>
        <v>0</v>
      </c>
      <c r="S96" s="142">
        <f t="shared" si="26"/>
        <v>0</v>
      </c>
      <c r="T96" s="142">
        <f t="shared" si="26"/>
        <v>0</v>
      </c>
      <c r="U96" s="142">
        <f t="shared" si="26"/>
        <v>0</v>
      </c>
      <c r="V96" s="142">
        <f t="shared" si="26"/>
        <v>0</v>
      </c>
      <c r="W96" s="142">
        <f t="shared" si="26"/>
        <v>0</v>
      </c>
      <c r="X96" s="142">
        <f t="shared" si="26"/>
        <v>0</v>
      </c>
      <c r="Y96" s="142">
        <f t="shared" si="26"/>
        <v>0</v>
      </c>
      <c r="Z96" s="143">
        <f>SUM(Q96:Y96)</f>
        <v>0</v>
      </c>
      <c r="AA96" s="144">
        <f>P96+Z96</f>
        <v>0</v>
      </c>
      <c r="AB96" s="101"/>
      <c r="AC96" s="101"/>
    </row>
    <row r="97" spans="5:32" x14ac:dyDescent="0.35">
      <c r="E97" s="101"/>
      <c r="F97" s="38"/>
      <c r="G97" s="28">
        <f>G94-G91</f>
        <v>6</v>
      </c>
      <c r="H97" s="28">
        <f t="shared" ref="H97:O97" si="27">H94-H91</f>
        <v>6</v>
      </c>
      <c r="I97" s="28">
        <f t="shared" si="27"/>
        <v>5</v>
      </c>
      <c r="J97" s="28">
        <f t="shared" si="27"/>
        <v>6</v>
      </c>
      <c r="K97" s="28">
        <f t="shared" si="27"/>
        <v>7</v>
      </c>
      <c r="L97" s="28">
        <f t="shared" si="27"/>
        <v>5</v>
      </c>
      <c r="M97" s="28">
        <f t="shared" si="27"/>
        <v>7</v>
      </c>
      <c r="N97" s="28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5"/>
      <c r="AA97" s="146"/>
      <c r="AB97" s="101"/>
      <c r="AC97" s="101"/>
    </row>
    <row r="98" spans="5:32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2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2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0</v>
      </c>
      <c r="P100" s="198" t="s">
        <v>57</v>
      </c>
      <c r="Q100" s="198"/>
      <c r="R100" s="198"/>
      <c r="S100" s="198"/>
      <c r="T100" s="198"/>
      <c r="U100" s="148">
        <f>COUNTIF(G97:Y97,"=2")</f>
        <v>0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</row>
    <row r="101" spans="5:32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0</v>
      </c>
      <c r="M101" s="217" t="s">
        <v>59</v>
      </c>
      <c r="N101" s="217"/>
      <c r="O101" s="152">
        <f>COUNTIF(G97:Y97,"=1")</f>
        <v>0</v>
      </c>
      <c r="P101" s="198" t="s">
        <v>60</v>
      </c>
      <c r="Q101" s="198"/>
      <c r="R101" s="198"/>
      <c r="S101" s="198"/>
      <c r="T101" s="198"/>
      <c r="U101" s="151">
        <f>COUNTIF(G97:Y97,"&gt;=3")</f>
        <v>18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</row>
    <row r="102" spans="5:32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0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</row>
    <row r="103" spans="5:32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0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</row>
    <row r="104" spans="5:32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0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</row>
    <row r="105" spans="5:32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18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</row>
    <row r="106" spans="5:32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</row>
    <row r="107" spans="5:32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</row>
    <row r="108" spans="5:32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</row>
    <row r="109" spans="5:32" ht="15.5" thickTop="1" thickBot="1" x14ac:dyDescent="0.4"/>
    <row r="110" spans="5:32" x14ac:dyDescent="0.35">
      <c r="E110" s="101"/>
      <c r="F110" s="102" t="s">
        <v>49</v>
      </c>
      <c r="G110" s="196">
        <f>C10</f>
        <v>0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0</v>
      </c>
      <c r="AB110" s="101"/>
      <c r="AC110" s="101"/>
    </row>
    <row r="111" spans="5:32" ht="15" thickBot="1" x14ac:dyDescent="0.4">
      <c r="E111" s="101"/>
      <c r="F111" s="104" t="s">
        <v>6</v>
      </c>
      <c r="G111" s="210">
        <f>E10</f>
        <v>20</v>
      </c>
      <c r="H111" s="211"/>
      <c r="I111" s="211"/>
      <c r="J111" s="211"/>
      <c r="K111" s="17"/>
      <c r="L111" s="211">
        <f>$F$3</f>
        <v>133</v>
      </c>
      <c r="M111" s="211"/>
      <c r="N111" s="211"/>
      <c r="O111" s="211">
        <f>$G$3</f>
        <v>68.599999999999994</v>
      </c>
      <c r="P111" s="211"/>
      <c r="Q111" s="212">
        <f>ROUND((G111*(L111/113)+(O111-AA114)),0)</f>
        <v>20</v>
      </c>
      <c r="R111" s="212"/>
      <c r="S111" s="212"/>
      <c r="T111" s="212"/>
      <c r="U111" s="17"/>
      <c r="V111" s="17"/>
      <c r="AA111" s="17"/>
      <c r="AB111" s="101"/>
      <c r="AC111" s="101"/>
    </row>
    <row r="112" spans="5:32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2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2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4</v>
      </c>
      <c r="I114" s="110">
        <f t="shared" si="29"/>
        <v>5</v>
      </c>
      <c r="J114" s="110">
        <f t="shared" si="29"/>
        <v>4</v>
      </c>
      <c r="K114" s="110">
        <f t="shared" si="29"/>
        <v>3</v>
      </c>
      <c r="L114" s="110">
        <f t="shared" si="29"/>
        <v>5</v>
      </c>
      <c r="M114" s="110">
        <f t="shared" si="29"/>
        <v>3</v>
      </c>
      <c r="N114" s="110">
        <f t="shared" si="29"/>
        <v>5</v>
      </c>
      <c r="O114" s="110">
        <f t="shared" si="29"/>
        <v>3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5</v>
      </c>
      <c r="U114" s="112">
        <f t="shared" si="30"/>
        <v>3</v>
      </c>
      <c r="V114" s="112">
        <f t="shared" si="30"/>
        <v>4</v>
      </c>
      <c r="W114" s="112">
        <f t="shared" si="30"/>
        <v>4</v>
      </c>
      <c r="X114" s="112">
        <f t="shared" si="30"/>
        <v>5</v>
      </c>
      <c r="Y114" s="113">
        <f t="shared" si="30"/>
        <v>4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2" x14ac:dyDescent="0.35">
      <c r="E115" s="101"/>
      <c r="F115" s="114" t="s">
        <v>7</v>
      </c>
      <c r="G115" s="115">
        <f>G$8</f>
        <v>4</v>
      </c>
      <c r="H115" s="115">
        <f t="shared" ref="H115:O115" si="31">H$8</f>
        <v>8</v>
      </c>
      <c r="I115" s="115">
        <f t="shared" si="31"/>
        <v>12</v>
      </c>
      <c r="J115" s="115">
        <f t="shared" si="31"/>
        <v>14</v>
      </c>
      <c r="K115" s="115">
        <f t="shared" si="31"/>
        <v>2</v>
      </c>
      <c r="L115" s="115">
        <f t="shared" si="31"/>
        <v>10</v>
      </c>
      <c r="M115" s="115">
        <f t="shared" si="31"/>
        <v>18</v>
      </c>
      <c r="N115" s="115">
        <f t="shared" si="31"/>
        <v>16</v>
      </c>
      <c r="O115" s="116">
        <f t="shared" si="31"/>
        <v>6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17</v>
      </c>
      <c r="V115" s="119">
        <f t="shared" si="32"/>
        <v>15</v>
      </c>
      <c r="W115" s="119">
        <f t="shared" si="32"/>
        <v>3</v>
      </c>
      <c r="X115" s="119">
        <f t="shared" si="32"/>
        <v>13</v>
      </c>
      <c r="Y115" s="116">
        <f t="shared" si="32"/>
        <v>7</v>
      </c>
      <c r="Z115" s="117"/>
      <c r="AA115" s="120"/>
      <c r="AB115" s="101"/>
      <c r="AC115" s="101"/>
    </row>
    <row r="116" spans="5:32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1</v>
      </c>
      <c r="H116" s="122">
        <f t="shared" ref="H116:O116" si="33">IF($Q111&lt;=18,IF(H115&lt;=$Q111,1,0),IF($Q111&lt;=36,IF(H115&lt;=($Q111-18),2,1),IF($Q111&gt;36,IF(H115&lt;=($Q111-36),3,2))))</f>
        <v>1</v>
      </c>
      <c r="I116" s="122">
        <f t="shared" si="33"/>
        <v>1</v>
      </c>
      <c r="J116" s="122">
        <f t="shared" si="33"/>
        <v>1</v>
      </c>
      <c r="K116" s="122">
        <f t="shared" si="33"/>
        <v>2</v>
      </c>
      <c r="L116" s="122">
        <f t="shared" si="33"/>
        <v>1</v>
      </c>
      <c r="M116" s="122">
        <f t="shared" si="33"/>
        <v>1</v>
      </c>
      <c r="N116" s="122">
        <f t="shared" si="33"/>
        <v>1</v>
      </c>
      <c r="O116" s="123">
        <f t="shared" si="33"/>
        <v>1</v>
      </c>
      <c r="P116" s="124">
        <f>SUM(G116:O116)</f>
        <v>10</v>
      </c>
      <c r="Q116" s="123">
        <f t="shared" ref="Q116:Y116" si="34">IF($Q111&lt;=18,IF(Q115&lt;=$Q111,1,0),IF($Q111&lt;=36,IF(Q115&lt;=($Q111-18),2,1),IF($Q111&gt;36,IF(Q115&lt;=($Q111-36),3,2))))</f>
        <v>2</v>
      </c>
      <c r="R116" s="123">
        <f t="shared" si="34"/>
        <v>1</v>
      </c>
      <c r="S116" s="123">
        <f t="shared" si="34"/>
        <v>1</v>
      </c>
      <c r="T116" s="123">
        <f t="shared" si="34"/>
        <v>1</v>
      </c>
      <c r="U116" s="123">
        <f t="shared" si="34"/>
        <v>1</v>
      </c>
      <c r="V116" s="123">
        <f t="shared" si="34"/>
        <v>1</v>
      </c>
      <c r="W116" s="123">
        <f t="shared" si="34"/>
        <v>1</v>
      </c>
      <c r="X116" s="123">
        <f t="shared" si="34"/>
        <v>1</v>
      </c>
      <c r="Y116" s="123">
        <f t="shared" si="34"/>
        <v>1</v>
      </c>
      <c r="Z116" s="125">
        <f>SUM(Q116:Y116)</f>
        <v>10</v>
      </c>
      <c r="AA116" s="126">
        <f>P116+Z116</f>
        <v>20</v>
      </c>
      <c r="AB116" s="101"/>
      <c r="AC116" s="101"/>
    </row>
    <row r="117" spans="5:32" x14ac:dyDescent="0.35">
      <c r="E117" s="101"/>
      <c r="F117" s="127" t="s">
        <v>51</v>
      </c>
      <c r="G117" s="128">
        <f t="shared" ref="G117:O117" si="35">G10</f>
        <v>10</v>
      </c>
      <c r="H117" s="128">
        <f t="shared" si="35"/>
        <v>10</v>
      </c>
      <c r="I117" s="128">
        <f t="shared" si="35"/>
        <v>10</v>
      </c>
      <c r="J117" s="128">
        <f t="shared" si="35"/>
        <v>10</v>
      </c>
      <c r="K117" s="128">
        <f t="shared" si="35"/>
        <v>10</v>
      </c>
      <c r="L117" s="128">
        <f t="shared" si="35"/>
        <v>10</v>
      </c>
      <c r="M117" s="128">
        <f t="shared" si="35"/>
        <v>10</v>
      </c>
      <c r="N117" s="128">
        <f t="shared" si="35"/>
        <v>10</v>
      </c>
      <c r="O117" s="128">
        <f t="shared" si="35"/>
        <v>10</v>
      </c>
      <c r="P117" s="129">
        <f>SUM(G117:O117)</f>
        <v>90</v>
      </c>
      <c r="Q117" s="130">
        <f t="shared" ref="Q117:Y117" si="36">Q10</f>
        <v>10</v>
      </c>
      <c r="R117" s="128">
        <f t="shared" si="36"/>
        <v>10</v>
      </c>
      <c r="S117" s="128">
        <f t="shared" si="36"/>
        <v>10</v>
      </c>
      <c r="T117" s="128">
        <f t="shared" si="36"/>
        <v>10</v>
      </c>
      <c r="U117" s="128">
        <f t="shared" si="36"/>
        <v>10</v>
      </c>
      <c r="V117" s="128">
        <f t="shared" si="36"/>
        <v>10</v>
      </c>
      <c r="W117" s="128">
        <f t="shared" si="36"/>
        <v>10</v>
      </c>
      <c r="X117" s="128">
        <f t="shared" si="36"/>
        <v>10</v>
      </c>
      <c r="Y117" s="131">
        <f t="shared" si="36"/>
        <v>10</v>
      </c>
      <c r="Z117" s="129">
        <f>SUM(Q117:Y117)</f>
        <v>90</v>
      </c>
      <c r="AA117" s="132">
        <f>P117+Z117</f>
        <v>180</v>
      </c>
      <c r="AB117" s="101"/>
      <c r="AC117" s="101"/>
    </row>
    <row r="118" spans="5:32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0</v>
      </c>
      <c r="H118" s="134">
        <f t="shared" ref="H118:O118" si="37">IF(H117-H114=-1,3+H116)+IF(H117-H114=0,2+H116)+IF(H117-H114=1,1+H116)+IF(H117-H114=2,H116)+IF(H117-H114=3,IF(H116-1&gt;0,H116-1,0))+IF(H117-H114=4,IF(H116-2&gt;0,H116-2,0))</f>
        <v>0</v>
      </c>
      <c r="I118" s="134">
        <f t="shared" si="37"/>
        <v>0</v>
      </c>
      <c r="J118" s="134">
        <f t="shared" si="37"/>
        <v>0</v>
      </c>
      <c r="K118" s="134">
        <f t="shared" si="37"/>
        <v>0</v>
      </c>
      <c r="L118" s="134">
        <f t="shared" si="37"/>
        <v>0</v>
      </c>
      <c r="M118" s="134">
        <f t="shared" si="37"/>
        <v>0</v>
      </c>
      <c r="N118" s="134">
        <f t="shared" si="37"/>
        <v>0</v>
      </c>
      <c r="O118" s="135">
        <f t="shared" si="37"/>
        <v>0</v>
      </c>
      <c r="P118" s="136">
        <f>SUM(G118:O118)</f>
        <v>0</v>
      </c>
      <c r="Q118" s="137">
        <f t="shared" ref="Q118:Y118" si="38">IF(Q117-Q114=-1,3+Q116)+IF(Q117-Q114=0,2+Q116)+IF(Q117-Q114=1,1+Q116)+IF(Q117-Q114=2,Q116)+IF(Q117-Q114=3,IF(Q116-1&gt;0,Q116-1,0))+IF(Q117-Q114=4,IF(Q116-2&gt;0,Q116-2,0))</f>
        <v>0</v>
      </c>
      <c r="R118" s="138">
        <f t="shared" si="38"/>
        <v>0</v>
      </c>
      <c r="S118" s="138">
        <f t="shared" si="38"/>
        <v>0</v>
      </c>
      <c r="T118" s="138">
        <f t="shared" si="38"/>
        <v>0</v>
      </c>
      <c r="U118" s="138">
        <f t="shared" si="38"/>
        <v>0</v>
      </c>
      <c r="V118" s="138">
        <f t="shared" si="38"/>
        <v>0</v>
      </c>
      <c r="W118" s="138">
        <f t="shared" si="38"/>
        <v>0</v>
      </c>
      <c r="X118" s="138">
        <f t="shared" si="38"/>
        <v>0</v>
      </c>
      <c r="Y118" s="135">
        <f t="shared" si="38"/>
        <v>0</v>
      </c>
      <c r="Z118" s="136">
        <f>SUM(Q118:Y118)</f>
        <v>0</v>
      </c>
      <c r="AA118" s="139">
        <f>P118+Z118</f>
        <v>0</v>
      </c>
      <c r="AB118" s="101"/>
      <c r="AC118" s="101"/>
    </row>
    <row r="119" spans="5:32" ht="15" thickBot="1" x14ac:dyDescent="0.4">
      <c r="E119" s="101"/>
      <c r="F119" s="140" t="s">
        <v>53</v>
      </c>
      <c r="G119" s="141">
        <f t="shared" ref="G119:O119" si="39">IF(G117-G114=-2,4)+IF(G117-G114=-1,3)+IF(G117-G114=0,2)+IF(G117-G114=1,1)+IF(G117-G114&gt;2,0)</f>
        <v>0</v>
      </c>
      <c r="H119" s="141">
        <f t="shared" si="39"/>
        <v>0</v>
      </c>
      <c r="I119" s="141">
        <f t="shared" si="39"/>
        <v>0</v>
      </c>
      <c r="J119" s="141">
        <f t="shared" si="39"/>
        <v>0</v>
      </c>
      <c r="K119" s="141">
        <f t="shared" si="39"/>
        <v>0</v>
      </c>
      <c r="L119" s="141">
        <f t="shared" si="39"/>
        <v>0</v>
      </c>
      <c r="M119" s="141">
        <f t="shared" si="39"/>
        <v>0</v>
      </c>
      <c r="N119" s="141">
        <f t="shared" si="39"/>
        <v>0</v>
      </c>
      <c r="O119" s="142">
        <f t="shared" si="39"/>
        <v>0</v>
      </c>
      <c r="P119" s="143">
        <f>SUM(G119:O119)</f>
        <v>0</v>
      </c>
      <c r="Q119" s="142">
        <f t="shared" ref="Q119:Y119" si="40">IF(Q117-Q114=-2,4)+IF(Q117-Q114=-1,3)+IF(Q117-Q114=0,2)+IF(Q117-Q114=1,1)+IF(Q117-Q114&gt;2,0)</f>
        <v>0</v>
      </c>
      <c r="R119" s="142">
        <f t="shared" si="40"/>
        <v>0</v>
      </c>
      <c r="S119" s="142">
        <f t="shared" si="40"/>
        <v>0</v>
      </c>
      <c r="T119" s="142">
        <f t="shared" si="40"/>
        <v>0</v>
      </c>
      <c r="U119" s="142">
        <f t="shared" si="40"/>
        <v>0</v>
      </c>
      <c r="V119" s="142">
        <f t="shared" si="40"/>
        <v>0</v>
      </c>
      <c r="W119" s="142">
        <f t="shared" si="40"/>
        <v>0</v>
      </c>
      <c r="X119" s="142">
        <f t="shared" si="40"/>
        <v>0</v>
      </c>
      <c r="Y119" s="142">
        <f t="shared" si="40"/>
        <v>0</v>
      </c>
      <c r="Z119" s="143">
        <f>SUM(Q119:Y119)</f>
        <v>0</v>
      </c>
      <c r="AA119" s="144">
        <f>P119+Z119</f>
        <v>0</v>
      </c>
      <c r="AB119" s="101"/>
      <c r="AC119" s="101"/>
    </row>
    <row r="120" spans="5:32" x14ac:dyDescent="0.35">
      <c r="E120" s="101"/>
      <c r="F120" s="38"/>
      <c r="G120" s="28">
        <f>G117-G114</f>
        <v>6</v>
      </c>
      <c r="H120" s="28">
        <f t="shared" ref="H120:O120" si="41">H117-H114</f>
        <v>6</v>
      </c>
      <c r="I120" s="28">
        <f t="shared" si="41"/>
        <v>5</v>
      </c>
      <c r="J120" s="28">
        <f t="shared" si="41"/>
        <v>6</v>
      </c>
      <c r="K120" s="28">
        <f t="shared" si="41"/>
        <v>7</v>
      </c>
      <c r="L120" s="28">
        <f t="shared" si="41"/>
        <v>5</v>
      </c>
      <c r="M120" s="28">
        <f t="shared" si="41"/>
        <v>7</v>
      </c>
      <c r="N120" s="28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5"/>
      <c r="AA120" s="146"/>
      <c r="AB120" s="101"/>
      <c r="AC120" s="101"/>
    </row>
    <row r="121" spans="5:32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2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2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0</v>
      </c>
      <c r="P123" s="198" t="s">
        <v>57</v>
      </c>
      <c r="Q123" s="198"/>
      <c r="R123" s="198"/>
      <c r="S123" s="198"/>
      <c r="T123" s="198"/>
      <c r="U123" s="148">
        <f>COUNTIF(G120:Y120,"=2")</f>
        <v>0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</row>
    <row r="124" spans="5:32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0</v>
      </c>
      <c r="P124" s="198" t="s">
        <v>60</v>
      </c>
      <c r="Q124" s="198"/>
      <c r="R124" s="198"/>
      <c r="S124" s="198"/>
      <c r="T124" s="198"/>
      <c r="U124" s="151">
        <f>COUNTIF(G120:Y120,"&gt;=3")</f>
        <v>18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</row>
    <row r="125" spans="5:32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0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</row>
    <row r="126" spans="5:32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0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</row>
    <row r="127" spans="5:32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0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</row>
    <row r="128" spans="5:32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18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</row>
    <row r="129" spans="5:32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</row>
    <row r="130" spans="5:32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</row>
    <row r="131" spans="5:32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</row>
    <row r="132" spans="5:32" ht="15.5" thickTop="1" thickBot="1" x14ac:dyDescent="0.4"/>
    <row r="133" spans="5:32" x14ac:dyDescent="0.35">
      <c r="E133" s="101"/>
      <c r="F133" s="102" t="s">
        <v>49</v>
      </c>
      <c r="G133" s="196">
        <f>C11</f>
        <v>0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0</v>
      </c>
      <c r="AB133" s="101"/>
      <c r="AC133" s="101"/>
    </row>
    <row r="134" spans="5:32" ht="15" thickBot="1" x14ac:dyDescent="0.4">
      <c r="E134" s="101"/>
      <c r="F134" s="104" t="s">
        <v>6</v>
      </c>
      <c r="G134" s="210">
        <f>E11</f>
        <v>20</v>
      </c>
      <c r="H134" s="211"/>
      <c r="I134" s="211"/>
      <c r="J134" s="211"/>
      <c r="K134" s="17"/>
      <c r="L134" s="211">
        <f>$F$3</f>
        <v>133</v>
      </c>
      <c r="M134" s="211"/>
      <c r="N134" s="211"/>
      <c r="O134" s="211">
        <f>$G$3</f>
        <v>68.599999999999994</v>
      </c>
      <c r="P134" s="211"/>
      <c r="Q134" s="212">
        <f>ROUND((G134*(L134/113)+(O134-AA137)),0)</f>
        <v>20</v>
      </c>
      <c r="R134" s="212"/>
      <c r="S134" s="212"/>
      <c r="T134" s="212"/>
      <c r="U134" s="17"/>
      <c r="V134" s="17"/>
      <c r="AA134" s="17"/>
      <c r="AB134" s="101"/>
      <c r="AC134" s="101"/>
    </row>
    <row r="135" spans="5:32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2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2" x14ac:dyDescent="0.35">
      <c r="E137" s="101"/>
      <c r="F137" s="109" t="s">
        <v>11</v>
      </c>
      <c r="G137" s="110">
        <f>G$7</f>
        <v>4</v>
      </c>
      <c r="H137" s="110">
        <f t="shared" ref="H137:O137" si="43">H$7</f>
        <v>4</v>
      </c>
      <c r="I137" s="110">
        <f t="shared" si="43"/>
        <v>5</v>
      </c>
      <c r="J137" s="110">
        <f t="shared" si="43"/>
        <v>4</v>
      </c>
      <c r="K137" s="110">
        <f t="shared" si="43"/>
        <v>3</v>
      </c>
      <c r="L137" s="110">
        <f t="shared" si="43"/>
        <v>5</v>
      </c>
      <c r="M137" s="110">
        <f t="shared" si="43"/>
        <v>3</v>
      </c>
      <c r="N137" s="110">
        <f t="shared" si="43"/>
        <v>5</v>
      </c>
      <c r="O137" s="110">
        <f t="shared" si="43"/>
        <v>3</v>
      </c>
      <c r="P137" s="111">
        <f>SUM(G137:O137)</f>
        <v>36</v>
      </c>
      <c r="Q137" s="110">
        <f t="shared" ref="Q137:Y137" si="44">Q$7</f>
        <v>4</v>
      </c>
      <c r="R137" s="112">
        <f t="shared" si="44"/>
        <v>4</v>
      </c>
      <c r="S137" s="112">
        <f t="shared" si="44"/>
        <v>3</v>
      </c>
      <c r="T137" s="112">
        <f t="shared" si="44"/>
        <v>5</v>
      </c>
      <c r="U137" s="112">
        <f t="shared" si="44"/>
        <v>3</v>
      </c>
      <c r="V137" s="112">
        <f t="shared" si="44"/>
        <v>4</v>
      </c>
      <c r="W137" s="112">
        <f t="shared" si="44"/>
        <v>4</v>
      </c>
      <c r="X137" s="112">
        <f t="shared" si="44"/>
        <v>5</v>
      </c>
      <c r="Y137" s="113">
        <f t="shared" si="44"/>
        <v>4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2" x14ac:dyDescent="0.35">
      <c r="E138" s="101"/>
      <c r="F138" s="114" t="s">
        <v>7</v>
      </c>
      <c r="G138" s="115">
        <f>G$8</f>
        <v>4</v>
      </c>
      <c r="H138" s="115">
        <f t="shared" ref="H138:O138" si="45">H$8</f>
        <v>8</v>
      </c>
      <c r="I138" s="115">
        <f t="shared" si="45"/>
        <v>12</v>
      </c>
      <c r="J138" s="115">
        <f t="shared" si="45"/>
        <v>14</v>
      </c>
      <c r="K138" s="115">
        <f t="shared" si="45"/>
        <v>2</v>
      </c>
      <c r="L138" s="115">
        <f t="shared" si="45"/>
        <v>10</v>
      </c>
      <c r="M138" s="115">
        <f t="shared" si="45"/>
        <v>18</v>
      </c>
      <c r="N138" s="115">
        <f t="shared" si="45"/>
        <v>16</v>
      </c>
      <c r="O138" s="116">
        <f t="shared" si="45"/>
        <v>6</v>
      </c>
      <c r="P138" s="117"/>
      <c r="Q138" s="118">
        <f t="shared" ref="Q138:Y138" si="46">Q$8</f>
        <v>1</v>
      </c>
      <c r="R138" s="119">
        <f t="shared" si="46"/>
        <v>9</v>
      </c>
      <c r="S138" s="119">
        <f t="shared" si="46"/>
        <v>11</v>
      </c>
      <c r="T138" s="119">
        <f t="shared" si="46"/>
        <v>5</v>
      </c>
      <c r="U138" s="119">
        <f t="shared" si="46"/>
        <v>17</v>
      </c>
      <c r="V138" s="119">
        <f t="shared" si="46"/>
        <v>15</v>
      </c>
      <c r="W138" s="119">
        <f t="shared" si="46"/>
        <v>3</v>
      </c>
      <c r="X138" s="119">
        <f t="shared" si="46"/>
        <v>13</v>
      </c>
      <c r="Y138" s="116">
        <f t="shared" si="46"/>
        <v>7</v>
      </c>
      <c r="Z138" s="117"/>
      <c r="AA138" s="120"/>
      <c r="AB138" s="101"/>
      <c r="AC138" s="101"/>
    </row>
    <row r="139" spans="5:32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1</v>
      </c>
      <c r="H139" s="122">
        <f t="shared" ref="H139:O139" si="47">IF($Q134&lt;=18,IF(H138&lt;=$Q134,1,0),IF($Q134&lt;=36,IF(H138&lt;=($Q134-18),2,1),IF($Q134&gt;36,IF(H138&lt;=($Q134-36),3,2))))</f>
        <v>1</v>
      </c>
      <c r="I139" s="122">
        <f t="shared" si="47"/>
        <v>1</v>
      </c>
      <c r="J139" s="122">
        <f t="shared" si="47"/>
        <v>1</v>
      </c>
      <c r="K139" s="122">
        <f t="shared" si="47"/>
        <v>2</v>
      </c>
      <c r="L139" s="122">
        <f t="shared" si="47"/>
        <v>1</v>
      </c>
      <c r="M139" s="122">
        <f t="shared" si="47"/>
        <v>1</v>
      </c>
      <c r="N139" s="122">
        <f t="shared" si="47"/>
        <v>1</v>
      </c>
      <c r="O139" s="123">
        <f t="shared" si="47"/>
        <v>1</v>
      </c>
      <c r="P139" s="124">
        <f>SUM(G139:O139)</f>
        <v>10</v>
      </c>
      <c r="Q139" s="123">
        <f t="shared" ref="Q139:Y139" si="48">IF($Q134&lt;=18,IF(Q138&lt;=$Q134,1,0),IF($Q134&lt;=36,IF(Q138&lt;=($Q134-18),2,1),IF($Q134&gt;36,IF(Q138&lt;=($Q134-36),3,2))))</f>
        <v>2</v>
      </c>
      <c r="R139" s="123">
        <f t="shared" si="48"/>
        <v>1</v>
      </c>
      <c r="S139" s="123">
        <f t="shared" si="48"/>
        <v>1</v>
      </c>
      <c r="T139" s="123">
        <f t="shared" si="48"/>
        <v>1</v>
      </c>
      <c r="U139" s="123">
        <f t="shared" si="48"/>
        <v>1</v>
      </c>
      <c r="V139" s="123">
        <f t="shared" si="48"/>
        <v>1</v>
      </c>
      <c r="W139" s="123">
        <f t="shared" si="48"/>
        <v>1</v>
      </c>
      <c r="X139" s="123">
        <f t="shared" si="48"/>
        <v>1</v>
      </c>
      <c r="Y139" s="123">
        <f t="shared" si="48"/>
        <v>1</v>
      </c>
      <c r="Z139" s="125">
        <f>SUM(Q139:Y139)</f>
        <v>10</v>
      </c>
      <c r="AA139" s="126">
        <f>P139+Z139</f>
        <v>20</v>
      </c>
      <c r="AB139" s="101"/>
      <c r="AC139" s="101"/>
    </row>
    <row r="140" spans="5:32" x14ac:dyDescent="0.35">
      <c r="E140" s="101"/>
      <c r="F140" s="127" t="s">
        <v>51</v>
      </c>
      <c r="G140" s="128">
        <f t="shared" ref="G140:O140" si="49">G11</f>
        <v>10</v>
      </c>
      <c r="H140" s="128">
        <f t="shared" si="49"/>
        <v>10</v>
      </c>
      <c r="I140" s="128">
        <f t="shared" si="49"/>
        <v>10</v>
      </c>
      <c r="J140" s="128">
        <f t="shared" si="49"/>
        <v>10</v>
      </c>
      <c r="K140" s="128">
        <f t="shared" si="49"/>
        <v>10</v>
      </c>
      <c r="L140" s="128">
        <f t="shared" si="49"/>
        <v>10</v>
      </c>
      <c r="M140" s="128">
        <f t="shared" si="49"/>
        <v>10</v>
      </c>
      <c r="N140" s="128">
        <f t="shared" si="49"/>
        <v>10</v>
      </c>
      <c r="O140" s="128">
        <f t="shared" si="49"/>
        <v>10</v>
      </c>
      <c r="P140" s="129">
        <f>SUM(G140:O140)</f>
        <v>90</v>
      </c>
      <c r="Q140" s="130">
        <f t="shared" ref="Q140:Y140" si="50">Q11</f>
        <v>10</v>
      </c>
      <c r="R140" s="128">
        <f t="shared" si="50"/>
        <v>10</v>
      </c>
      <c r="S140" s="128">
        <f t="shared" si="50"/>
        <v>10</v>
      </c>
      <c r="T140" s="128">
        <f t="shared" si="50"/>
        <v>10</v>
      </c>
      <c r="U140" s="128">
        <f t="shared" si="50"/>
        <v>10</v>
      </c>
      <c r="V140" s="128">
        <f t="shared" si="50"/>
        <v>10</v>
      </c>
      <c r="W140" s="128">
        <f t="shared" si="50"/>
        <v>10</v>
      </c>
      <c r="X140" s="128">
        <f t="shared" si="50"/>
        <v>10</v>
      </c>
      <c r="Y140" s="131">
        <f t="shared" si="50"/>
        <v>10</v>
      </c>
      <c r="Z140" s="129">
        <f>SUM(Q140:Y140)</f>
        <v>90</v>
      </c>
      <c r="AA140" s="132">
        <f>P140+Z140</f>
        <v>180</v>
      </c>
      <c r="AB140" s="101"/>
      <c r="AC140" s="101"/>
    </row>
    <row r="141" spans="5:32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0</v>
      </c>
      <c r="H141" s="134">
        <f t="shared" ref="H141:O141" si="51">IF(H140-H137=-1,3+H139)+IF(H140-H137=0,2+H139)+IF(H140-H137=1,1+H139)+IF(H140-H137=2,H139)+IF(H140-H137=3,IF(H139-1&gt;0,H139-1,0))+IF(H140-H137=4,IF(H139-2&gt;0,H139-2,0))</f>
        <v>0</v>
      </c>
      <c r="I141" s="134">
        <f t="shared" si="51"/>
        <v>0</v>
      </c>
      <c r="J141" s="134">
        <f t="shared" si="51"/>
        <v>0</v>
      </c>
      <c r="K141" s="134">
        <f t="shared" si="51"/>
        <v>0</v>
      </c>
      <c r="L141" s="134">
        <f t="shared" si="51"/>
        <v>0</v>
      </c>
      <c r="M141" s="134">
        <f t="shared" si="51"/>
        <v>0</v>
      </c>
      <c r="N141" s="134">
        <f t="shared" si="51"/>
        <v>0</v>
      </c>
      <c r="O141" s="135">
        <f t="shared" si="51"/>
        <v>0</v>
      </c>
      <c r="P141" s="136">
        <f>SUM(G141:O141)</f>
        <v>0</v>
      </c>
      <c r="Q141" s="137">
        <f t="shared" ref="Q141:Y141" si="52">IF(Q140-Q137=-1,3+Q139)+IF(Q140-Q137=0,2+Q139)+IF(Q140-Q137=1,1+Q139)+IF(Q140-Q137=2,Q139)+IF(Q140-Q137=3,IF(Q139-1&gt;0,Q139-1,0))+IF(Q140-Q137=4,IF(Q139-2&gt;0,Q139-2,0))</f>
        <v>0</v>
      </c>
      <c r="R141" s="138">
        <f t="shared" si="52"/>
        <v>0</v>
      </c>
      <c r="S141" s="138">
        <f t="shared" si="52"/>
        <v>0</v>
      </c>
      <c r="T141" s="138">
        <f t="shared" si="52"/>
        <v>0</v>
      </c>
      <c r="U141" s="138">
        <f t="shared" si="52"/>
        <v>0</v>
      </c>
      <c r="V141" s="138">
        <f t="shared" si="52"/>
        <v>0</v>
      </c>
      <c r="W141" s="138">
        <f t="shared" si="52"/>
        <v>0</v>
      </c>
      <c r="X141" s="138">
        <f t="shared" si="52"/>
        <v>0</v>
      </c>
      <c r="Y141" s="135">
        <f t="shared" si="52"/>
        <v>0</v>
      </c>
      <c r="Z141" s="136">
        <f>SUM(Q141:Y141)</f>
        <v>0</v>
      </c>
      <c r="AA141" s="139">
        <f>P141+Z141</f>
        <v>0</v>
      </c>
      <c r="AB141" s="101"/>
      <c r="AC141" s="101"/>
    </row>
    <row r="142" spans="5:32" ht="15" thickBot="1" x14ac:dyDescent="0.4">
      <c r="E142" s="101"/>
      <c r="F142" s="140" t="s">
        <v>53</v>
      </c>
      <c r="G142" s="141">
        <f t="shared" ref="G142:O142" si="53">IF(G140-G137=-2,4)+IF(G140-G137=-1,3)+IF(G140-G137=0,2)+IF(G140-G137=1,1)+IF(G140-G137&gt;2,0)</f>
        <v>0</v>
      </c>
      <c r="H142" s="141">
        <f t="shared" si="53"/>
        <v>0</v>
      </c>
      <c r="I142" s="141">
        <f t="shared" si="53"/>
        <v>0</v>
      </c>
      <c r="J142" s="141">
        <f t="shared" si="53"/>
        <v>0</v>
      </c>
      <c r="K142" s="141">
        <f t="shared" si="53"/>
        <v>0</v>
      </c>
      <c r="L142" s="141">
        <f t="shared" si="53"/>
        <v>0</v>
      </c>
      <c r="M142" s="141">
        <f t="shared" si="53"/>
        <v>0</v>
      </c>
      <c r="N142" s="141">
        <f t="shared" si="53"/>
        <v>0</v>
      </c>
      <c r="O142" s="142">
        <f t="shared" si="53"/>
        <v>0</v>
      </c>
      <c r="P142" s="143">
        <f>SUM(G142:O142)</f>
        <v>0</v>
      </c>
      <c r="Q142" s="142">
        <f t="shared" ref="Q142:Y142" si="54">IF(Q140-Q137=-2,4)+IF(Q140-Q137=-1,3)+IF(Q140-Q137=0,2)+IF(Q140-Q137=1,1)+IF(Q140-Q137&gt;2,0)</f>
        <v>0</v>
      </c>
      <c r="R142" s="142">
        <f t="shared" si="54"/>
        <v>0</v>
      </c>
      <c r="S142" s="142">
        <f t="shared" si="54"/>
        <v>0</v>
      </c>
      <c r="T142" s="142">
        <f t="shared" si="54"/>
        <v>0</v>
      </c>
      <c r="U142" s="142">
        <f t="shared" si="54"/>
        <v>0</v>
      </c>
      <c r="V142" s="142">
        <f t="shared" si="54"/>
        <v>0</v>
      </c>
      <c r="W142" s="142">
        <f t="shared" si="54"/>
        <v>0</v>
      </c>
      <c r="X142" s="142">
        <f t="shared" si="54"/>
        <v>0</v>
      </c>
      <c r="Y142" s="142">
        <f t="shared" si="54"/>
        <v>0</v>
      </c>
      <c r="Z142" s="143">
        <f>SUM(Q142:Y142)</f>
        <v>0</v>
      </c>
      <c r="AA142" s="144">
        <f>P142+Z142</f>
        <v>0</v>
      </c>
      <c r="AB142" s="101"/>
      <c r="AC142" s="101"/>
    </row>
    <row r="143" spans="5:32" x14ac:dyDescent="0.35">
      <c r="E143" s="101"/>
      <c r="F143" s="38"/>
      <c r="G143" s="28">
        <f>G140-G137</f>
        <v>6</v>
      </c>
      <c r="H143" s="28">
        <f t="shared" ref="H143:O143" si="55">H140-H137</f>
        <v>6</v>
      </c>
      <c r="I143" s="28">
        <f t="shared" si="55"/>
        <v>5</v>
      </c>
      <c r="J143" s="28">
        <f t="shared" si="55"/>
        <v>6</v>
      </c>
      <c r="K143" s="28">
        <f t="shared" si="55"/>
        <v>7</v>
      </c>
      <c r="L143" s="28">
        <f t="shared" si="55"/>
        <v>5</v>
      </c>
      <c r="M143" s="28">
        <f t="shared" si="55"/>
        <v>7</v>
      </c>
      <c r="N143" s="28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5"/>
      <c r="AA143" s="146"/>
      <c r="AB143" s="101"/>
      <c r="AC143" s="101"/>
    </row>
    <row r="144" spans="5:32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2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2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0</v>
      </c>
      <c r="P146" s="198" t="s">
        <v>57</v>
      </c>
      <c r="Q146" s="198"/>
      <c r="R146" s="198"/>
      <c r="S146" s="198"/>
      <c r="T146" s="198"/>
      <c r="U146" s="148">
        <f>COUNTIF(G143:Y143,"=2")</f>
        <v>0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</row>
    <row r="147" spans="5:32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0</v>
      </c>
      <c r="P147" s="198" t="s">
        <v>60</v>
      </c>
      <c r="Q147" s="198"/>
      <c r="R147" s="198"/>
      <c r="S147" s="198"/>
      <c r="T147" s="198"/>
      <c r="U147" s="151">
        <f>COUNTIF(G143:Y143,"&gt;=3")</f>
        <v>18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</row>
    <row r="148" spans="5:32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0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</row>
    <row r="149" spans="5:32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0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</row>
    <row r="150" spans="5:32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0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</row>
    <row r="151" spans="5:32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18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</row>
    <row r="152" spans="5:32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</row>
    <row r="153" spans="5:32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</row>
    <row r="154" spans="5:32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</row>
    <row r="155" spans="5:32" ht="15.5" thickTop="1" thickBot="1" x14ac:dyDescent="0.4"/>
    <row r="156" spans="5:32" x14ac:dyDescent="0.35">
      <c r="E156" s="101"/>
      <c r="F156" s="102" t="s">
        <v>49</v>
      </c>
      <c r="G156" s="196">
        <f>C12</f>
        <v>0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0</v>
      </c>
      <c r="AB156" s="101"/>
      <c r="AC156" s="101"/>
    </row>
    <row r="157" spans="5:32" ht="15" thickBot="1" x14ac:dyDescent="0.4">
      <c r="E157" s="101"/>
      <c r="F157" s="104" t="s">
        <v>6</v>
      </c>
      <c r="G157" s="210">
        <f>E12</f>
        <v>20</v>
      </c>
      <c r="H157" s="211"/>
      <c r="I157" s="211"/>
      <c r="J157" s="211"/>
      <c r="K157" s="17"/>
      <c r="L157" s="211">
        <f>$F$3</f>
        <v>133</v>
      </c>
      <c r="M157" s="211"/>
      <c r="N157" s="211"/>
      <c r="O157" s="211">
        <f>$G$3</f>
        <v>68.599999999999994</v>
      </c>
      <c r="P157" s="211"/>
      <c r="Q157" s="212">
        <f>ROUND((G157*(L157/113)+(O157-AA160)),0)</f>
        <v>20</v>
      </c>
      <c r="R157" s="212"/>
      <c r="S157" s="212"/>
      <c r="T157" s="212"/>
      <c r="U157" s="17"/>
      <c r="V157" s="17"/>
      <c r="AA157" s="17"/>
      <c r="AB157" s="101"/>
      <c r="AC157" s="101"/>
    </row>
    <row r="158" spans="5:32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2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2" x14ac:dyDescent="0.35">
      <c r="E160" s="101"/>
      <c r="F160" s="109" t="s">
        <v>11</v>
      </c>
      <c r="G160" s="110">
        <f>G$7</f>
        <v>4</v>
      </c>
      <c r="H160" s="110">
        <f t="shared" ref="H160:O160" si="57">H$7</f>
        <v>4</v>
      </c>
      <c r="I160" s="110">
        <f t="shared" si="57"/>
        <v>5</v>
      </c>
      <c r="J160" s="110">
        <f t="shared" si="57"/>
        <v>4</v>
      </c>
      <c r="K160" s="110">
        <f t="shared" si="57"/>
        <v>3</v>
      </c>
      <c r="L160" s="110">
        <f t="shared" si="57"/>
        <v>5</v>
      </c>
      <c r="M160" s="110">
        <f t="shared" si="57"/>
        <v>3</v>
      </c>
      <c r="N160" s="110">
        <f t="shared" si="57"/>
        <v>5</v>
      </c>
      <c r="O160" s="110">
        <f t="shared" si="57"/>
        <v>3</v>
      </c>
      <c r="P160" s="111">
        <f>SUM(G160:O160)</f>
        <v>36</v>
      </c>
      <c r="Q160" s="110">
        <f t="shared" ref="Q160:Y160" si="58">Q$7</f>
        <v>4</v>
      </c>
      <c r="R160" s="112">
        <f t="shared" si="58"/>
        <v>4</v>
      </c>
      <c r="S160" s="112">
        <f t="shared" si="58"/>
        <v>3</v>
      </c>
      <c r="T160" s="112">
        <f t="shared" si="58"/>
        <v>5</v>
      </c>
      <c r="U160" s="112">
        <f t="shared" si="58"/>
        <v>3</v>
      </c>
      <c r="V160" s="112">
        <f t="shared" si="58"/>
        <v>4</v>
      </c>
      <c r="W160" s="112">
        <f t="shared" si="58"/>
        <v>4</v>
      </c>
      <c r="X160" s="112">
        <f t="shared" si="58"/>
        <v>5</v>
      </c>
      <c r="Y160" s="113">
        <f t="shared" si="58"/>
        <v>4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2" x14ac:dyDescent="0.35">
      <c r="E161" s="101"/>
      <c r="F161" s="114" t="s">
        <v>7</v>
      </c>
      <c r="G161" s="115">
        <f>G$8</f>
        <v>4</v>
      </c>
      <c r="H161" s="115">
        <f t="shared" ref="H161:O161" si="59">H$8</f>
        <v>8</v>
      </c>
      <c r="I161" s="115">
        <f t="shared" si="59"/>
        <v>12</v>
      </c>
      <c r="J161" s="115">
        <f t="shared" si="59"/>
        <v>14</v>
      </c>
      <c r="K161" s="115">
        <f t="shared" si="59"/>
        <v>2</v>
      </c>
      <c r="L161" s="115">
        <f t="shared" si="59"/>
        <v>10</v>
      </c>
      <c r="M161" s="115">
        <f t="shared" si="59"/>
        <v>18</v>
      </c>
      <c r="N161" s="115">
        <f t="shared" si="59"/>
        <v>16</v>
      </c>
      <c r="O161" s="116">
        <f t="shared" si="59"/>
        <v>6</v>
      </c>
      <c r="P161" s="117"/>
      <c r="Q161" s="118">
        <f t="shared" ref="Q161:Y161" si="60">Q$8</f>
        <v>1</v>
      </c>
      <c r="R161" s="119">
        <f t="shared" si="60"/>
        <v>9</v>
      </c>
      <c r="S161" s="119">
        <f t="shared" si="60"/>
        <v>11</v>
      </c>
      <c r="T161" s="119">
        <f t="shared" si="60"/>
        <v>5</v>
      </c>
      <c r="U161" s="119">
        <f t="shared" si="60"/>
        <v>17</v>
      </c>
      <c r="V161" s="119">
        <f t="shared" si="60"/>
        <v>15</v>
      </c>
      <c r="W161" s="119">
        <f t="shared" si="60"/>
        <v>3</v>
      </c>
      <c r="X161" s="119">
        <f t="shared" si="60"/>
        <v>13</v>
      </c>
      <c r="Y161" s="116">
        <f t="shared" si="60"/>
        <v>7</v>
      </c>
      <c r="Z161" s="117"/>
      <c r="AA161" s="120"/>
      <c r="AB161" s="101"/>
      <c r="AC161" s="101"/>
    </row>
    <row r="162" spans="5:32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1</v>
      </c>
      <c r="H162" s="122">
        <f t="shared" ref="H162:O162" si="61">IF($Q157&lt;=18,IF(H161&lt;=$Q157,1,0),IF($Q157&lt;=36,IF(H161&lt;=($Q157-18),2,1),IF($Q157&gt;36,IF(H161&lt;=($Q157-36),3,2))))</f>
        <v>1</v>
      </c>
      <c r="I162" s="122">
        <f t="shared" si="61"/>
        <v>1</v>
      </c>
      <c r="J162" s="122">
        <f t="shared" si="61"/>
        <v>1</v>
      </c>
      <c r="K162" s="122">
        <f t="shared" si="61"/>
        <v>2</v>
      </c>
      <c r="L162" s="122">
        <f t="shared" si="61"/>
        <v>1</v>
      </c>
      <c r="M162" s="122">
        <f t="shared" si="61"/>
        <v>1</v>
      </c>
      <c r="N162" s="122">
        <f t="shared" si="61"/>
        <v>1</v>
      </c>
      <c r="O162" s="123">
        <f t="shared" si="61"/>
        <v>1</v>
      </c>
      <c r="P162" s="124">
        <f>SUM(G162:O162)</f>
        <v>10</v>
      </c>
      <c r="Q162" s="123">
        <f t="shared" ref="Q162:Y162" si="62">IF($Q157&lt;=18,IF(Q161&lt;=$Q157,1,0),IF($Q157&lt;=36,IF(Q161&lt;=($Q157-18),2,1),IF($Q157&gt;36,IF(Q161&lt;=($Q157-36),3,2))))</f>
        <v>2</v>
      </c>
      <c r="R162" s="123">
        <f t="shared" si="62"/>
        <v>1</v>
      </c>
      <c r="S162" s="123">
        <f t="shared" si="62"/>
        <v>1</v>
      </c>
      <c r="T162" s="123">
        <f t="shared" si="62"/>
        <v>1</v>
      </c>
      <c r="U162" s="123">
        <f t="shared" si="62"/>
        <v>1</v>
      </c>
      <c r="V162" s="123">
        <f t="shared" si="62"/>
        <v>1</v>
      </c>
      <c r="W162" s="123">
        <f t="shared" si="62"/>
        <v>1</v>
      </c>
      <c r="X162" s="123">
        <f t="shared" si="62"/>
        <v>1</v>
      </c>
      <c r="Y162" s="123">
        <f t="shared" si="62"/>
        <v>1</v>
      </c>
      <c r="Z162" s="125">
        <f>SUM(Q162:Y162)</f>
        <v>10</v>
      </c>
      <c r="AA162" s="126">
        <f>P162+Z162</f>
        <v>20</v>
      </c>
      <c r="AB162" s="101"/>
      <c r="AC162" s="101"/>
    </row>
    <row r="163" spans="5:32" x14ac:dyDescent="0.35">
      <c r="E163" s="101"/>
      <c r="F163" s="127" t="s">
        <v>51</v>
      </c>
      <c r="G163" s="128">
        <f t="shared" ref="G163:O163" si="63">G12</f>
        <v>10</v>
      </c>
      <c r="H163" s="128">
        <f t="shared" si="63"/>
        <v>10</v>
      </c>
      <c r="I163" s="128">
        <f t="shared" si="63"/>
        <v>10</v>
      </c>
      <c r="J163" s="128">
        <f t="shared" si="63"/>
        <v>10</v>
      </c>
      <c r="K163" s="128">
        <f t="shared" si="63"/>
        <v>10</v>
      </c>
      <c r="L163" s="128">
        <f t="shared" si="63"/>
        <v>10</v>
      </c>
      <c r="M163" s="128">
        <f t="shared" si="63"/>
        <v>10</v>
      </c>
      <c r="N163" s="128">
        <f t="shared" si="63"/>
        <v>10</v>
      </c>
      <c r="O163" s="128">
        <f t="shared" si="63"/>
        <v>10</v>
      </c>
      <c r="P163" s="129">
        <f>SUM(G163:O163)</f>
        <v>90</v>
      </c>
      <c r="Q163" s="130">
        <f t="shared" ref="Q163:Y163" si="64">Q12</f>
        <v>10</v>
      </c>
      <c r="R163" s="128">
        <f t="shared" si="64"/>
        <v>10</v>
      </c>
      <c r="S163" s="128">
        <f t="shared" si="64"/>
        <v>10</v>
      </c>
      <c r="T163" s="128">
        <f t="shared" si="64"/>
        <v>10</v>
      </c>
      <c r="U163" s="128">
        <f t="shared" si="64"/>
        <v>10</v>
      </c>
      <c r="V163" s="128">
        <f t="shared" si="64"/>
        <v>10</v>
      </c>
      <c r="W163" s="128">
        <f t="shared" si="64"/>
        <v>10</v>
      </c>
      <c r="X163" s="128">
        <f t="shared" si="64"/>
        <v>10</v>
      </c>
      <c r="Y163" s="131">
        <f t="shared" si="64"/>
        <v>10</v>
      </c>
      <c r="Z163" s="129">
        <f>SUM(Q163:Y163)</f>
        <v>90</v>
      </c>
      <c r="AA163" s="132">
        <f>P163+Z163</f>
        <v>180</v>
      </c>
      <c r="AB163" s="101"/>
      <c r="AC163" s="101"/>
    </row>
    <row r="164" spans="5:32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0</v>
      </c>
      <c r="H164" s="134">
        <f t="shared" ref="H164:O164" si="65">IF(H163-H160=-1,3+H162)+IF(H163-H160=0,2+H162)+IF(H163-H160=1,1+H162)+IF(H163-H160=2,H162)+IF(H163-H160=3,IF(H162-1&gt;0,H162-1,0))+IF(H163-H160=4,IF(H162-2&gt;0,H162-2,0))</f>
        <v>0</v>
      </c>
      <c r="I164" s="134">
        <f t="shared" si="65"/>
        <v>0</v>
      </c>
      <c r="J164" s="134">
        <f t="shared" si="65"/>
        <v>0</v>
      </c>
      <c r="K164" s="134">
        <f t="shared" si="65"/>
        <v>0</v>
      </c>
      <c r="L164" s="134">
        <f t="shared" si="65"/>
        <v>0</v>
      </c>
      <c r="M164" s="134">
        <f t="shared" si="65"/>
        <v>0</v>
      </c>
      <c r="N164" s="134">
        <f t="shared" si="65"/>
        <v>0</v>
      </c>
      <c r="O164" s="135">
        <f t="shared" si="65"/>
        <v>0</v>
      </c>
      <c r="P164" s="136">
        <f>SUM(G164:O164)</f>
        <v>0</v>
      </c>
      <c r="Q164" s="137">
        <f t="shared" ref="Q164:Y164" si="66">IF(Q163-Q160=-1,3+Q162)+IF(Q163-Q160=0,2+Q162)+IF(Q163-Q160=1,1+Q162)+IF(Q163-Q160=2,Q162)+IF(Q163-Q160=3,IF(Q162-1&gt;0,Q162-1,0))+IF(Q163-Q160=4,IF(Q162-2&gt;0,Q162-2,0))</f>
        <v>0</v>
      </c>
      <c r="R164" s="138">
        <f t="shared" si="66"/>
        <v>0</v>
      </c>
      <c r="S164" s="138">
        <f t="shared" si="66"/>
        <v>0</v>
      </c>
      <c r="T164" s="138">
        <f t="shared" si="66"/>
        <v>0</v>
      </c>
      <c r="U164" s="138">
        <f t="shared" si="66"/>
        <v>0</v>
      </c>
      <c r="V164" s="138">
        <f t="shared" si="66"/>
        <v>0</v>
      </c>
      <c r="W164" s="138">
        <f t="shared" si="66"/>
        <v>0</v>
      </c>
      <c r="X164" s="138">
        <f t="shared" si="66"/>
        <v>0</v>
      </c>
      <c r="Y164" s="135">
        <f t="shared" si="66"/>
        <v>0</v>
      </c>
      <c r="Z164" s="136">
        <f>SUM(Q164:Y164)</f>
        <v>0</v>
      </c>
      <c r="AA164" s="139">
        <f>P164+Z164</f>
        <v>0</v>
      </c>
      <c r="AB164" s="101"/>
      <c r="AC164" s="101"/>
    </row>
    <row r="165" spans="5:32" ht="15" thickBot="1" x14ac:dyDescent="0.4">
      <c r="E165" s="101"/>
      <c r="F165" s="140" t="s">
        <v>53</v>
      </c>
      <c r="G165" s="141">
        <f t="shared" ref="G165:O165" si="67">IF(G163-G160=-2,4)+IF(G163-G160=-1,3)+IF(G163-G160=0,2)+IF(G163-G160=1,1)+IF(G163-G160&gt;2,0)</f>
        <v>0</v>
      </c>
      <c r="H165" s="141">
        <f t="shared" si="67"/>
        <v>0</v>
      </c>
      <c r="I165" s="141">
        <f t="shared" si="67"/>
        <v>0</v>
      </c>
      <c r="J165" s="141">
        <f t="shared" si="67"/>
        <v>0</v>
      </c>
      <c r="K165" s="141">
        <f t="shared" si="67"/>
        <v>0</v>
      </c>
      <c r="L165" s="141">
        <f t="shared" si="67"/>
        <v>0</v>
      </c>
      <c r="M165" s="141">
        <f t="shared" si="67"/>
        <v>0</v>
      </c>
      <c r="N165" s="141">
        <f t="shared" si="67"/>
        <v>0</v>
      </c>
      <c r="O165" s="142">
        <f t="shared" si="67"/>
        <v>0</v>
      </c>
      <c r="P165" s="143">
        <f>SUM(G165:O165)</f>
        <v>0</v>
      </c>
      <c r="Q165" s="142">
        <f t="shared" ref="Q165:Y165" si="68">IF(Q163-Q160=-2,4)+IF(Q163-Q160=-1,3)+IF(Q163-Q160=0,2)+IF(Q163-Q160=1,1)+IF(Q163-Q160&gt;2,0)</f>
        <v>0</v>
      </c>
      <c r="R165" s="142">
        <f t="shared" si="68"/>
        <v>0</v>
      </c>
      <c r="S165" s="142">
        <f t="shared" si="68"/>
        <v>0</v>
      </c>
      <c r="T165" s="142">
        <f t="shared" si="68"/>
        <v>0</v>
      </c>
      <c r="U165" s="142">
        <f t="shared" si="68"/>
        <v>0</v>
      </c>
      <c r="V165" s="142">
        <f t="shared" si="68"/>
        <v>0</v>
      </c>
      <c r="W165" s="142">
        <f t="shared" si="68"/>
        <v>0</v>
      </c>
      <c r="X165" s="142">
        <f t="shared" si="68"/>
        <v>0</v>
      </c>
      <c r="Y165" s="142">
        <f t="shared" si="68"/>
        <v>0</v>
      </c>
      <c r="Z165" s="143">
        <f>SUM(Q165:Y165)</f>
        <v>0</v>
      </c>
      <c r="AA165" s="144">
        <f>P165+Z165</f>
        <v>0</v>
      </c>
      <c r="AB165" s="101"/>
      <c r="AC165" s="101"/>
    </row>
    <row r="166" spans="5:32" x14ac:dyDescent="0.35">
      <c r="E166" s="101"/>
      <c r="F166" s="38"/>
      <c r="G166" s="28">
        <f>G163-G160</f>
        <v>6</v>
      </c>
      <c r="H166" s="28">
        <f t="shared" ref="H166:O166" si="69">H163-H160</f>
        <v>6</v>
      </c>
      <c r="I166" s="28">
        <f t="shared" si="69"/>
        <v>5</v>
      </c>
      <c r="J166" s="28">
        <f t="shared" si="69"/>
        <v>6</v>
      </c>
      <c r="K166" s="28">
        <f t="shared" si="69"/>
        <v>7</v>
      </c>
      <c r="L166" s="28">
        <f t="shared" si="69"/>
        <v>5</v>
      </c>
      <c r="M166" s="28">
        <f t="shared" si="69"/>
        <v>7</v>
      </c>
      <c r="N166" s="28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5"/>
      <c r="AA166" s="146"/>
      <c r="AB166" s="101"/>
      <c r="AC166" s="101"/>
    </row>
    <row r="167" spans="5:32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2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2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0</v>
      </c>
      <c r="P169" s="198" t="s">
        <v>57</v>
      </c>
      <c r="Q169" s="198"/>
      <c r="R169" s="198"/>
      <c r="S169" s="198"/>
      <c r="T169" s="198"/>
      <c r="U169" s="148">
        <f>COUNTIF(G166:Y166,"=2")</f>
        <v>0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</row>
    <row r="170" spans="5:32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0</v>
      </c>
      <c r="M170" s="217" t="s">
        <v>59</v>
      </c>
      <c r="N170" s="217"/>
      <c r="O170" s="152">
        <f>COUNTIF(G166:Y166,"=1")</f>
        <v>0</v>
      </c>
      <c r="P170" s="198" t="s">
        <v>60</v>
      </c>
      <c r="Q170" s="198"/>
      <c r="R170" s="198"/>
      <c r="S170" s="198"/>
      <c r="T170" s="198"/>
      <c r="U170" s="151">
        <f>COUNTIF(G166:Y166,"&gt;=3")</f>
        <v>18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</row>
    <row r="171" spans="5:32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0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</row>
    <row r="172" spans="5:32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0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</row>
    <row r="173" spans="5:32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0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</row>
    <row r="174" spans="5:32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18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</row>
    <row r="175" spans="5:32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</row>
    <row r="176" spans="5:32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</row>
    <row r="177" spans="5:32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</row>
    <row r="178" spans="5:32" ht="15.5" thickTop="1" thickBot="1" x14ac:dyDescent="0.4"/>
    <row r="179" spans="5:32" x14ac:dyDescent="0.35">
      <c r="E179" s="101"/>
      <c r="F179" s="102" t="s">
        <v>49</v>
      </c>
      <c r="G179" s="196">
        <f>C13</f>
        <v>0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0</v>
      </c>
      <c r="AB179" s="101"/>
      <c r="AC179" s="101"/>
    </row>
    <row r="180" spans="5:32" ht="15" thickBot="1" x14ac:dyDescent="0.4">
      <c r="E180" s="101"/>
      <c r="F180" s="104" t="s">
        <v>6</v>
      </c>
      <c r="G180" s="210">
        <f>E13</f>
        <v>20</v>
      </c>
      <c r="H180" s="211"/>
      <c r="I180" s="211"/>
      <c r="J180" s="211"/>
      <c r="K180" s="17"/>
      <c r="L180" s="211">
        <f>$F$3</f>
        <v>133</v>
      </c>
      <c r="M180" s="211"/>
      <c r="N180" s="211"/>
      <c r="O180" s="211">
        <f>$G$3</f>
        <v>68.599999999999994</v>
      </c>
      <c r="P180" s="211"/>
      <c r="Q180" s="212">
        <f>ROUND((G180*(L180/113)+(O180-AA183)),0)</f>
        <v>20</v>
      </c>
      <c r="R180" s="212"/>
      <c r="S180" s="212"/>
      <c r="T180" s="212"/>
      <c r="U180" s="17"/>
      <c r="V180" s="17"/>
      <c r="AA180" s="17"/>
      <c r="AB180" s="101"/>
      <c r="AC180" s="101"/>
    </row>
    <row r="181" spans="5:32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2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2" x14ac:dyDescent="0.35">
      <c r="E183" s="101"/>
      <c r="F183" s="109" t="s">
        <v>11</v>
      </c>
      <c r="G183" s="110">
        <f>G$7</f>
        <v>4</v>
      </c>
      <c r="H183" s="110">
        <f t="shared" ref="H183:O183" si="71">H$7</f>
        <v>4</v>
      </c>
      <c r="I183" s="110">
        <f t="shared" si="71"/>
        <v>5</v>
      </c>
      <c r="J183" s="110">
        <f t="shared" si="71"/>
        <v>4</v>
      </c>
      <c r="K183" s="110">
        <f t="shared" si="71"/>
        <v>3</v>
      </c>
      <c r="L183" s="110">
        <f t="shared" si="71"/>
        <v>5</v>
      </c>
      <c r="M183" s="110">
        <f t="shared" si="71"/>
        <v>3</v>
      </c>
      <c r="N183" s="110">
        <f t="shared" si="71"/>
        <v>5</v>
      </c>
      <c r="O183" s="110">
        <f t="shared" si="71"/>
        <v>3</v>
      </c>
      <c r="P183" s="111">
        <f>SUM(G183:O183)</f>
        <v>36</v>
      </c>
      <c r="Q183" s="110">
        <f t="shared" ref="Q183:Y183" si="72">Q$7</f>
        <v>4</v>
      </c>
      <c r="R183" s="112">
        <f t="shared" si="72"/>
        <v>4</v>
      </c>
      <c r="S183" s="112">
        <f t="shared" si="72"/>
        <v>3</v>
      </c>
      <c r="T183" s="112">
        <f t="shared" si="72"/>
        <v>5</v>
      </c>
      <c r="U183" s="112">
        <f t="shared" si="72"/>
        <v>3</v>
      </c>
      <c r="V183" s="112">
        <f t="shared" si="72"/>
        <v>4</v>
      </c>
      <c r="W183" s="112">
        <f t="shared" si="72"/>
        <v>4</v>
      </c>
      <c r="X183" s="112">
        <f t="shared" si="72"/>
        <v>5</v>
      </c>
      <c r="Y183" s="113">
        <f t="shared" si="72"/>
        <v>4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2" x14ac:dyDescent="0.35">
      <c r="E184" s="101"/>
      <c r="F184" s="114" t="s">
        <v>7</v>
      </c>
      <c r="G184" s="115">
        <f>G$8</f>
        <v>4</v>
      </c>
      <c r="H184" s="115">
        <f t="shared" ref="H184:O184" si="73">H$8</f>
        <v>8</v>
      </c>
      <c r="I184" s="115">
        <f t="shared" si="73"/>
        <v>12</v>
      </c>
      <c r="J184" s="115">
        <f t="shared" si="73"/>
        <v>14</v>
      </c>
      <c r="K184" s="115">
        <f t="shared" si="73"/>
        <v>2</v>
      </c>
      <c r="L184" s="115">
        <f t="shared" si="73"/>
        <v>10</v>
      </c>
      <c r="M184" s="115">
        <f t="shared" si="73"/>
        <v>18</v>
      </c>
      <c r="N184" s="115">
        <f t="shared" si="73"/>
        <v>16</v>
      </c>
      <c r="O184" s="116">
        <f t="shared" si="73"/>
        <v>6</v>
      </c>
      <c r="P184" s="117"/>
      <c r="Q184" s="118">
        <f t="shared" ref="Q184:Y184" si="74">Q$8</f>
        <v>1</v>
      </c>
      <c r="R184" s="119">
        <f t="shared" si="74"/>
        <v>9</v>
      </c>
      <c r="S184" s="119">
        <f t="shared" si="74"/>
        <v>11</v>
      </c>
      <c r="T184" s="119">
        <f t="shared" si="74"/>
        <v>5</v>
      </c>
      <c r="U184" s="119">
        <f t="shared" si="74"/>
        <v>17</v>
      </c>
      <c r="V184" s="119">
        <f t="shared" si="74"/>
        <v>15</v>
      </c>
      <c r="W184" s="119">
        <f t="shared" si="74"/>
        <v>3</v>
      </c>
      <c r="X184" s="119">
        <f t="shared" si="74"/>
        <v>13</v>
      </c>
      <c r="Y184" s="116">
        <f t="shared" si="74"/>
        <v>7</v>
      </c>
      <c r="Z184" s="117"/>
      <c r="AA184" s="120"/>
      <c r="AB184" s="101"/>
      <c r="AC184" s="101"/>
    </row>
    <row r="185" spans="5:32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1</v>
      </c>
      <c r="H185" s="122">
        <f t="shared" ref="H185:O185" si="75">IF($Q180&lt;=18,IF(H184&lt;=$Q180,1,0),IF($Q180&lt;=36,IF(H184&lt;=($Q180-18),2,1),IF($Q180&gt;36,IF(H184&lt;=($Q180-36),3,2))))</f>
        <v>1</v>
      </c>
      <c r="I185" s="122">
        <f t="shared" si="75"/>
        <v>1</v>
      </c>
      <c r="J185" s="122">
        <f t="shared" si="75"/>
        <v>1</v>
      </c>
      <c r="K185" s="122">
        <f t="shared" si="75"/>
        <v>2</v>
      </c>
      <c r="L185" s="122">
        <f t="shared" si="75"/>
        <v>1</v>
      </c>
      <c r="M185" s="122">
        <f t="shared" si="75"/>
        <v>1</v>
      </c>
      <c r="N185" s="122">
        <f t="shared" si="75"/>
        <v>1</v>
      </c>
      <c r="O185" s="123">
        <f t="shared" si="75"/>
        <v>1</v>
      </c>
      <c r="P185" s="124">
        <f>SUM(G185:O185)</f>
        <v>10</v>
      </c>
      <c r="Q185" s="123">
        <f t="shared" ref="Q185:Y185" si="76">IF($Q180&lt;=18,IF(Q184&lt;=$Q180,1,0),IF($Q180&lt;=36,IF(Q184&lt;=($Q180-18),2,1),IF($Q180&gt;36,IF(Q184&lt;=($Q180-36),3,2))))</f>
        <v>2</v>
      </c>
      <c r="R185" s="123">
        <f t="shared" si="76"/>
        <v>1</v>
      </c>
      <c r="S185" s="123">
        <f t="shared" si="76"/>
        <v>1</v>
      </c>
      <c r="T185" s="123">
        <f t="shared" si="76"/>
        <v>1</v>
      </c>
      <c r="U185" s="123">
        <f t="shared" si="76"/>
        <v>1</v>
      </c>
      <c r="V185" s="123">
        <f t="shared" si="76"/>
        <v>1</v>
      </c>
      <c r="W185" s="123">
        <f t="shared" si="76"/>
        <v>1</v>
      </c>
      <c r="X185" s="123">
        <f t="shared" si="76"/>
        <v>1</v>
      </c>
      <c r="Y185" s="123">
        <f t="shared" si="76"/>
        <v>1</v>
      </c>
      <c r="Z185" s="125">
        <f>SUM(Q185:Y185)</f>
        <v>10</v>
      </c>
      <c r="AA185" s="126">
        <f>P185+Z185</f>
        <v>20</v>
      </c>
      <c r="AB185" s="101"/>
      <c r="AC185" s="101"/>
    </row>
    <row r="186" spans="5:32" x14ac:dyDescent="0.35">
      <c r="E186" s="101"/>
      <c r="F186" s="127" t="s">
        <v>51</v>
      </c>
      <c r="G186" s="128">
        <f t="shared" ref="G186:O186" si="77">G13</f>
        <v>10</v>
      </c>
      <c r="H186" s="128">
        <f t="shared" si="77"/>
        <v>10</v>
      </c>
      <c r="I186" s="128">
        <f t="shared" si="77"/>
        <v>10</v>
      </c>
      <c r="J186" s="128">
        <f t="shared" si="77"/>
        <v>10</v>
      </c>
      <c r="K186" s="128">
        <f t="shared" si="77"/>
        <v>10</v>
      </c>
      <c r="L186" s="128">
        <f t="shared" si="77"/>
        <v>10</v>
      </c>
      <c r="M186" s="128">
        <f t="shared" si="77"/>
        <v>10</v>
      </c>
      <c r="N186" s="128">
        <f t="shared" si="77"/>
        <v>10</v>
      </c>
      <c r="O186" s="128">
        <f t="shared" si="77"/>
        <v>10</v>
      </c>
      <c r="P186" s="129">
        <f>SUM(G186:O186)</f>
        <v>90</v>
      </c>
      <c r="Q186" s="130">
        <f t="shared" ref="Q186:Y186" si="78">Q13</f>
        <v>10</v>
      </c>
      <c r="R186" s="128">
        <f t="shared" si="78"/>
        <v>10</v>
      </c>
      <c r="S186" s="128">
        <f t="shared" si="78"/>
        <v>10</v>
      </c>
      <c r="T186" s="128">
        <f t="shared" si="78"/>
        <v>10</v>
      </c>
      <c r="U186" s="128">
        <f t="shared" si="78"/>
        <v>10</v>
      </c>
      <c r="V186" s="128">
        <f t="shared" si="78"/>
        <v>10</v>
      </c>
      <c r="W186" s="128">
        <f t="shared" si="78"/>
        <v>10</v>
      </c>
      <c r="X186" s="128">
        <f t="shared" si="78"/>
        <v>10</v>
      </c>
      <c r="Y186" s="131">
        <f t="shared" si="78"/>
        <v>10</v>
      </c>
      <c r="Z186" s="129">
        <f>SUM(Q186:Y186)</f>
        <v>90</v>
      </c>
      <c r="AA186" s="132">
        <f>P186+Z186</f>
        <v>180</v>
      </c>
      <c r="AB186" s="101"/>
      <c r="AC186" s="101"/>
    </row>
    <row r="187" spans="5:32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0</v>
      </c>
      <c r="H187" s="134">
        <f t="shared" ref="H187:O187" si="79">IF(H186-H183=-1,3+H185)+IF(H186-H183=0,2+H185)+IF(H186-H183=1,1+H185)+IF(H186-H183=2,H185)+IF(H186-H183=3,IF(H185-1&gt;0,H185-1,0))+IF(H186-H183=4,IF(H185-2&gt;0,H185-2,0))</f>
        <v>0</v>
      </c>
      <c r="I187" s="134">
        <f t="shared" si="79"/>
        <v>0</v>
      </c>
      <c r="J187" s="134">
        <f t="shared" si="79"/>
        <v>0</v>
      </c>
      <c r="K187" s="134">
        <f t="shared" si="79"/>
        <v>0</v>
      </c>
      <c r="L187" s="134">
        <f t="shared" si="79"/>
        <v>0</v>
      </c>
      <c r="M187" s="134">
        <f t="shared" si="79"/>
        <v>0</v>
      </c>
      <c r="N187" s="134">
        <f t="shared" si="79"/>
        <v>0</v>
      </c>
      <c r="O187" s="135">
        <f t="shared" si="79"/>
        <v>0</v>
      </c>
      <c r="P187" s="136">
        <f>SUM(G187:O187)</f>
        <v>0</v>
      </c>
      <c r="Q187" s="137">
        <f t="shared" ref="Q187:Y187" si="80">IF(Q186-Q183=-1,3+Q185)+IF(Q186-Q183=0,2+Q185)+IF(Q186-Q183=1,1+Q185)+IF(Q186-Q183=2,Q185)+IF(Q186-Q183=3,IF(Q185-1&gt;0,Q185-1,0))+IF(Q186-Q183=4,IF(Q185-2&gt;0,Q185-2,0))</f>
        <v>0</v>
      </c>
      <c r="R187" s="138">
        <f t="shared" si="80"/>
        <v>0</v>
      </c>
      <c r="S187" s="138">
        <f t="shared" si="80"/>
        <v>0</v>
      </c>
      <c r="T187" s="138">
        <f t="shared" si="80"/>
        <v>0</v>
      </c>
      <c r="U187" s="138">
        <f t="shared" si="80"/>
        <v>0</v>
      </c>
      <c r="V187" s="138">
        <f t="shared" si="80"/>
        <v>0</v>
      </c>
      <c r="W187" s="138">
        <f t="shared" si="80"/>
        <v>0</v>
      </c>
      <c r="X187" s="138">
        <f t="shared" si="80"/>
        <v>0</v>
      </c>
      <c r="Y187" s="135">
        <f t="shared" si="80"/>
        <v>0</v>
      </c>
      <c r="Z187" s="136">
        <f>SUM(Q187:Y187)</f>
        <v>0</v>
      </c>
      <c r="AA187" s="139">
        <f>P187+Z187</f>
        <v>0</v>
      </c>
      <c r="AB187" s="101"/>
      <c r="AC187" s="101"/>
    </row>
    <row r="188" spans="5:32" ht="15" thickBot="1" x14ac:dyDescent="0.4">
      <c r="E188" s="101"/>
      <c r="F188" s="140" t="s">
        <v>53</v>
      </c>
      <c r="G188" s="141">
        <f t="shared" ref="G188:O188" si="81">IF(G186-G183=-2,4)+IF(G186-G183=-1,3)+IF(G186-G183=0,2)+IF(G186-G183=1,1)+IF(G186-G183&gt;2,0)</f>
        <v>0</v>
      </c>
      <c r="H188" s="141">
        <f t="shared" si="81"/>
        <v>0</v>
      </c>
      <c r="I188" s="141">
        <f t="shared" si="81"/>
        <v>0</v>
      </c>
      <c r="J188" s="141">
        <f t="shared" si="81"/>
        <v>0</v>
      </c>
      <c r="K188" s="141">
        <f t="shared" si="81"/>
        <v>0</v>
      </c>
      <c r="L188" s="141">
        <f t="shared" si="81"/>
        <v>0</v>
      </c>
      <c r="M188" s="141">
        <f t="shared" si="81"/>
        <v>0</v>
      </c>
      <c r="N188" s="141">
        <f t="shared" si="81"/>
        <v>0</v>
      </c>
      <c r="O188" s="142">
        <f t="shared" si="81"/>
        <v>0</v>
      </c>
      <c r="P188" s="143">
        <f>SUM(G188:O188)</f>
        <v>0</v>
      </c>
      <c r="Q188" s="142">
        <f t="shared" ref="Q188:Y188" si="82">IF(Q186-Q183=-2,4)+IF(Q186-Q183=-1,3)+IF(Q186-Q183=0,2)+IF(Q186-Q183=1,1)+IF(Q186-Q183&gt;2,0)</f>
        <v>0</v>
      </c>
      <c r="R188" s="142">
        <f t="shared" si="82"/>
        <v>0</v>
      </c>
      <c r="S188" s="142">
        <f t="shared" si="82"/>
        <v>0</v>
      </c>
      <c r="T188" s="142">
        <f t="shared" si="82"/>
        <v>0</v>
      </c>
      <c r="U188" s="142">
        <f t="shared" si="82"/>
        <v>0</v>
      </c>
      <c r="V188" s="142">
        <f t="shared" si="82"/>
        <v>0</v>
      </c>
      <c r="W188" s="142">
        <f t="shared" si="82"/>
        <v>0</v>
      </c>
      <c r="X188" s="142">
        <f t="shared" si="82"/>
        <v>0</v>
      </c>
      <c r="Y188" s="142">
        <f t="shared" si="82"/>
        <v>0</v>
      </c>
      <c r="Z188" s="143">
        <f>SUM(Q188:Y188)</f>
        <v>0</v>
      </c>
      <c r="AA188" s="144">
        <f>P188+Z188</f>
        <v>0</v>
      </c>
      <c r="AB188" s="101"/>
      <c r="AC188" s="101"/>
    </row>
    <row r="189" spans="5:32" x14ac:dyDescent="0.35">
      <c r="E189" s="101"/>
      <c r="F189" s="38"/>
      <c r="G189" s="28">
        <f>G186-G183</f>
        <v>6</v>
      </c>
      <c r="H189" s="28">
        <f t="shared" ref="H189:O189" si="83">H186-H183</f>
        <v>6</v>
      </c>
      <c r="I189" s="28">
        <f t="shared" si="83"/>
        <v>5</v>
      </c>
      <c r="J189" s="28">
        <f t="shared" si="83"/>
        <v>6</v>
      </c>
      <c r="K189" s="28">
        <f t="shared" si="83"/>
        <v>7</v>
      </c>
      <c r="L189" s="28">
        <f t="shared" si="83"/>
        <v>5</v>
      </c>
      <c r="M189" s="28">
        <f t="shared" si="83"/>
        <v>7</v>
      </c>
      <c r="N189" s="28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5"/>
      <c r="AA189" s="146"/>
      <c r="AB189" s="101"/>
      <c r="AC189" s="101"/>
    </row>
    <row r="190" spans="5:32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2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2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0</v>
      </c>
      <c r="P192" s="198" t="s">
        <v>57</v>
      </c>
      <c r="Q192" s="198"/>
      <c r="R192" s="198"/>
      <c r="S192" s="198"/>
      <c r="T192" s="198"/>
      <c r="U192" s="148">
        <f>COUNTIF(G189:Y189,"=2")</f>
        <v>0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</row>
    <row r="193" spans="5:32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0</v>
      </c>
      <c r="P193" s="198" t="s">
        <v>60</v>
      </c>
      <c r="Q193" s="198"/>
      <c r="R193" s="198"/>
      <c r="S193" s="198"/>
      <c r="T193" s="198"/>
      <c r="U193" s="151">
        <f>COUNTIF(G189:Y189,"&gt;=3")</f>
        <v>18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</row>
    <row r="194" spans="5:32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0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</row>
    <row r="195" spans="5:32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0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</row>
    <row r="196" spans="5:32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0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</row>
    <row r="197" spans="5:32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18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</row>
    <row r="198" spans="5:32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</row>
    <row r="199" spans="5:32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</row>
    <row r="200" spans="5:32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</row>
    <row r="201" spans="5:32" ht="15.5" thickTop="1" thickBot="1" x14ac:dyDescent="0.4"/>
    <row r="202" spans="5:32" x14ac:dyDescent="0.35">
      <c r="E202" s="101"/>
      <c r="F202" s="102" t="s">
        <v>49</v>
      </c>
      <c r="G202" s="196">
        <f>C14</f>
        <v>0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0</v>
      </c>
      <c r="AB202" s="101"/>
      <c r="AC202" s="101"/>
    </row>
    <row r="203" spans="5:32" ht="15" thickBot="1" x14ac:dyDescent="0.4">
      <c r="E203" s="101"/>
      <c r="F203" s="104" t="s">
        <v>6</v>
      </c>
      <c r="G203" s="210">
        <f>E14</f>
        <v>20</v>
      </c>
      <c r="H203" s="211"/>
      <c r="I203" s="211"/>
      <c r="J203" s="211"/>
      <c r="K203" s="17"/>
      <c r="L203" s="211">
        <f>$F$3</f>
        <v>133</v>
      </c>
      <c r="M203" s="211"/>
      <c r="N203" s="211"/>
      <c r="O203" s="211">
        <f>$G$3</f>
        <v>68.599999999999994</v>
      </c>
      <c r="P203" s="211"/>
      <c r="Q203" s="212">
        <f>ROUND((G203*(L203/113)+(O203-AA206)),0)</f>
        <v>20</v>
      </c>
      <c r="R203" s="212"/>
      <c r="S203" s="212"/>
      <c r="T203" s="212"/>
      <c r="U203" s="17"/>
      <c r="V203" s="17"/>
      <c r="AA203" s="17"/>
      <c r="AB203" s="101"/>
      <c r="AC203" s="101"/>
    </row>
    <row r="204" spans="5:32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2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2" x14ac:dyDescent="0.35">
      <c r="E206" s="101"/>
      <c r="F206" s="109" t="s">
        <v>11</v>
      </c>
      <c r="G206" s="110">
        <f>G$7</f>
        <v>4</v>
      </c>
      <c r="H206" s="110">
        <f t="shared" ref="H206:O206" si="85">H$7</f>
        <v>4</v>
      </c>
      <c r="I206" s="110">
        <f t="shared" si="85"/>
        <v>5</v>
      </c>
      <c r="J206" s="110">
        <f t="shared" si="85"/>
        <v>4</v>
      </c>
      <c r="K206" s="110">
        <f t="shared" si="85"/>
        <v>3</v>
      </c>
      <c r="L206" s="110">
        <f t="shared" si="85"/>
        <v>5</v>
      </c>
      <c r="M206" s="110">
        <f t="shared" si="85"/>
        <v>3</v>
      </c>
      <c r="N206" s="110">
        <f t="shared" si="85"/>
        <v>5</v>
      </c>
      <c r="O206" s="110">
        <f t="shared" si="85"/>
        <v>3</v>
      </c>
      <c r="P206" s="111">
        <f>SUM(G206:O206)</f>
        <v>36</v>
      </c>
      <c r="Q206" s="110">
        <f t="shared" ref="Q206:Y206" si="86">Q$7</f>
        <v>4</v>
      </c>
      <c r="R206" s="112">
        <f t="shared" si="86"/>
        <v>4</v>
      </c>
      <c r="S206" s="112">
        <f t="shared" si="86"/>
        <v>3</v>
      </c>
      <c r="T206" s="112">
        <f t="shared" si="86"/>
        <v>5</v>
      </c>
      <c r="U206" s="112">
        <f t="shared" si="86"/>
        <v>3</v>
      </c>
      <c r="V206" s="112">
        <f t="shared" si="86"/>
        <v>4</v>
      </c>
      <c r="W206" s="112">
        <f t="shared" si="86"/>
        <v>4</v>
      </c>
      <c r="X206" s="112">
        <f t="shared" si="86"/>
        <v>5</v>
      </c>
      <c r="Y206" s="113">
        <f t="shared" si="86"/>
        <v>4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2" x14ac:dyDescent="0.35">
      <c r="E207" s="101"/>
      <c r="F207" s="114" t="s">
        <v>7</v>
      </c>
      <c r="G207" s="115">
        <f>G$8</f>
        <v>4</v>
      </c>
      <c r="H207" s="115">
        <f t="shared" ref="H207:O207" si="87">H$8</f>
        <v>8</v>
      </c>
      <c r="I207" s="115">
        <f t="shared" si="87"/>
        <v>12</v>
      </c>
      <c r="J207" s="115">
        <f t="shared" si="87"/>
        <v>14</v>
      </c>
      <c r="K207" s="115">
        <f t="shared" si="87"/>
        <v>2</v>
      </c>
      <c r="L207" s="115">
        <f t="shared" si="87"/>
        <v>10</v>
      </c>
      <c r="M207" s="115">
        <f t="shared" si="87"/>
        <v>18</v>
      </c>
      <c r="N207" s="115">
        <f t="shared" si="87"/>
        <v>16</v>
      </c>
      <c r="O207" s="116">
        <f t="shared" si="87"/>
        <v>6</v>
      </c>
      <c r="P207" s="117"/>
      <c r="Q207" s="118">
        <f t="shared" ref="Q207:Y207" si="88">Q$8</f>
        <v>1</v>
      </c>
      <c r="R207" s="119">
        <f t="shared" si="88"/>
        <v>9</v>
      </c>
      <c r="S207" s="119">
        <f t="shared" si="88"/>
        <v>11</v>
      </c>
      <c r="T207" s="119">
        <f t="shared" si="88"/>
        <v>5</v>
      </c>
      <c r="U207" s="119">
        <f t="shared" si="88"/>
        <v>17</v>
      </c>
      <c r="V207" s="119">
        <f t="shared" si="88"/>
        <v>15</v>
      </c>
      <c r="W207" s="119">
        <f t="shared" si="88"/>
        <v>3</v>
      </c>
      <c r="X207" s="119">
        <f t="shared" si="88"/>
        <v>13</v>
      </c>
      <c r="Y207" s="116">
        <f t="shared" si="88"/>
        <v>7</v>
      </c>
      <c r="Z207" s="117"/>
      <c r="AA207" s="120"/>
      <c r="AB207" s="101"/>
      <c r="AC207" s="101"/>
    </row>
    <row r="208" spans="5:32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:O208" si="89">IF($Q203&lt;=18,IF(H207&lt;=$Q203,1,0),IF($Q203&lt;=36,IF(H207&lt;=($Q203-18),2,1),IF($Q203&gt;36,IF(H207&lt;=($Q203-36),3,2))))</f>
        <v>1</v>
      </c>
      <c r="I208" s="122">
        <f t="shared" si="89"/>
        <v>1</v>
      </c>
      <c r="J208" s="122">
        <f t="shared" si="89"/>
        <v>1</v>
      </c>
      <c r="K208" s="122">
        <f t="shared" si="89"/>
        <v>2</v>
      </c>
      <c r="L208" s="122">
        <f t="shared" si="89"/>
        <v>1</v>
      </c>
      <c r="M208" s="122">
        <f t="shared" si="89"/>
        <v>1</v>
      </c>
      <c r="N208" s="122">
        <f t="shared" si="89"/>
        <v>1</v>
      </c>
      <c r="O208" s="123">
        <f t="shared" si="89"/>
        <v>1</v>
      </c>
      <c r="P208" s="124">
        <f>SUM(G208:O208)</f>
        <v>10</v>
      </c>
      <c r="Q208" s="123">
        <f t="shared" ref="Q208:Y208" si="90">IF($Q203&lt;=18,IF(Q207&lt;=$Q203,1,0),IF($Q203&lt;=36,IF(Q207&lt;=($Q203-18),2,1),IF($Q203&gt;36,IF(Q207&lt;=($Q203-36),3,2))))</f>
        <v>2</v>
      </c>
      <c r="R208" s="123">
        <f t="shared" si="90"/>
        <v>1</v>
      </c>
      <c r="S208" s="123">
        <f t="shared" si="90"/>
        <v>1</v>
      </c>
      <c r="T208" s="123">
        <f t="shared" si="90"/>
        <v>1</v>
      </c>
      <c r="U208" s="123">
        <f t="shared" si="90"/>
        <v>1</v>
      </c>
      <c r="V208" s="123">
        <f t="shared" si="90"/>
        <v>1</v>
      </c>
      <c r="W208" s="123">
        <f t="shared" si="90"/>
        <v>1</v>
      </c>
      <c r="X208" s="123">
        <f t="shared" si="90"/>
        <v>1</v>
      </c>
      <c r="Y208" s="123">
        <f t="shared" si="90"/>
        <v>1</v>
      </c>
      <c r="Z208" s="125">
        <f>SUM(Q208:Y208)</f>
        <v>10</v>
      </c>
      <c r="AA208" s="126">
        <f>P208+Z208</f>
        <v>20</v>
      </c>
      <c r="AB208" s="101"/>
      <c r="AC208" s="101"/>
    </row>
    <row r="209" spans="5:32" x14ac:dyDescent="0.35">
      <c r="E209" s="101"/>
      <c r="F209" s="127" t="s">
        <v>51</v>
      </c>
      <c r="G209" s="128">
        <f t="shared" ref="G209:O209" si="91">G14</f>
        <v>10</v>
      </c>
      <c r="H209" s="128">
        <f t="shared" si="91"/>
        <v>10</v>
      </c>
      <c r="I209" s="128">
        <f t="shared" si="91"/>
        <v>10</v>
      </c>
      <c r="J209" s="128">
        <f t="shared" si="91"/>
        <v>10</v>
      </c>
      <c r="K209" s="128">
        <f t="shared" si="91"/>
        <v>10</v>
      </c>
      <c r="L209" s="128">
        <f t="shared" si="91"/>
        <v>10</v>
      </c>
      <c r="M209" s="128">
        <f t="shared" si="91"/>
        <v>10</v>
      </c>
      <c r="N209" s="128">
        <f t="shared" si="91"/>
        <v>10</v>
      </c>
      <c r="O209" s="128">
        <f t="shared" si="91"/>
        <v>10</v>
      </c>
      <c r="P209" s="129">
        <f>SUM(G209:O209)</f>
        <v>90</v>
      </c>
      <c r="Q209" s="130">
        <f t="shared" ref="Q209:Y209" si="92">Q14</f>
        <v>10</v>
      </c>
      <c r="R209" s="128">
        <f t="shared" si="92"/>
        <v>10</v>
      </c>
      <c r="S209" s="128">
        <f t="shared" si="92"/>
        <v>10</v>
      </c>
      <c r="T209" s="128">
        <f t="shared" si="92"/>
        <v>10</v>
      </c>
      <c r="U209" s="128">
        <f t="shared" si="92"/>
        <v>10</v>
      </c>
      <c r="V209" s="128">
        <f t="shared" si="92"/>
        <v>10</v>
      </c>
      <c r="W209" s="128">
        <f t="shared" si="92"/>
        <v>10</v>
      </c>
      <c r="X209" s="128">
        <f t="shared" si="92"/>
        <v>10</v>
      </c>
      <c r="Y209" s="131">
        <f t="shared" si="92"/>
        <v>10</v>
      </c>
      <c r="Z209" s="129">
        <f>SUM(Q209:Y209)</f>
        <v>90</v>
      </c>
      <c r="AA209" s="132">
        <f>P209+Z209</f>
        <v>180</v>
      </c>
      <c r="AB209" s="101"/>
      <c r="AC209" s="101"/>
    </row>
    <row r="210" spans="5:32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0</v>
      </c>
      <c r="H210" s="134">
        <f t="shared" ref="H210:O210" si="93">IF(H209-H206=-1,3+H208)+IF(H209-H206=0,2+H208)+IF(H209-H206=1,1+H208)+IF(H209-H206=2,H208)+IF(H209-H206=3,IF(H208-1&gt;0,H208-1,0))+IF(H209-H206=4,IF(H208-2&gt;0,H208-2,0))</f>
        <v>0</v>
      </c>
      <c r="I210" s="134">
        <f t="shared" si="93"/>
        <v>0</v>
      </c>
      <c r="J210" s="134">
        <f t="shared" si="93"/>
        <v>0</v>
      </c>
      <c r="K210" s="134">
        <f t="shared" si="93"/>
        <v>0</v>
      </c>
      <c r="L210" s="134">
        <f t="shared" si="93"/>
        <v>0</v>
      </c>
      <c r="M210" s="134">
        <f t="shared" si="93"/>
        <v>0</v>
      </c>
      <c r="N210" s="134">
        <f t="shared" si="93"/>
        <v>0</v>
      </c>
      <c r="O210" s="135">
        <f t="shared" si="93"/>
        <v>0</v>
      </c>
      <c r="P210" s="136">
        <f>SUM(G210:O210)</f>
        <v>0</v>
      </c>
      <c r="Q210" s="137">
        <f t="shared" ref="Q210:Y210" si="94">IF(Q209-Q206=-1,3+Q208)+IF(Q209-Q206=0,2+Q208)+IF(Q209-Q206=1,1+Q208)+IF(Q209-Q206=2,Q208)+IF(Q209-Q206=3,IF(Q208-1&gt;0,Q208-1,0))+IF(Q209-Q206=4,IF(Q208-2&gt;0,Q208-2,0))</f>
        <v>0</v>
      </c>
      <c r="R210" s="138">
        <f t="shared" si="94"/>
        <v>0</v>
      </c>
      <c r="S210" s="138">
        <f t="shared" si="94"/>
        <v>0</v>
      </c>
      <c r="T210" s="138">
        <f t="shared" si="94"/>
        <v>0</v>
      </c>
      <c r="U210" s="138">
        <f t="shared" si="94"/>
        <v>0</v>
      </c>
      <c r="V210" s="138">
        <f t="shared" si="94"/>
        <v>0</v>
      </c>
      <c r="W210" s="138">
        <f t="shared" si="94"/>
        <v>0</v>
      </c>
      <c r="X210" s="138">
        <f t="shared" si="94"/>
        <v>0</v>
      </c>
      <c r="Y210" s="135">
        <f t="shared" si="94"/>
        <v>0</v>
      </c>
      <c r="Z210" s="136">
        <f>SUM(Q210:Y210)</f>
        <v>0</v>
      </c>
      <c r="AA210" s="139">
        <f>P210+Z210</f>
        <v>0</v>
      </c>
      <c r="AB210" s="101"/>
      <c r="AC210" s="101"/>
    </row>
    <row r="211" spans="5:32" ht="15" thickBot="1" x14ac:dyDescent="0.4">
      <c r="E211" s="101"/>
      <c r="F211" s="140" t="s">
        <v>53</v>
      </c>
      <c r="G211" s="141">
        <f t="shared" ref="G211:O211" si="95">IF(G209-G206=-2,4)+IF(G209-G206=-1,3)+IF(G209-G206=0,2)+IF(G209-G206=1,1)+IF(G209-G206&gt;2,0)</f>
        <v>0</v>
      </c>
      <c r="H211" s="141">
        <f t="shared" si="95"/>
        <v>0</v>
      </c>
      <c r="I211" s="141">
        <f t="shared" si="95"/>
        <v>0</v>
      </c>
      <c r="J211" s="141">
        <f t="shared" si="95"/>
        <v>0</v>
      </c>
      <c r="K211" s="141">
        <f t="shared" si="95"/>
        <v>0</v>
      </c>
      <c r="L211" s="141">
        <f t="shared" si="95"/>
        <v>0</v>
      </c>
      <c r="M211" s="141">
        <f t="shared" si="95"/>
        <v>0</v>
      </c>
      <c r="N211" s="141">
        <f t="shared" si="95"/>
        <v>0</v>
      </c>
      <c r="O211" s="142">
        <f t="shared" si="95"/>
        <v>0</v>
      </c>
      <c r="P211" s="143">
        <f>SUM(G211:O211)</f>
        <v>0</v>
      </c>
      <c r="Q211" s="142">
        <f t="shared" ref="Q211:Y211" si="96">IF(Q209-Q206=-2,4)+IF(Q209-Q206=-1,3)+IF(Q209-Q206=0,2)+IF(Q209-Q206=1,1)+IF(Q209-Q206&gt;2,0)</f>
        <v>0</v>
      </c>
      <c r="R211" s="142">
        <f t="shared" si="96"/>
        <v>0</v>
      </c>
      <c r="S211" s="142">
        <f t="shared" si="96"/>
        <v>0</v>
      </c>
      <c r="T211" s="142">
        <f t="shared" si="96"/>
        <v>0</v>
      </c>
      <c r="U211" s="142">
        <f t="shared" si="96"/>
        <v>0</v>
      </c>
      <c r="V211" s="142">
        <f t="shared" si="96"/>
        <v>0</v>
      </c>
      <c r="W211" s="142">
        <f t="shared" si="96"/>
        <v>0</v>
      </c>
      <c r="X211" s="142">
        <f t="shared" si="96"/>
        <v>0</v>
      </c>
      <c r="Y211" s="142">
        <f t="shared" si="96"/>
        <v>0</v>
      </c>
      <c r="Z211" s="143">
        <f>SUM(Q211:Y211)</f>
        <v>0</v>
      </c>
      <c r="AA211" s="144">
        <f>P211+Z211</f>
        <v>0</v>
      </c>
      <c r="AB211" s="101"/>
      <c r="AC211" s="101"/>
    </row>
    <row r="212" spans="5:32" x14ac:dyDescent="0.35">
      <c r="E212" s="101"/>
      <c r="F212" s="38"/>
      <c r="G212" s="28">
        <f>G209-G206</f>
        <v>6</v>
      </c>
      <c r="H212" s="28">
        <f t="shared" ref="H212:O212" si="97">H209-H206</f>
        <v>6</v>
      </c>
      <c r="I212" s="28">
        <f t="shared" si="97"/>
        <v>5</v>
      </c>
      <c r="J212" s="28">
        <f t="shared" si="97"/>
        <v>6</v>
      </c>
      <c r="K212" s="28">
        <f t="shared" si="97"/>
        <v>7</v>
      </c>
      <c r="L212" s="28">
        <f t="shared" si="97"/>
        <v>5</v>
      </c>
      <c r="M212" s="28">
        <f t="shared" si="97"/>
        <v>7</v>
      </c>
      <c r="N212" s="28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5"/>
      <c r="AA212" s="146"/>
      <c r="AB212" s="101"/>
      <c r="AC212" s="101"/>
    </row>
    <row r="213" spans="5:32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2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2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0</v>
      </c>
      <c r="P215" s="198" t="s">
        <v>57</v>
      </c>
      <c r="Q215" s="198"/>
      <c r="R215" s="198"/>
      <c r="S215" s="198"/>
      <c r="T215" s="198"/>
      <c r="U215" s="148">
        <f>COUNTIF(G212:Y212,"=2")</f>
        <v>0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</row>
    <row r="216" spans="5:32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0</v>
      </c>
      <c r="M216" s="217" t="s">
        <v>59</v>
      </c>
      <c r="N216" s="217"/>
      <c r="O216" s="152">
        <f>COUNTIF(G212:Y212,"=1")</f>
        <v>0</v>
      </c>
      <c r="P216" s="198" t="s">
        <v>60</v>
      </c>
      <c r="Q216" s="198"/>
      <c r="R216" s="198"/>
      <c r="S216" s="198"/>
      <c r="T216" s="198"/>
      <c r="U216" s="151">
        <f>COUNTIF(G212:Y212,"&gt;=3")</f>
        <v>18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</row>
    <row r="217" spans="5:32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0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</row>
    <row r="218" spans="5:32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0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</row>
    <row r="219" spans="5:32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0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</row>
    <row r="220" spans="5:32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18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</row>
    <row r="221" spans="5:32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</row>
    <row r="222" spans="5:32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</row>
    <row r="223" spans="5:32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</row>
    <row r="224" spans="5:32" ht="15.5" thickTop="1" thickBot="1" x14ac:dyDescent="0.4"/>
    <row r="225" spans="5:32" x14ac:dyDescent="0.35">
      <c r="E225" s="101"/>
      <c r="F225" s="102" t="s">
        <v>49</v>
      </c>
      <c r="G225" s="196">
        <f>C15</f>
        <v>0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0</v>
      </c>
      <c r="AB225" s="101"/>
      <c r="AC225" s="101"/>
    </row>
    <row r="226" spans="5:32" ht="15" thickBot="1" x14ac:dyDescent="0.4">
      <c r="E226" s="101"/>
      <c r="F226" s="104" t="s">
        <v>6</v>
      </c>
      <c r="G226" s="210">
        <f>E15</f>
        <v>20</v>
      </c>
      <c r="H226" s="211"/>
      <c r="I226" s="211"/>
      <c r="J226" s="211"/>
      <c r="K226" s="17"/>
      <c r="L226" s="211">
        <f>$F$3</f>
        <v>133</v>
      </c>
      <c r="M226" s="211"/>
      <c r="N226" s="211"/>
      <c r="O226" s="211">
        <f>$G$3</f>
        <v>68.599999999999994</v>
      </c>
      <c r="P226" s="211"/>
      <c r="Q226" s="212">
        <f>ROUND((G226*(L226/113)+(O226-AA229)),0)</f>
        <v>20</v>
      </c>
      <c r="R226" s="212"/>
      <c r="S226" s="212"/>
      <c r="T226" s="212"/>
      <c r="U226" s="17"/>
      <c r="V226" s="17"/>
      <c r="AA226" s="17"/>
      <c r="AB226" s="101"/>
      <c r="AC226" s="101"/>
    </row>
    <row r="227" spans="5:32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2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2" x14ac:dyDescent="0.35">
      <c r="E229" s="101"/>
      <c r="F229" s="109" t="s">
        <v>11</v>
      </c>
      <c r="G229" s="110">
        <f>G$7</f>
        <v>4</v>
      </c>
      <c r="H229" s="110">
        <f t="shared" ref="H229:O229" si="99">H$7</f>
        <v>4</v>
      </c>
      <c r="I229" s="110">
        <f t="shared" si="99"/>
        <v>5</v>
      </c>
      <c r="J229" s="110">
        <f t="shared" si="99"/>
        <v>4</v>
      </c>
      <c r="K229" s="110">
        <f t="shared" si="99"/>
        <v>3</v>
      </c>
      <c r="L229" s="110">
        <f t="shared" si="99"/>
        <v>5</v>
      </c>
      <c r="M229" s="110">
        <f t="shared" si="99"/>
        <v>3</v>
      </c>
      <c r="N229" s="110">
        <f t="shared" si="99"/>
        <v>5</v>
      </c>
      <c r="O229" s="110">
        <f t="shared" si="99"/>
        <v>3</v>
      </c>
      <c r="P229" s="111">
        <f>SUM(G229:O229)</f>
        <v>36</v>
      </c>
      <c r="Q229" s="110">
        <f t="shared" ref="Q229:Y229" si="100">Q$7</f>
        <v>4</v>
      </c>
      <c r="R229" s="112">
        <f t="shared" si="100"/>
        <v>4</v>
      </c>
      <c r="S229" s="112">
        <f t="shared" si="100"/>
        <v>3</v>
      </c>
      <c r="T229" s="112">
        <f t="shared" si="100"/>
        <v>5</v>
      </c>
      <c r="U229" s="112">
        <f t="shared" si="100"/>
        <v>3</v>
      </c>
      <c r="V229" s="112">
        <f t="shared" si="100"/>
        <v>4</v>
      </c>
      <c r="W229" s="112">
        <f t="shared" si="100"/>
        <v>4</v>
      </c>
      <c r="X229" s="112">
        <f t="shared" si="100"/>
        <v>5</v>
      </c>
      <c r="Y229" s="113">
        <f t="shared" si="100"/>
        <v>4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2" x14ac:dyDescent="0.35">
      <c r="E230" s="101"/>
      <c r="F230" s="114" t="s">
        <v>7</v>
      </c>
      <c r="G230" s="115">
        <f>G$8</f>
        <v>4</v>
      </c>
      <c r="H230" s="115">
        <f t="shared" ref="H230:O230" si="101">H$8</f>
        <v>8</v>
      </c>
      <c r="I230" s="115">
        <f t="shared" si="101"/>
        <v>12</v>
      </c>
      <c r="J230" s="115">
        <f t="shared" si="101"/>
        <v>14</v>
      </c>
      <c r="K230" s="115">
        <f t="shared" si="101"/>
        <v>2</v>
      </c>
      <c r="L230" s="115">
        <f t="shared" si="101"/>
        <v>10</v>
      </c>
      <c r="M230" s="115">
        <f t="shared" si="101"/>
        <v>18</v>
      </c>
      <c r="N230" s="115">
        <f t="shared" si="101"/>
        <v>16</v>
      </c>
      <c r="O230" s="116">
        <f t="shared" si="101"/>
        <v>6</v>
      </c>
      <c r="P230" s="117"/>
      <c r="Q230" s="118">
        <f t="shared" ref="Q230:Y230" si="102">Q$8</f>
        <v>1</v>
      </c>
      <c r="R230" s="119">
        <f t="shared" si="102"/>
        <v>9</v>
      </c>
      <c r="S230" s="119">
        <f t="shared" si="102"/>
        <v>11</v>
      </c>
      <c r="T230" s="119">
        <f t="shared" si="102"/>
        <v>5</v>
      </c>
      <c r="U230" s="119">
        <f t="shared" si="102"/>
        <v>17</v>
      </c>
      <c r="V230" s="119">
        <f t="shared" si="102"/>
        <v>15</v>
      </c>
      <c r="W230" s="119">
        <f t="shared" si="102"/>
        <v>3</v>
      </c>
      <c r="X230" s="119">
        <f t="shared" si="102"/>
        <v>13</v>
      </c>
      <c r="Y230" s="116">
        <f t="shared" si="102"/>
        <v>7</v>
      </c>
      <c r="Z230" s="117"/>
      <c r="AA230" s="120"/>
      <c r="AB230" s="101"/>
      <c r="AC230" s="101"/>
    </row>
    <row r="231" spans="5:32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1</v>
      </c>
      <c r="H231" s="122">
        <f t="shared" ref="H231:O231" si="103">IF($Q226&lt;=18,IF(H230&lt;=$Q226,1,0),IF($Q226&lt;=36,IF(H230&lt;=($Q226-18),2,1),IF($Q226&gt;36,IF(H230&lt;=($Q226-36),3,2))))</f>
        <v>1</v>
      </c>
      <c r="I231" s="122">
        <f t="shared" si="103"/>
        <v>1</v>
      </c>
      <c r="J231" s="122">
        <f t="shared" si="103"/>
        <v>1</v>
      </c>
      <c r="K231" s="122">
        <f t="shared" si="103"/>
        <v>2</v>
      </c>
      <c r="L231" s="122">
        <f t="shared" si="103"/>
        <v>1</v>
      </c>
      <c r="M231" s="122">
        <f t="shared" si="103"/>
        <v>1</v>
      </c>
      <c r="N231" s="122">
        <f t="shared" si="103"/>
        <v>1</v>
      </c>
      <c r="O231" s="123">
        <f t="shared" si="103"/>
        <v>1</v>
      </c>
      <c r="P231" s="124">
        <f>SUM(G231:O231)</f>
        <v>10</v>
      </c>
      <c r="Q231" s="123">
        <f t="shared" ref="Q231:Y231" si="104">IF($Q226&lt;=18,IF(Q230&lt;=$Q226,1,0),IF($Q226&lt;=36,IF(Q230&lt;=($Q226-18),2,1),IF($Q226&gt;36,IF(Q230&lt;=($Q226-36),3,2))))</f>
        <v>2</v>
      </c>
      <c r="R231" s="123">
        <f t="shared" si="104"/>
        <v>1</v>
      </c>
      <c r="S231" s="123">
        <f t="shared" si="104"/>
        <v>1</v>
      </c>
      <c r="T231" s="123">
        <f t="shared" si="104"/>
        <v>1</v>
      </c>
      <c r="U231" s="123">
        <f t="shared" si="104"/>
        <v>1</v>
      </c>
      <c r="V231" s="123">
        <f t="shared" si="104"/>
        <v>1</v>
      </c>
      <c r="W231" s="123">
        <f t="shared" si="104"/>
        <v>1</v>
      </c>
      <c r="X231" s="123">
        <f t="shared" si="104"/>
        <v>1</v>
      </c>
      <c r="Y231" s="123">
        <f t="shared" si="104"/>
        <v>1</v>
      </c>
      <c r="Z231" s="125">
        <f>SUM(Q231:Y231)</f>
        <v>10</v>
      </c>
      <c r="AA231" s="126">
        <f>P231+Z231</f>
        <v>20</v>
      </c>
      <c r="AB231" s="101"/>
      <c r="AC231" s="101"/>
    </row>
    <row r="232" spans="5:32" x14ac:dyDescent="0.35">
      <c r="E232" s="101"/>
      <c r="F232" s="127" t="s">
        <v>51</v>
      </c>
      <c r="G232" s="128">
        <f t="shared" ref="G232:O232" si="105">G15</f>
        <v>10</v>
      </c>
      <c r="H232" s="128">
        <f t="shared" si="105"/>
        <v>10</v>
      </c>
      <c r="I232" s="128">
        <f t="shared" si="105"/>
        <v>10</v>
      </c>
      <c r="J232" s="128">
        <f t="shared" si="105"/>
        <v>10</v>
      </c>
      <c r="K232" s="128">
        <f t="shared" si="105"/>
        <v>10</v>
      </c>
      <c r="L232" s="128">
        <f t="shared" si="105"/>
        <v>10</v>
      </c>
      <c r="M232" s="128">
        <f t="shared" si="105"/>
        <v>10</v>
      </c>
      <c r="N232" s="128">
        <f t="shared" si="105"/>
        <v>10</v>
      </c>
      <c r="O232" s="128">
        <f t="shared" si="105"/>
        <v>10</v>
      </c>
      <c r="P232" s="129">
        <f>SUM(G232:O232)</f>
        <v>90</v>
      </c>
      <c r="Q232" s="130">
        <f t="shared" ref="Q232:Y232" si="106">Q15</f>
        <v>10</v>
      </c>
      <c r="R232" s="128">
        <f t="shared" si="106"/>
        <v>10</v>
      </c>
      <c r="S232" s="128">
        <f t="shared" si="106"/>
        <v>10</v>
      </c>
      <c r="T232" s="128">
        <f t="shared" si="106"/>
        <v>10</v>
      </c>
      <c r="U232" s="128">
        <f t="shared" si="106"/>
        <v>10</v>
      </c>
      <c r="V232" s="128">
        <f t="shared" si="106"/>
        <v>10</v>
      </c>
      <c r="W232" s="128">
        <f t="shared" si="106"/>
        <v>10</v>
      </c>
      <c r="X232" s="128">
        <f t="shared" si="106"/>
        <v>10</v>
      </c>
      <c r="Y232" s="131">
        <f t="shared" si="106"/>
        <v>10</v>
      </c>
      <c r="Z232" s="129">
        <f>SUM(Q232:Y232)</f>
        <v>90</v>
      </c>
      <c r="AA232" s="132">
        <f>P232+Z232</f>
        <v>180</v>
      </c>
      <c r="AB232" s="101"/>
      <c r="AC232" s="101"/>
    </row>
    <row r="233" spans="5:32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0</v>
      </c>
      <c r="H233" s="134">
        <f t="shared" ref="H233:O233" si="107">IF(H232-H229=-1,3+H231)+IF(H232-H229=0,2+H231)+IF(H232-H229=1,1+H231)+IF(H232-H229=2,H231)+IF(H232-H229=3,IF(H231-1&gt;0,H231-1,0))+IF(H232-H229=4,IF(H231-2&gt;0,H231-2,0))</f>
        <v>0</v>
      </c>
      <c r="I233" s="134">
        <f t="shared" si="107"/>
        <v>0</v>
      </c>
      <c r="J233" s="134">
        <f t="shared" si="107"/>
        <v>0</v>
      </c>
      <c r="K233" s="134">
        <f t="shared" si="107"/>
        <v>0</v>
      </c>
      <c r="L233" s="134">
        <f t="shared" si="107"/>
        <v>0</v>
      </c>
      <c r="M233" s="134">
        <f t="shared" si="107"/>
        <v>0</v>
      </c>
      <c r="N233" s="134">
        <f t="shared" si="107"/>
        <v>0</v>
      </c>
      <c r="O233" s="135">
        <f t="shared" si="107"/>
        <v>0</v>
      </c>
      <c r="P233" s="136">
        <f>SUM(G233:O233)</f>
        <v>0</v>
      </c>
      <c r="Q233" s="137">
        <f t="shared" ref="Q233:Y233" si="108">IF(Q232-Q229=-1,3+Q231)+IF(Q232-Q229=0,2+Q231)+IF(Q232-Q229=1,1+Q231)+IF(Q232-Q229=2,Q231)+IF(Q232-Q229=3,IF(Q231-1&gt;0,Q231-1,0))+IF(Q232-Q229=4,IF(Q231-2&gt;0,Q231-2,0))</f>
        <v>0</v>
      </c>
      <c r="R233" s="138">
        <f t="shared" si="108"/>
        <v>0</v>
      </c>
      <c r="S233" s="138">
        <f t="shared" si="108"/>
        <v>0</v>
      </c>
      <c r="T233" s="138">
        <f t="shared" si="108"/>
        <v>0</v>
      </c>
      <c r="U233" s="138">
        <f t="shared" si="108"/>
        <v>0</v>
      </c>
      <c r="V233" s="138">
        <f t="shared" si="108"/>
        <v>0</v>
      </c>
      <c r="W233" s="138">
        <f t="shared" si="108"/>
        <v>0</v>
      </c>
      <c r="X233" s="138">
        <f t="shared" si="108"/>
        <v>0</v>
      </c>
      <c r="Y233" s="135">
        <f t="shared" si="108"/>
        <v>0</v>
      </c>
      <c r="Z233" s="136">
        <f>SUM(Q233:Y233)</f>
        <v>0</v>
      </c>
      <c r="AA233" s="139">
        <f>P233+Z233</f>
        <v>0</v>
      </c>
      <c r="AB233" s="101"/>
      <c r="AC233" s="101"/>
    </row>
    <row r="234" spans="5:32" ht="15" thickBot="1" x14ac:dyDescent="0.4">
      <c r="E234" s="101"/>
      <c r="F234" s="140" t="s">
        <v>53</v>
      </c>
      <c r="G234" s="141">
        <f t="shared" ref="G234:O234" si="109">IF(G232-G229=-2,4)+IF(G232-G229=-1,3)+IF(G232-G229=0,2)+IF(G232-G229=1,1)+IF(G232-G229&gt;2,0)</f>
        <v>0</v>
      </c>
      <c r="H234" s="141">
        <f t="shared" si="109"/>
        <v>0</v>
      </c>
      <c r="I234" s="141">
        <f t="shared" si="109"/>
        <v>0</v>
      </c>
      <c r="J234" s="141">
        <f t="shared" si="109"/>
        <v>0</v>
      </c>
      <c r="K234" s="141">
        <f t="shared" si="109"/>
        <v>0</v>
      </c>
      <c r="L234" s="141">
        <f t="shared" si="109"/>
        <v>0</v>
      </c>
      <c r="M234" s="141">
        <f t="shared" si="109"/>
        <v>0</v>
      </c>
      <c r="N234" s="141">
        <f t="shared" si="109"/>
        <v>0</v>
      </c>
      <c r="O234" s="142">
        <f t="shared" si="109"/>
        <v>0</v>
      </c>
      <c r="P234" s="143">
        <f>SUM(G234:O234)</f>
        <v>0</v>
      </c>
      <c r="Q234" s="142">
        <f t="shared" ref="Q234:Y234" si="110">IF(Q232-Q229=-2,4)+IF(Q232-Q229=-1,3)+IF(Q232-Q229=0,2)+IF(Q232-Q229=1,1)+IF(Q232-Q229&gt;2,0)</f>
        <v>0</v>
      </c>
      <c r="R234" s="142">
        <f t="shared" si="110"/>
        <v>0</v>
      </c>
      <c r="S234" s="142">
        <f t="shared" si="110"/>
        <v>0</v>
      </c>
      <c r="T234" s="142">
        <f t="shared" si="110"/>
        <v>0</v>
      </c>
      <c r="U234" s="142">
        <f t="shared" si="110"/>
        <v>0</v>
      </c>
      <c r="V234" s="142">
        <f t="shared" si="110"/>
        <v>0</v>
      </c>
      <c r="W234" s="142">
        <f t="shared" si="110"/>
        <v>0</v>
      </c>
      <c r="X234" s="142">
        <f t="shared" si="110"/>
        <v>0</v>
      </c>
      <c r="Y234" s="142">
        <f t="shared" si="110"/>
        <v>0</v>
      </c>
      <c r="Z234" s="143">
        <f>SUM(Q234:Y234)</f>
        <v>0</v>
      </c>
      <c r="AA234" s="144">
        <f>P234+Z234</f>
        <v>0</v>
      </c>
      <c r="AB234" s="101"/>
      <c r="AC234" s="101"/>
    </row>
    <row r="235" spans="5:32" x14ac:dyDescent="0.35">
      <c r="E235" s="101"/>
      <c r="F235" s="38"/>
      <c r="G235" s="28">
        <f>G232-G229</f>
        <v>6</v>
      </c>
      <c r="H235" s="28">
        <f t="shared" ref="H235:O235" si="111">H232-H229</f>
        <v>6</v>
      </c>
      <c r="I235" s="28">
        <f t="shared" si="111"/>
        <v>5</v>
      </c>
      <c r="J235" s="28">
        <f t="shared" si="111"/>
        <v>6</v>
      </c>
      <c r="K235" s="28">
        <f t="shared" si="111"/>
        <v>7</v>
      </c>
      <c r="L235" s="28">
        <f t="shared" si="111"/>
        <v>5</v>
      </c>
      <c r="M235" s="28">
        <f t="shared" si="111"/>
        <v>7</v>
      </c>
      <c r="N235" s="28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5"/>
      <c r="AA235" s="146"/>
      <c r="AB235" s="101"/>
      <c r="AC235" s="101"/>
    </row>
    <row r="236" spans="5:32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2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2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0</v>
      </c>
      <c r="P238" s="198" t="s">
        <v>57</v>
      </c>
      <c r="Q238" s="198"/>
      <c r="R238" s="198"/>
      <c r="S238" s="198"/>
      <c r="T238" s="198"/>
      <c r="U238" s="148">
        <f>COUNTIF(G235:Y235,"=2")</f>
        <v>0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</row>
    <row r="239" spans="5:32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0</v>
      </c>
      <c r="P239" s="198" t="s">
        <v>60</v>
      </c>
      <c r="Q239" s="198"/>
      <c r="R239" s="198"/>
      <c r="S239" s="198"/>
      <c r="T239" s="198"/>
      <c r="U239" s="151">
        <f>COUNTIF(G235:Y235,"&gt;=3")</f>
        <v>18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</row>
    <row r="240" spans="5:32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0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</row>
    <row r="241" spans="5:32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0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</row>
    <row r="242" spans="5:32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0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</row>
    <row r="243" spans="5:32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18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</row>
    <row r="244" spans="5:32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</row>
    <row r="245" spans="5:32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</row>
    <row r="246" spans="5:32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</row>
    <row r="247" spans="5:32" ht="15.5" thickTop="1" thickBot="1" x14ac:dyDescent="0.4"/>
    <row r="248" spans="5:32" x14ac:dyDescent="0.35">
      <c r="E248" s="101"/>
      <c r="F248" s="102" t="s">
        <v>49</v>
      </c>
      <c r="G248" s="196">
        <f>C16</f>
        <v>0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0</v>
      </c>
      <c r="AB248" s="101"/>
      <c r="AC248" s="101"/>
    </row>
    <row r="249" spans="5:32" ht="15" thickBot="1" x14ac:dyDescent="0.4">
      <c r="E249" s="101"/>
      <c r="F249" s="104" t="s">
        <v>6</v>
      </c>
      <c r="G249" s="210">
        <f>E16</f>
        <v>20</v>
      </c>
      <c r="H249" s="211"/>
      <c r="I249" s="211"/>
      <c r="J249" s="211"/>
      <c r="K249" s="17"/>
      <c r="L249" s="211">
        <f>$F$3</f>
        <v>133</v>
      </c>
      <c r="M249" s="211"/>
      <c r="N249" s="211"/>
      <c r="O249" s="211">
        <f>$G$3</f>
        <v>68.599999999999994</v>
      </c>
      <c r="P249" s="211"/>
      <c r="Q249" s="212">
        <f>ROUND((G249*(L249/113)+(O249-AA252)),0)</f>
        <v>20</v>
      </c>
      <c r="R249" s="212"/>
      <c r="S249" s="212"/>
      <c r="T249" s="212"/>
      <c r="U249" s="17"/>
      <c r="V249" s="17"/>
      <c r="AA249" s="17"/>
      <c r="AB249" s="101"/>
      <c r="AC249" s="101"/>
    </row>
    <row r="250" spans="5:32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2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2" x14ac:dyDescent="0.35">
      <c r="E252" s="101"/>
      <c r="F252" s="109" t="s">
        <v>11</v>
      </c>
      <c r="G252" s="110">
        <f>G$7</f>
        <v>4</v>
      </c>
      <c r="H252" s="110">
        <f t="shared" ref="H252:O252" si="113">H$7</f>
        <v>4</v>
      </c>
      <c r="I252" s="110">
        <f t="shared" si="113"/>
        <v>5</v>
      </c>
      <c r="J252" s="110">
        <f t="shared" si="113"/>
        <v>4</v>
      </c>
      <c r="K252" s="110">
        <f t="shared" si="113"/>
        <v>3</v>
      </c>
      <c r="L252" s="110">
        <f t="shared" si="113"/>
        <v>5</v>
      </c>
      <c r="M252" s="110">
        <f t="shared" si="113"/>
        <v>3</v>
      </c>
      <c r="N252" s="110">
        <f t="shared" si="113"/>
        <v>5</v>
      </c>
      <c r="O252" s="110">
        <f t="shared" si="113"/>
        <v>3</v>
      </c>
      <c r="P252" s="111">
        <f>SUM(G252:O252)</f>
        <v>36</v>
      </c>
      <c r="Q252" s="110">
        <f t="shared" ref="Q252:Y252" si="114">Q$7</f>
        <v>4</v>
      </c>
      <c r="R252" s="112">
        <f t="shared" si="114"/>
        <v>4</v>
      </c>
      <c r="S252" s="112">
        <f t="shared" si="114"/>
        <v>3</v>
      </c>
      <c r="T252" s="112">
        <f t="shared" si="114"/>
        <v>5</v>
      </c>
      <c r="U252" s="112">
        <f t="shared" si="114"/>
        <v>3</v>
      </c>
      <c r="V252" s="112">
        <f t="shared" si="114"/>
        <v>4</v>
      </c>
      <c r="W252" s="112">
        <f t="shared" si="114"/>
        <v>4</v>
      </c>
      <c r="X252" s="112">
        <f t="shared" si="114"/>
        <v>5</v>
      </c>
      <c r="Y252" s="113">
        <f t="shared" si="114"/>
        <v>4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2" x14ac:dyDescent="0.35">
      <c r="E253" s="101"/>
      <c r="F253" s="114" t="s">
        <v>7</v>
      </c>
      <c r="G253" s="115">
        <f>G$8</f>
        <v>4</v>
      </c>
      <c r="H253" s="115">
        <f t="shared" ref="H253:O253" si="115">H$8</f>
        <v>8</v>
      </c>
      <c r="I253" s="115">
        <f t="shared" si="115"/>
        <v>12</v>
      </c>
      <c r="J253" s="115">
        <f t="shared" si="115"/>
        <v>14</v>
      </c>
      <c r="K253" s="115">
        <f t="shared" si="115"/>
        <v>2</v>
      </c>
      <c r="L253" s="115">
        <f t="shared" si="115"/>
        <v>10</v>
      </c>
      <c r="M253" s="115">
        <f t="shared" si="115"/>
        <v>18</v>
      </c>
      <c r="N253" s="115">
        <f t="shared" si="115"/>
        <v>16</v>
      </c>
      <c r="O253" s="116">
        <f t="shared" si="115"/>
        <v>6</v>
      </c>
      <c r="P253" s="117"/>
      <c r="Q253" s="118">
        <f t="shared" ref="Q253:Y253" si="116">Q$8</f>
        <v>1</v>
      </c>
      <c r="R253" s="119">
        <f t="shared" si="116"/>
        <v>9</v>
      </c>
      <c r="S253" s="119">
        <f t="shared" si="116"/>
        <v>11</v>
      </c>
      <c r="T253" s="119">
        <f t="shared" si="116"/>
        <v>5</v>
      </c>
      <c r="U253" s="119">
        <f t="shared" si="116"/>
        <v>17</v>
      </c>
      <c r="V253" s="119">
        <f t="shared" si="116"/>
        <v>15</v>
      </c>
      <c r="W253" s="119">
        <f t="shared" si="116"/>
        <v>3</v>
      </c>
      <c r="X253" s="119">
        <f t="shared" si="116"/>
        <v>13</v>
      </c>
      <c r="Y253" s="116">
        <f t="shared" si="116"/>
        <v>7</v>
      </c>
      <c r="Z253" s="117"/>
      <c r="AA253" s="120"/>
      <c r="AB253" s="101"/>
      <c r="AC253" s="101"/>
    </row>
    <row r="254" spans="5:32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1</v>
      </c>
      <c r="H254" s="122">
        <f t="shared" ref="H254:O254" si="117">IF($Q249&lt;=18,IF(H253&lt;=$Q249,1,0),IF($Q249&lt;=36,IF(H253&lt;=($Q249-18),2,1),IF($Q249&gt;36,IF(H253&lt;=($Q249-36),3,2))))</f>
        <v>1</v>
      </c>
      <c r="I254" s="122">
        <f t="shared" si="117"/>
        <v>1</v>
      </c>
      <c r="J254" s="122">
        <f t="shared" si="117"/>
        <v>1</v>
      </c>
      <c r="K254" s="122">
        <f t="shared" si="117"/>
        <v>2</v>
      </c>
      <c r="L254" s="122">
        <f t="shared" si="117"/>
        <v>1</v>
      </c>
      <c r="M254" s="122">
        <f t="shared" si="117"/>
        <v>1</v>
      </c>
      <c r="N254" s="122">
        <f t="shared" si="117"/>
        <v>1</v>
      </c>
      <c r="O254" s="123">
        <f t="shared" si="117"/>
        <v>1</v>
      </c>
      <c r="P254" s="124">
        <f>SUM(G254:O254)</f>
        <v>10</v>
      </c>
      <c r="Q254" s="123">
        <f t="shared" ref="Q254:Y254" si="118">IF($Q249&lt;=18,IF(Q253&lt;=$Q249,1,0),IF($Q249&lt;=36,IF(Q253&lt;=($Q249-18),2,1),IF($Q249&gt;36,IF(Q253&lt;=($Q249-36),3,2))))</f>
        <v>2</v>
      </c>
      <c r="R254" s="123">
        <f t="shared" si="118"/>
        <v>1</v>
      </c>
      <c r="S254" s="123">
        <f t="shared" si="118"/>
        <v>1</v>
      </c>
      <c r="T254" s="123">
        <f t="shared" si="118"/>
        <v>1</v>
      </c>
      <c r="U254" s="123">
        <f t="shared" si="118"/>
        <v>1</v>
      </c>
      <c r="V254" s="123">
        <f t="shared" si="118"/>
        <v>1</v>
      </c>
      <c r="W254" s="123">
        <f t="shared" si="118"/>
        <v>1</v>
      </c>
      <c r="X254" s="123">
        <f t="shared" si="118"/>
        <v>1</v>
      </c>
      <c r="Y254" s="123">
        <f t="shared" si="118"/>
        <v>1</v>
      </c>
      <c r="Z254" s="125">
        <f>SUM(Q254:Y254)</f>
        <v>10</v>
      </c>
      <c r="AA254" s="126">
        <f>P254+Z254</f>
        <v>20</v>
      </c>
      <c r="AB254" s="101"/>
      <c r="AC254" s="101"/>
    </row>
    <row r="255" spans="5:32" x14ac:dyDescent="0.35">
      <c r="E255" s="101"/>
      <c r="F255" s="127" t="s">
        <v>51</v>
      </c>
      <c r="G255" s="128">
        <f t="shared" ref="G255:O255" si="119">G16</f>
        <v>10</v>
      </c>
      <c r="H255" s="128">
        <f t="shared" si="119"/>
        <v>10</v>
      </c>
      <c r="I255" s="128">
        <f t="shared" si="119"/>
        <v>10</v>
      </c>
      <c r="J255" s="128">
        <f t="shared" si="119"/>
        <v>10</v>
      </c>
      <c r="K255" s="128">
        <f t="shared" si="119"/>
        <v>10</v>
      </c>
      <c r="L255" s="128">
        <f t="shared" si="119"/>
        <v>10</v>
      </c>
      <c r="M255" s="128">
        <f t="shared" si="119"/>
        <v>10</v>
      </c>
      <c r="N255" s="128">
        <f t="shared" si="119"/>
        <v>10</v>
      </c>
      <c r="O255" s="128">
        <f t="shared" si="119"/>
        <v>10</v>
      </c>
      <c r="P255" s="129">
        <f>SUM(G255:O255)</f>
        <v>90</v>
      </c>
      <c r="Q255" s="130">
        <f t="shared" ref="Q255:Y255" si="120">Q16</f>
        <v>10</v>
      </c>
      <c r="R255" s="128">
        <f t="shared" si="120"/>
        <v>10</v>
      </c>
      <c r="S255" s="128">
        <f t="shared" si="120"/>
        <v>10</v>
      </c>
      <c r="T255" s="128">
        <f t="shared" si="120"/>
        <v>10</v>
      </c>
      <c r="U255" s="128">
        <f t="shared" si="120"/>
        <v>10</v>
      </c>
      <c r="V255" s="128">
        <f t="shared" si="120"/>
        <v>10</v>
      </c>
      <c r="W255" s="128">
        <f t="shared" si="120"/>
        <v>10</v>
      </c>
      <c r="X255" s="128">
        <f t="shared" si="120"/>
        <v>10</v>
      </c>
      <c r="Y255" s="131">
        <f t="shared" si="120"/>
        <v>10</v>
      </c>
      <c r="Z255" s="129">
        <f>SUM(Q255:Y255)</f>
        <v>90</v>
      </c>
      <c r="AA255" s="132">
        <f>P255+Z255</f>
        <v>180</v>
      </c>
      <c r="AB255" s="101"/>
      <c r="AC255" s="101"/>
    </row>
    <row r="256" spans="5:32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0</v>
      </c>
      <c r="H256" s="134">
        <f t="shared" ref="H256:O256" si="121">IF(H255-H252=-1,3+H254)+IF(H255-H252=0,2+H254)+IF(H255-H252=1,1+H254)+IF(H255-H252=2,H254)+IF(H255-H252=3,IF(H254-1&gt;0,H254-1,0))+IF(H255-H252=4,IF(H254-2&gt;0,H254-2,0))</f>
        <v>0</v>
      </c>
      <c r="I256" s="134">
        <f t="shared" si="121"/>
        <v>0</v>
      </c>
      <c r="J256" s="134">
        <f t="shared" si="121"/>
        <v>0</v>
      </c>
      <c r="K256" s="134">
        <f t="shared" si="121"/>
        <v>0</v>
      </c>
      <c r="L256" s="134">
        <f t="shared" si="121"/>
        <v>0</v>
      </c>
      <c r="M256" s="134">
        <f t="shared" si="121"/>
        <v>0</v>
      </c>
      <c r="N256" s="134">
        <f t="shared" si="121"/>
        <v>0</v>
      </c>
      <c r="O256" s="135">
        <f t="shared" si="121"/>
        <v>0</v>
      </c>
      <c r="P256" s="136">
        <f>SUM(G256:O256)</f>
        <v>0</v>
      </c>
      <c r="Q256" s="137">
        <f t="shared" ref="Q256:Y256" si="122">IF(Q255-Q252=-1,3+Q254)+IF(Q255-Q252=0,2+Q254)+IF(Q255-Q252=1,1+Q254)+IF(Q255-Q252=2,Q254)+IF(Q255-Q252=3,IF(Q254-1&gt;0,Q254-1,0))+IF(Q255-Q252=4,IF(Q254-2&gt;0,Q254-2,0))</f>
        <v>0</v>
      </c>
      <c r="R256" s="138">
        <f t="shared" si="122"/>
        <v>0</v>
      </c>
      <c r="S256" s="138">
        <f t="shared" si="122"/>
        <v>0</v>
      </c>
      <c r="T256" s="138">
        <f t="shared" si="122"/>
        <v>0</v>
      </c>
      <c r="U256" s="138">
        <f t="shared" si="122"/>
        <v>0</v>
      </c>
      <c r="V256" s="138">
        <f t="shared" si="122"/>
        <v>0</v>
      </c>
      <c r="W256" s="138">
        <f t="shared" si="122"/>
        <v>0</v>
      </c>
      <c r="X256" s="138">
        <f t="shared" si="122"/>
        <v>0</v>
      </c>
      <c r="Y256" s="135">
        <f t="shared" si="122"/>
        <v>0</v>
      </c>
      <c r="Z256" s="136">
        <f>SUM(Q256:Y256)</f>
        <v>0</v>
      </c>
      <c r="AA256" s="139">
        <f>P256+Z256</f>
        <v>0</v>
      </c>
      <c r="AB256" s="101"/>
      <c r="AC256" s="101"/>
    </row>
    <row r="257" spans="5:32" ht="15" thickBot="1" x14ac:dyDescent="0.4">
      <c r="E257" s="101"/>
      <c r="F257" s="140" t="s">
        <v>53</v>
      </c>
      <c r="G257" s="141">
        <f t="shared" ref="G257:O257" si="123">IF(G255-G252=-2,4)+IF(G255-G252=-1,3)+IF(G255-G252=0,2)+IF(G255-G252=1,1)+IF(G255-G252&gt;2,0)</f>
        <v>0</v>
      </c>
      <c r="H257" s="141">
        <f t="shared" si="123"/>
        <v>0</v>
      </c>
      <c r="I257" s="141">
        <f t="shared" si="123"/>
        <v>0</v>
      </c>
      <c r="J257" s="141">
        <f t="shared" si="123"/>
        <v>0</v>
      </c>
      <c r="K257" s="141">
        <f t="shared" si="123"/>
        <v>0</v>
      </c>
      <c r="L257" s="141">
        <f t="shared" si="123"/>
        <v>0</v>
      </c>
      <c r="M257" s="141">
        <f t="shared" si="123"/>
        <v>0</v>
      </c>
      <c r="N257" s="141">
        <f t="shared" si="123"/>
        <v>0</v>
      </c>
      <c r="O257" s="142">
        <f t="shared" si="123"/>
        <v>0</v>
      </c>
      <c r="P257" s="143">
        <f>SUM(G257:O257)</f>
        <v>0</v>
      </c>
      <c r="Q257" s="142">
        <f t="shared" ref="Q257:Y257" si="124">IF(Q255-Q252=-2,4)+IF(Q255-Q252=-1,3)+IF(Q255-Q252=0,2)+IF(Q255-Q252=1,1)+IF(Q255-Q252&gt;2,0)</f>
        <v>0</v>
      </c>
      <c r="R257" s="142">
        <f t="shared" si="124"/>
        <v>0</v>
      </c>
      <c r="S257" s="142">
        <f t="shared" si="124"/>
        <v>0</v>
      </c>
      <c r="T257" s="142">
        <f t="shared" si="124"/>
        <v>0</v>
      </c>
      <c r="U257" s="142">
        <f t="shared" si="124"/>
        <v>0</v>
      </c>
      <c r="V257" s="142">
        <f t="shared" si="124"/>
        <v>0</v>
      </c>
      <c r="W257" s="142">
        <f t="shared" si="124"/>
        <v>0</v>
      </c>
      <c r="X257" s="142">
        <f t="shared" si="124"/>
        <v>0</v>
      </c>
      <c r="Y257" s="142">
        <f t="shared" si="124"/>
        <v>0</v>
      </c>
      <c r="Z257" s="143">
        <f>SUM(Q257:Y257)</f>
        <v>0</v>
      </c>
      <c r="AA257" s="144">
        <f>P257+Z257</f>
        <v>0</v>
      </c>
      <c r="AB257" s="101"/>
      <c r="AC257" s="101"/>
    </row>
    <row r="258" spans="5:32" x14ac:dyDescent="0.35">
      <c r="E258" s="101"/>
      <c r="F258" s="38"/>
      <c r="G258" s="28">
        <f>G255-G252</f>
        <v>6</v>
      </c>
      <c r="H258" s="28">
        <f t="shared" ref="H258:O258" si="125">H255-H252</f>
        <v>6</v>
      </c>
      <c r="I258" s="28">
        <f t="shared" si="125"/>
        <v>5</v>
      </c>
      <c r="J258" s="28">
        <f t="shared" si="125"/>
        <v>6</v>
      </c>
      <c r="K258" s="28">
        <f t="shared" si="125"/>
        <v>7</v>
      </c>
      <c r="L258" s="28">
        <f t="shared" si="125"/>
        <v>5</v>
      </c>
      <c r="M258" s="28">
        <f t="shared" si="125"/>
        <v>7</v>
      </c>
      <c r="N258" s="28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5"/>
      <c r="AA258" s="146"/>
      <c r="AB258" s="101"/>
      <c r="AC258" s="101"/>
    </row>
    <row r="259" spans="5:32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2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2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0</v>
      </c>
      <c r="P261" s="198" t="s">
        <v>57</v>
      </c>
      <c r="Q261" s="198"/>
      <c r="R261" s="198"/>
      <c r="S261" s="198"/>
      <c r="T261" s="198"/>
      <c r="U261" s="148">
        <f>COUNTIF(G258:Y258,"=2")</f>
        <v>0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</row>
    <row r="262" spans="5:32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0</v>
      </c>
      <c r="M262" s="217" t="s">
        <v>59</v>
      </c>
      <c r="N262" s="217"/>
      <c r="O262" s="152">
        <f>COUNTIF(G258:Y258,"=1")</f>
        <v>0</v>
      </c>
      <c r="P262" s="198" t="s">
        <v>60</v>
      </c>
      <c r="Q262" s="198"/>
      <c r="R262" s="198"/>
      <c r="S262" s="198"/>
      <c r="T262" s="198"/>
      <c r="U262" s="151">
        <f>COUNTIF(G258:Y258,"&gt;=3")</f>
        <v>18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</row>
    <row r="263" spans="5:32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0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</row>
    <row r="264" spans="5:32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0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</row>
    <row r="265" spans="5:32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0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</row>
    <row r="266" spans="5:32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18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</row>
    <row r="267" spans="5:32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</row>
    <row r="268" spans="5:32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</row>
    <row r="269" spans="5:32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</row>
    <row r="270" spans="5:32" ht="15.5" thickTop="1" thickBot="1" x14ac:dyDescent="0.4"/>
    <row r="271" spans="5:32" x14ac:dyDescent="0.35">
      <c r="E271" s="101"/>
      <c r="F271" s="102" t="s">
        <v>49</v>
      </c>
      <c r="G271" s="196">
        <f>C17</f>
        <v>0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0</v>
      </c>
      <c r="AB271" s="101"/>
      <c r="AC271" s="101"/>
    </row>
    <row r="272" spans="5:32" ht="15" thickBot="1" x14ac:dyDescent="0.4">
      <c r="E272" s="101"/>
      <c r="F272" s="104" t="s">
        <v>6</v>
      </c>
      <c r="G272" s="210">
        <f>E17</f>
        <v>20</v>
      </c>
      <c r="H272" s="211"/>
      <c r="I272" s="211"/>
      <c r="J272" s="211"/>
      <c r="K272" s="17"/>
      <c r="L272" s="211">
        <f>$F$3</f>
        <v>133</v>
      </c>
      <c r="M272" s="211"/>
      <c r="N272" s="211"/>
      <c r="O272" s="211">
        <f>$G$3</f>
        <v>68.599999999999994</v>
      </c>
      <c r="P272" s="211"/>
      <c r="Q272" s="212">
        <f>ROUND((G272*(L272/113)+(O272-AA275)),0)</f>
        <v>20</v>
      </c>
      <c r="R272" s="212"/>
      <c r="S272" s="212"/>
      <c r="T272" s="212"/>
      <c r="U272" s="17"/>
      <c r="V272" s="17"/>
      <c r="AA272" s="17"/>
      <c r="AB272" s="101"/>
      <c r="AC272" s="101"/>
    </row>
    <row r="273" spans="5:32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2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2" x14ac:dyDescent="0.35">
      <c r="E275" s="101"/>
      <c r="F275" s="109" t="s">
        <v>11</v>
      </c>
      <c r="G275" s="110">
        <f>G$7</f>
        <v>4</v>
      </c>
      <c r="H275" s="110">
        <f t="shared" ref="H275:O275" si="127">H$7</f>
        <v>4</v>
      </c>
      <c r="I275" s="110">
        <f t="shared" si="127"/>
        <v>5</v>
      </c>
      <c r="J275" s="110">
        <f t="shared" si="127"/>
        <v>4</v>
      </c>
      <c r="K275" s="110">
        <f t="shared" si="127"/>
        <v>3</v>
      </c>
      <c r="L275" s="110">
        <f t="shared" si="127"/>
        <v>5</v>
      </c>
      <c r="M275" s="110">
        <f t="shared" si="127"/>
        <v>3</v>
      </c>
      <c r="N275" s="110">
        <f t="shared" si="127"/>
        <v>5</v>
      </c>
      <c r="O275" s="110">
        <f t="shared" si="127"/>
        <v>3</v>
      </c>
      <c r="P275" s="111">
        <f>SUM(G275:O275)</f>
        <v>36</v>
      </c>
      <c r="Q275" s="110">
        <f t="shared" ref="Q275:Y275" si="128">Q$7</f>
        <v>4</v>
      </c>
      <c r="R275" s="112">
        <f t="shared" si="128"/>
        <v>4</v>
      </c>
      <c r="S275" s="112">
        <f t="shared" si="128"/>
        <v>3</v>
      </c>
      <c r="T275" s="112">
        <f t="shared" si="128"/>
        <v>5</v>
      </c>
      <c r="U275" s="112">
        <f t="shared" si="128"/>
        <v>3</v>
      </c>
      <c r="V275" s="112">
        <f t="shared" si="128"/>
        <v>4</v>
      </c>
      <c r="W275" s="112">
        <f t="shared" si="128"/>
        <v>4</v>
      </c>
      <c r="X275" s="112">
        <f t="shared" si="128"/>
        <v>5</v>
      </c>
      <c r="Y275" s="113">
        <f t="shared" si="128"/>
        <v>4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2" x14ac:dyDescent="0.35">
      <c r="E276" s="101"/>
      <c r="F276" s="114" t="s">
        <v>7</v>
      </c>
      <c r="G276" s="115">
        <f>G$8</f>
        <v>4</v>
      </c>
      <c r="H276" s="115">
        <f t="shared" ref="H276:O276" si="129">H$8</f>
        <v>8</v>
      </c>
      <c r="I276" s="115">
        <f t="shared" si="129"/>
        <v>12</v>
      </c>
      <c r="J276" s="115">
        <f t="shared" si="129"/>
        <v>14</v>
      </c>
      <c r="K276" s="115">
        <f t="shared" si="129"/>
        <v>2</v>
      </c>
      <c r="L276" s="115">
        <f t="shared" si="129"/>
        <v>10</v>
      </c>
      <c r="M276" s="115">
        <f t="shared" si="129"/>
        <v>18</v>
      </c>
      <c r="N276" s="115">
        <f t="shared" si="129"/>
        <v>16</v>
      </c>
      <c r="O276" s="116">
        <f t="shared" si="129"/>
        <v>6</v>
      </c>
      <c r="P276" s="117"/>
      <c r="Q276" s="118">
        <f t="shared" ref="Q276:Y276" si="130">Q$8</f>
        <v>1</v>
      </c>
      <c r="R276" s="119">
        <f t="shared" si="130"/>
        <v>9</v>
      </c>
      <c r="S276" s="119">
        <f t="shared" si="130"/>
        <v>11</v>
      </c>
      <c r="T276" s="119">
        <f t="shared" si="130"/>
        <v>5</v>
      </c>
      <c r="U276" s="119">
        <f t="shared" si="130"/>
        <v>17</v>
      </c>
      <c r="V276" s="119">
        <f t="shared" si="130"/>
        <v>15</v>
      </c>
      <c r="W276" s="119">
        <f t="shared" si="130"/>
        <v>3</v>
      </c>
      <c r="X276" s="119">
        <f t="shared" si="130"/>
        <v>13</v>
      </c>
      <c r="Y276" s="116">
        <f t="shared" si="130"/>
        <v>7</v>
      </c>
      <c r="Z276" s="117"/>
      <c r="AA276" s="120"/>
      <c r="AB276" s="101"/>
      <c r="AC276" s="101"/>
    </row>
    <row r="277" spans="5:32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1</v>
      </c>
      <c r="H277" s="122">
        <f t="shared" ref="H277:O277" si="131">IF($Q272&lt;=18,IF(H276&lt;=$Q272,1,0),IF($Q272&lt;=36,IF(H276&lt;=($Q272-18),2,1),IF($Q272&gt;36,IF(H276&lt;=($Q272-36),3,2))))</f>
        <v>1</v>
      </c>
      <c r="I277" s="122">
        <f t="shared" si="131"/>
        <v>1</v>
      </c>
      <c r="J277" s="122">
        <f t="shared" si="131"/>
        <v>1</v>
      </c>
      <c r="K277" s="122">
        <f t="shared" si="131"/>
        <v>2</v>
      </c>
      <c r="L277" s="122">
        <f t="shared" si="131"/>
        <v>1</v>
      </c>
      <c r="M277" s="122">
        <f t="shared" si="131"/>
        <v>1</v>
      </c>
      <c r="N277" s="122">
        <f t="shared" si="131"/>
        <v>1</v>
      </c>
      <c r="O277" s="123">
        <f t="shared" si="131"/>
        <v>1</v>
      </c>
      <c r="P277" s="124">
        <f>SUM(G277:O277)</f>
        <v>10</v>
      </c>
      <c r="Q277" s="123">
        <f t="shared" ref="Q277:Y277" si="132">IF($Q272&lt;=18,IF(Q276&lt;=$Q272,1,0),IF($Q272&lt;=36,IF(Q276&lt;=($Q272-18),2,1),IF($Q272&gt;36,IF(Q276&lt;=($Q272-36),3,2))))</f>
        <v>2</v>
      </c>
      <c r="R277" s="123">
        <f t="shared" si="132"/>
        <v>1</v>
      </c>
      <c r="S277" s="123">
        <f t="shared" si="132"/>
        <v>1</v>
      </c>
      <c r="T277" s="123">
        <f t="shared" si="132"/>
        <v>1</v>
      </c>
      <c r="U277" s="123">
        <f t="shared" si="132"/>
        <v>1</v>
      </c>
      <c r="V277" s="123">
        <f t="shared" si="132"/>
        <v>1</v>
      </c>
      <c r="W277" s="123">
        <f t="shared" si="132"/>
        <v>1</v>
      </c>
      <c r="X277" s="123">
        <f t="shared" si="132"/>
        <v>1</v>
      </c>
      <c r="Y277" s="123">
        <f t="shared" si="132"/>
        <v>1</v>
      </c>
      <c r="Z277" s="125">
        <f>SUM(Q277:Y277)</f>
        <v>10</v>
      </c>
      <c r="AA277" s="126">
        <f>P277+Z277</f>
        <v>20</v>
      </c>
      <c r="AB277" s="101"/>
      <c r="AC277" s="101"/>
    </row>
    <row r="278" spans="5:32" x14ac:dyDescent="0.35">
      <c r="E278" s="101"/>
      <c r="F278" s="127" t="s">
        <v>51</v>
      </c>
      <c r="G278" s="128">
        <f t="shared" ref="G278:O278" si="133">G17</f>
        <v>10</v>
      </c>
      <c r="H278" s="128">
        <f t="shared" si="133"/>
        <v>10</v>
      </c>
      <c r="I278" s="128">
        <f t="shared" si="133"/>
        <v>10</v>
      </c>
      <c r="J278" s="128">
        <f t="shared" si="133"/>
        <v>10</v>
      </c>
      <c r="K278" s="128">
        <f t="shared" si="133"/>
        <v>10</v>
      </c>
      <c r="L278" s="128">
        <f t="shared" si="133"/>
        <v>10</v>
      </c>
      <c r="M278" s="128">
        <f t="shared" si="133"/>
        <v>10</v>
      </c>
      <c r="N278" s="128">
        <f t="shared" si="133"/>
        <v>10</v>
      </c>
      <c r="O278" s="128">
        <f t="shared" si="133"/>
        <v>10</v>
      </c>
      <c r="P278" s="129">
        <f>SUM(G278:O278)</f>
        <v>90</v>
      </c>
      <c r="Q278" s="130">
        <f t="shared" ref="Q278:Y278" si="134">Q17</f>
        <v>10</v>
      </c>
      <c r="R278" s="128">
        <f t="shared" si="134"/>
        <v>10</v>
      </c>
      <c r="S278" s="128">
        <f t="shared" si="134"/>
        <v>10</v>
      </c>
      <c r="T278" s="128">
        <f t="shared" si="134"/>
        <v>10</v>
      </c>
      <c r="U278" s="128">
        <f t="shared" si="134"/>
        <v>10</v>
      </c>
      <c r="V278" s="128">
        <f t="shared" si="134"/>
        <v>10</v>
      </c>
      <c r="W278" s="128">
        <f t="shared" si="134"/>
        <v>10</v>
      </c>
      <c r="X278" s="128">
        <f t="shared" si="134"/>
        <v>10</v>
      </c>
      <c r="Y278" s="131">
        <f t="shared" si="134"/>
        <v>10</v>
      </c>
      <c r="Z278" s="129">
        <f>SUM(Q278:Y278)</f>
        <v>90</v>
      </c>
      <c r="AA278" s="132">
        <f>P278+Z278</f>
        <v>180</v>
      </c>
      <c r="AB278" s="101"/>
      <c r="AC278" s="101"/>
    </row>
    <row r="279" spans="5:32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0</v>
      </c>
      <c r="H279" s="134">
        <f t="shared" ref="H279:O279" si="135">IF(H278-H275=-1,3+H277)+IF(H278-H275=0,2+H277)+IF(H278-H275=1,1+H277)+IF(H278-H275=2,H277)+IF(H278-H275=3,IF(H277-1&gt;0,H277-1,0))+IF(H278-H275=4,IF(H277-2&gt;0,H277-2,0))</f>
        <v>0</v>
      </c>
      <c r="I279" s="134">
        <f t="shared" si="135"/>
        <v>0</v>
      </c>
      <c r="J279" s="134">
        <f t="shared" si="135"/>
        <v>0</v>
      </c>
      <c r="K279" s="134">
        <f t="shared" si="135"/>
        <v>0</v>
      </c>
      <c r="L279" s="134">
        <f t="shared" si="135"/>
        <v>0</v>
      </c>
      <c r="M279" s="134">
        <f t="shared" si="135"/>
        <v>0</v>
      </c>
      <c r="N279" s="134">
        <f t="shared" si="135"/>
        <v>0</v>
      </c>
      <c r="O279" s="135">
        <f t="shared" si="135"/>
        <v>0</v>
      </c>
      <c r="P279" s="136">
        <f>SUM(G279:O279)</f>
        <v>0</v>
      </c>
      <c r="Q279" s="137">
        <f t="shared" ref="Q279:Y279" si="136">IF(Q278-Q275=-1,3+Q277)+IF(Q278-Q275=0,2+Q277)+IF(Q278-Q275=1,1+Q277)+IF(Q278-Q275=2,Q277)+IF(Q278-Q275=3,IF(Q277-1&gt;0,Q277-1,0))+IF(Q278-Q275=4,IF(Q277-2&gt;0,Q277-2,0))</f>
        <v>0</v>
      </c>
      <c r="R279" s="138">
        <f t="shared" si="136"/>
        <v>0</v>
      </c>
      <c r="S279" s="138">
        <f t="shared" si="136"/>
        <v>0</v>
      </c>
      <c r="T279" s="138">
        <f t="shared" si="136"/>
        <v>0</v>
      </c>
      <c r="U279" s="138">
        <f t="shared" si="136"/>
        <v>0</v>
      </c>
      <c r="V279" s="138">
        <f t="shared" si="136"/>
        <v>0</v>
      </c>
      <c r="W279" s="138">
        <f t="shared" si="136"/>
        <v>0</v>
      </c>
      <c r="X279" s="138">
        <f t="shared" si="136"/>
        <v>0</v>
      </c>
      <c r="Y279" s="135">
        <f t="shared" si="136"/>
        <v>0</v>
      </c>
      <c r="Z279" s="136">
        <f>SUM(Q279:Y279)</f>
        <v>0</v>
      </c>
      <c r="AA279" s="139">
        <f>P279+Z279</f>
        <v>0</v>
      </c>
      <c r="AB279" s="101"/>
      <c r="AC279" s="101"/>
    </row>
    <row r="280" spans="5:32" ht="15" thickBot="1" x14ac:dyDescent="0.4">
      <c r="E280" s="101"/>
      <c r="F280" s="140" t="s">
        <v>53</v>
      </c>
      <c r="G280" s="141">
        <f t="shared" ref="G280:O280" si="137">IF(G278-G275=-2,4)+IF(G278-G275=-1,3)+IF(G278-G275=0,2)+IF(G278-G275=1,1)+IF(G278-G275&gt;2,0)</f>
        <v>0</v>
      </c>
      <c r="H280" s="141">
        <f t="shared" si="137"/>
        <v>0</v>
      </c>
      <c r="I280" s="141">
        <f t="shared" si="137"/>
        <v>0</v>
      </c>
      <c r="J280" s="141">
        <f t="shared" si="137"/>
        <v>0</v>
      </c>
      <c r="K280" s="141">
        <f t="shared" si="137"/>
        <v>0</v>
      </c>
      <c r="L280" s="141">
        <f t="shared" si="137"/>
        <v>0</v>
      </c>
      <c r="M280" s="141">
        <f t="shared" si="137"/>
        <v>0</v>
      </c>
      <c r="N280" s="141">
        <f t="shared" si="137"/>
        <v>0</v>
      </c>
      <c r="O280" s="142">
        <f t="shared" si="137"/>
        <v>0</v>
      </c>
      <c r="P280" s="143">
        <f>SUM(G280:O280)</f>
        <v>0</v>
      </c>
      <c r="Q280" s="142">
        <f t="shared" ref="Q280:Y280" si="138">IF(Q278-Q275=-2,4)+IF(Q278-Q275=-1,3)+IF(Q278-Q275=0,2)+IF(Q278-Q275=1,1)+IF(Q278-Q275&gt;2,0)</f>
        <v>0</v>
      </c>
      <c r="R280" s="142">
        <f t="shared" si="138"/>
        <v>0</v>
      </c>
      <c r="S280" s="142">
        <f t="shared" si="138"/>
        <v>0</v>
      </c>
      <c r="T280" s="142">
        <f t="shared" si="138"/>
        <v>0</v>
      </c>
      <c r="U280" s="142">
        <f t="shared" si="138"/>
        <v>0</v>
      </c>
      <c r="V280" s="142">
        <f t="shared" si="138"/>
        <v>0</v>
      </c>
      <c r="W280" s="142">
        <f t="shared" si="138"/>
        <v>0</v>
      </c>
      <c r="X280" s="142">
        <f t="shared" si="138"/>
        <v>0</v>
      </c>
      <c r="Y280" s="142">
        <f t="shared" si="138"/>
        <v>0</v>
      </c>
      <c r="Z280" s="143">
        <f>SUM(Q280:Y280)</f>
        <v>0</v>
      </c>
      <c r="AA280" s="144">
        <f>P280+Z280</f>
        <v>0</v>
      </c>
      <c r="AB280" s="101"/>
      <c r="AC280" s="101"/>
    </row>
    <row r="281" spans="5:32" x14ac:dyDescent="0.35">
      <c r="E281" s="101"/>
      <c r="F281" s="38"/>
      <c r="G281" s="28">
        <f>G278-G275</f>
        <v>6</v>
      </c>
      <c r="H281" s="28">
        <f t="shared" ref="H281:O281" si="139">H278-H275</f>
        <v>6</v>
      </c>
      <c r="I281" s="28">
        <f t="shared" si="139"/>
        <v>5</v>
      </c>
      <c r="J281" s="28">
        <f t="shared" si="139"/>
        <v>6</v>
      </c>
      <c r="K281" s="28">
        <f t="shared" si="139"/>
        <v>7</v>
      </c>
      <c r="L281" s="28">
        <f t="shared" si="139"/>
        <v>5</v>
      </c>
      <c r="M281" s="28">
        <f t="shared" si="139"/>
        <v>7</v>
      </c>
      <c r="N281" s="28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5"/>
      <c r="AA281" s="146"/>
      <c r="AB281" s="101"/>
      <c r="AC281" s="101"/>
    </row>
    <row r="282" spans="5:32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2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2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0</v>
      </c>
      <c r="P284" s="198" t="s">
        <v>57</v>
      </c>
      <c r="Q284" s="198"/>
      <c r="R284" s="198"/>
      <c r="S284" s="198"/>
      <c r="T284" s="198"/>
      <c r="U284" s="148">
        <f>COUNTIF(G281:Y281,"=2")</f>
        <v>0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</row>
    <row r="285" spans="5:32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0</v>
      </c>
      <c r="P285" s="198" t="s">
        <v>60</v>
      </c>
      <c r="Q285" s="198"/>
      <c r="R285" s="198"/>
      <c r="S285" s="198"/>
      <c r="T285" s="198"/>
      <c r="U285" s="151">
        <f>COUNTIF(G281:Y281,"&gt;=3")</f>
        <v>18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</row>
    <row r="286" spans="5:32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0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</row>
    <row r="287" spans="5:32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0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</row>
    <row r="288" spans="5:32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0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</row>
    <row r="289" spans="5:32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18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</row>
    <row r="290" spans="5:32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</row>
    <row r="291" spans="5:32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</row>
    <row r="292" spans="5:32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</row>
    <row r="293" spans="5:32" ht="15.5" thickTop="1" thickBot="1" x14ac:dyDescent="0.4"/>
    <row r="294" spans="5:32" x14ac:dyDescent="0.35">
      <c r="E294" s="101"/>
      <c r="F294" s="102" t="s">
        <v>49</v>
      </c>
      <c r="G294" s="196">
        <f>C18</f>
        <v>0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0</v>
      </c>
      <c r="AB294" s="101"/>
      <c r="AC294" s="101"/>
    </row>
    <row r="295" spans="5:32" ht="15" thickBot="1" x14ac:dyDescent="0.4">
      <c r="E295" s="101"/>
      <c r="F295" s="104" t="s">
        <v>6</v>
      </c>
      <c r="G295" s="210">
        <f>E18</f>
        <v>20</v>
      </c>
      <c r="H295" s="211"/>
      <c r="I295" s="211"/>
      <c r="J295" s="211"/>
      <c r="K295" s="17"/>
      <c r="L295" s="211">
        <f>$F$3</f>
        <v>133</v>
      </c>
      <c r="M295" s="211"/>
      <c r="N295" s="211"/>
      <c r="O295" s="211">
        <f>$G$3</f>
        <v>68.599999999999994</v>
      </c>
      <c r="P295" s="211"/>
      <c r="Q295" s="212">
        <f>ROUND((G295*(L295/113)+(O295-AA298)),0)</f>
        <v>20</v>
      </c>
      <c r="R295" s="212"/>
      <c r="S295" s="212"/>
      <c r="T295" s="212"/>
      <c r="U295" s="17"/>
      <c r="V295" s="17"/>
      <c r="AA295" s="17"/>
      <c r="AB295" s="101"/>
      <c r="AC295" s="101"/>
    </row>
    <row r="296" spans="5:32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2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2" x14ac:dyDescent="0.35">
      <c r="E298" s="101"/>
      <c r="F298" s="109" t="s">
        <v>11</v>
      </c>
      <c r="G298" s="110">
        <f>G$7</f>
        <v>4</v>
      </c>
      <c r="H298" s="110">
        <f t="shared" ref="H298:O298" si="141">H$7</f>
        <v>4</v>
      </c>
      <c r="I298" s="110">
        <f t="shared" si="141"/>
        <v>5</v>
      </c>
      <c r="J298" s="110">
        <f t="shared" si="141"/>
        <v>4</v>
      </c>
      <c r="K298" s="110">
        <f t="shared" si="141"/>
        <v>3</v>
      </c>
      <c r="L298" s="110">
        <f t="shared" si="141"/>
        <v>5</v>
      </c>
      <c r="M298" s="110">
        <f t="shared" si="141"/>
        <v>3</v>
      </c>
      <c r="N298" s="110">
        <f t="shared" si="141"/>
        <v>5</v>
      </c>
      <c r="O298" s="110">
        <f t="shared" si="141"/>
        <v>3</v>
      </c>
      <c r="P298" s="111">
        <f>SUM(G298:O298)</f>
        <v>36</v>
      </c>
      <c r="Q298" s="110">
        <f t="shared" ref="Q298:Y298" si="142">Q$7</f>
        <v>4</v>
      </c>
      <c r="R298" s="112">
        <f t="shared" si="142"/>
        <v>4</v>
      </c>
      <c r="S298" s="112">
        <f t="shared" si="142"/>
        <v>3</v>
      </c>
      <c r="T298" s="112">
        <f t="shared" si="142"/>
        <v>5</v>
      </c>
      <c r="U298" s="112">
        <f t="shared" si="142"/>
        <v>3</v>
      </c>
      <c r="V298" s="112">
        <f t="shared" si="142"/>
        <v>4</v>
      </c>
      <c r="W298" s="112">
        <f t="shared" si="142"/>
        <v>4</v>
      </c>
      <c r="X298" s="112">
        <f t="shared" si="142"/>
        <v>5</v>
      </c>
      <c r="Y298" s="113">
        <f t="shared" si="142"/>
        <v>4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2" x14ac:dyDescent="0.35">
      <c r="E299" s="101"/>
      <c r="F299" s="114" t="s">
        <v>7</v>
      </c>
      <c r="G299" s="115">
        <f>G$8</f>
        <v>4</v>
      </c>
      <c r="H299" s="115">
        <f t="shared" ref="H299:O299" si="143">H$8</f>
        <v>8</v>
      </c>
      <c r="I299" s="115">
        <f t="shared" si="143"/>
        <v>12</v>
      </c>
      <c r="J299" s="115">
        <f t="shared" si="143"/>
        <v>14</v>
      </c>
      <c r="K299" s="115">
        <f t="shared" si="143"/>
        <v>2</v>
      </c>
      <c r="L299" s="115">
        <f t="shared" si="143"/>
        <v>10</v>
      </c>
      <c r="M299" s="115">
        <f t="shared" si="143"/>
        <v>18</v>
      </c>
      <c r="N299" s="115">
        <f t="shared" si="143"/>
        <v>16</v>
      </c>
      <c r="O299" s="116">
        <f t="shared" si="143"/>
        <v>6</v>
      </c>
      <c r="P299" s="117"/>
      <c r="Q299" s="118">
        <f t="shared" ref="Q299:Y299" si="144">Q$8</f>
        <v>1</v>
      </c>
      <c r="R299" s="119">
        <f t="shared" si="144"/>
        <v>9</v>
      </c>
      <c r="S299" s="119">
        <f t="shared" si="144"/>
        <v>11</v>
      </c>
      <c r="T299" s="119">
        <f t="shared" si="144"/>
        <v>5</v>
      </c>
      <c r="U299" s="119">
        <f t="shared" si="144"/>
        <v>17</v>
      </c>
      <c r="V299" s="119">
        <f t="shared" si="144"/>
        <v>15</v>
      </c>
      <c r="W299" s="119">
        <f t="shared" si="144"/>
        <v>3</v>
      </c>
      <c r="X299" s="119">
        <f t="shared" si="144"/>
        <v>13</v>
      </c>
      <c r="Y299" s="116">
        <f t="shared" si="144"/>
        <v>7</v>
      </c>
      <c r="Z299" s="117"/>
      <c r="AA299" s="120"/>
      <c r="AB299" s="101"/>
      <c r="AC299" s="101"/>
    </row>
    <row r="300" spans="5:32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1</v>
      </c>
      <c r="H300" s="122">
        <f t="shared" ref="H300:O300" si="145">IF($Q295&lt;=18,IF(H299&lt;=$Q295,1,0),IF($Q295&lt;=36,IF(H299&lt;=($Q295-18),2,1),IF($Q295&gt;36,IF(H299&lt;=($Q295-36),3,2))))</f>
        <v>1</v>
      </c>
      <c r="I300" s="122">
        <f t="shared" si="145"/>
        <v>1</v>
      </c>
      <c r="J300" s="122">
        <f t="shared" si="145"/>
        <v>1</v>
      </c>
      <c r="K300" s="122">
        <f t="shared" si="145"/>
        <v>2</v>
      </c>
      <c r="L300" s="122">
        <f t="shared" si="145"/>
        <v>1</v>
      </c>
      <c r="M300" s="122">
        <f t="shared" si="145"/>
        <v>1</v>
      </c>
      <c r="N300" s="122">
        <f t="shared" si="145"/>
        <v>1</v>
      </c>
      <c r="O300" s="123">
        <f t="shared" si="145"/>
        <v>1</v>
      </c>
      <c r="P300" s="124">
        <f>SUM(G300:O300)</f>
        <v>10</v>
      </c>
      <c r="Q300" s="123">
        <f t="shared" ref="Q300:Y300" si="146">IF($Q295&lt;=18,IF(Q299&lt;=$Q295,1,0),IF($Q295&lt;=36,IF(Q299&lt;=($Q295-18),2,1),IF($Q295&gt;36,IF(Q299&lt;=($Q295-36),3,2))))</f>
        <v>2</v>
      </c>
      <c r="R300" s="123">
        <f t="shared" si="146"/>
        <v>1</v>
      </c>
      <c r="S300" s="123">
        <f t="shared" si="146"/>
        <v>1</v>
      </c>
      <c r="T300" s="123">
        <f t="shared" si="146"/>
        <v>1</v>
      </c>
      <c r="U300" s="123">
        <f t="shared" si="146"/>
        <v>1</v>
      </c>
      <c r="V300" s="123">
        <f t="shared" si="146"/>
        <v>1</v>
      </c>
      <c r="W300" s="123">
        <f t="shared" si="146"/>
        <v>1</v>
      </c>
      <c r="X300" s="123">
        <f t="shared" si="146"/>
        <v>1</v>
      </c>
      <c r="Y300" s="123">
        <f t="shared" si="146"/>
        <v>1</v>
      </c>
      <c r="Z300" s="125">
        <f>SUM(Q300:Y300)</f>
        <v>10</v>
      </c>
      <c r="AA300" s="126">
        <f>P300+Z300</f>
        <v>20</v>
      </c>
      <c r="AB300" s="101"/>
      <c r="AC300" s="101"/>
    </row>
    <row r="301" spans="5:32" x14ac:dyDescent="0.35">
      <c r="E301" s="101"/>
      <c r="F301" s="127" t="s">
        <v>51</v>
      </c>
      <c r="G301" s="128">
        <f t="shared" ref="G301:O301" si="147">G18</f>
        <v>10</v>
      </c>
      <c r="H301" s="128">
        <f t="shared" si="147"/>
        <v>10</v>
      </c>
      <c r="I301" s="128">
        <f t="shared" si="147"/>
        <v>10</v>
      </c>
      <c r="J301" s="128">
        <f t="shared" si="147"/>
        <v>10</v>
      </c>
      <c r="K301" s="128">
        <f t="shared" si="147"/>
        <v>10</v>
      </c>
      <c r="L301" s="128">
        <f t="shared" si="147"/>
        <v>10</v>
      </c>
      <c r="M301" s="128">
        <f t="shared" si="147"/>
        <v>10</v>
      </c>
      <c r="N301" s="128">
        <f t="shared" si="147"/>
        <v>10</v>
      </c>
      <c r="O301" s="128">
        <f t="shared" si="147"/>
        <v>10</v>
      </c>
      <c r="P301" s="129">
        <f>SUM(G301:O301)</f>
        <v>90</v>
      </c>
      <c r="Q301" s="130">
        <f t="shared" ref="Q301:Y301" si="148">Q18</f>
        <v>10</v>
      </c>
      <c r="R301" s="128">
        <f t="shared" si="148"/>
        <v>10</v>
      </c>
      <c r="S301" s="128">
        <f t="shared" si="148"/>
        <v>10</v>
      </c>
      <c r="T301" s="128">
        <f t="shared" si="148"/>
        <v>10</v>
      </c>
      <c r="U301" s="128">
        <f t="shared" si="148"/>
        <v>10</v>
      </c>
      <c r="V301" s="128">
        <f t="shared" si="148"/>
        <v>10</v>
      </c>
      <c r="W301" s="128">
        <f t="shared" si="148"/>
        <v>10</v>
      </c>
      <c r="X301" s="128">
        <f t="shared" si="148"/>
        <v>10</v>
      </c>
      <c r="Y301" s="131">
        <f t="shared" si="148"/>
        <v>10</v>
      </c>
      <c r="Z301" s="129">
        <f>SUM(Q301:Y301)</f>
        <v>90</v>
      </c>
      <c r="AA301" s="132">
        <f>P301+Z301</f>
        <v>180</v>
      </c>
      <c r="AB301" s="101"/>
      <c r="AC301" s="101"/>
    </row>
    <row r="302" spans="5:32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0</v>
      </c>
      <c r="H302" s="134">
        <f t="shared" ref="H302:O302" si="149">IF(H301-H298=-1,3+H300)+IF(H301-H298=0,2+H300)+IF(H301-H298=1,1+H300)+IF(H301-H298=2,H300)+IF(H301-H298=3,IF(H300-1&gt;0,H300-1,0))+IF(H301-H298=4,IF(H300-2&gt;0,H300-2,0))</f>
        <v>0</v>
      </c>
      <c r="I302" s="134">
        <f t="shared" si="149"/>
        <v>0</v>
      </c>
      <c r="J302" s="134">
        <f t="shared" si="149"/>
        <v>0</v>
      </c>
      <c r="K302" s="134">
        <f t="shared" si="149"/>
        <v>0</v>
      </c>
      <c r="L302" s="134">
        <f t="shared" si="149"/>
        <v>0</v>
      </c>
      <c r="M302" s="134">
        <f t="shared" si="149"/>
        <v>0</v>
      </c>
      <c r="N302" s="134">
        <f t="shared" si="149"/>
        <v>0</v>
      </c>
      <c r="O302" s="135">
        <f t="shared" si="149"/>
        <v>0</v>
      </c>
      <c r="P302" s="136">
        <f>SUM(G302:O302)</f>
        <v>0</v>
      </c>
      <c r="Q302" s="137">
        <f t="shared" ref="Q302:Y302" si="150">IF(Q301-Q298=-1,3+Q300)+IF(Q301-Q298=0,2+Q300)+IF(Q301-Q298=1,1+Q300)+IF(Q301-Q298=2,Q300)+IF(Q301-Q298=3,IF(Q300-1&gt;0,Q300-1,0))+IF(Q301-Q298=4,IF(Q300-2&gt;0,Q300-2,0))</f>
        <v>0</v>
      </c>
      <c r="R302" s="138">
        <f t="shared" si="150"/>
        <v>0</v>
      </c>
      <c r="S302" s="138">
        <f t="shared" si="150"/>
        <v>0</v>
      </c>
      <c r="T302" s="138">
        <f t="shared" si="150"/>
        <v>0</v>
      </c>
      <c r="U302" s="138">
        <f t="shared" si="150"/>
        <v>0</v>
      </c>
      <c r="V302" s="138">
        <f t="shared" si="150"/>
        <v>0</v>
      </c>
      <c r="W302" s="138">
        <f t="shared" si="150"/>
        <v>0</v>
      </c>
      <c r="X302" s="138">
        <f t="shared" si="150"/>
        <v>0</v>
      </c>
      <c r="Y302" s="135">
        <f t="shared" si="150"/>
        <v>0</v>
      </c>
      <c r="Z302" s="136">
        <f>SUM(Q302:Y302)</f>
        <v>0</v>
      </c>
      <c r="AA302" s="139">
        <f>P302+Z302</f>
        <v>0</v>
      </c>
      <c r="AB302" s="101"/>
      <c r="AC302" s="101"/>
    </row>
    <row r="303" spans="5:32" ht="15" thickBot="1" x14ac:dyDescent="0.4">
      <c r="E303" s="101"/>
      <c r="F303" s="140" t="s">
        <v>53</v>
      </c>
      <c r="G303" s="141">
        <f t="shared" ref="G303:O303" si="151">IF(G301-G298=-2,4)+IF(G301-G298=-1,3)+IF(G301-G298=0,2)+IF(G301-G298=1,1)+IF(G301-G298&gt;2,0)</f>
        <v>0</v>
      </c>
      <c r="H303" s="141">
        <f t="shared" si="151"/>
        <v>0</v>
      </c>
      <c r="I303" s="141">
        <f t="shared" si="151"/>
        <v>0</v>
      </c>
      <c r="J303" s="141">
        <f t="shared" si="151"/>
        <v>0</v>
      </c>
      <c r="K303" s="141">
        <f t="shared" si="151"/>
        <v>0</v>
      </c>
      <c r="L303" s="141">
        <f t="shared" si="151"/>
        <v>0</v>
      </c>
      <c r="M303" s="141">
        <f t="shared" si="151"/>
        <v>0</v>
      </c>
      <c r="N303" s="141">
        <f t="shared" si="151"/>
        <v>0</v>
      </c>
      <c r="O303" s="142">
        <f t="shared" si="151"/>
        <v>0</v>
      </c>
      <c r="P303" s="143">
        <f>SUM(G303:O303)</f>
        <v>0</v>
      </c>
      <c r="Q303" s="142">
        <f t="shared" ref="Q303:Y303" si="152">IF(Q301-Q298=-2,4)+IF(Q301-Q298=-1,3)+IF(Q301-Q298=0,2)+IF(Q301-Q298=1,1)+IF(Q301-Q298&gt;2,0)</f>
        <v>0</v>
      </c>
      <c r="R303" s="142">
        <f t="shared" si="152"/>
        <v>0</v>
      </c>
      <c r="S303" s="142">
        <f t="shared" si="152"/>
        <v>0</v>
      </c>
      <c r="T303" s="142">
        <f t="shared" si="152"/>
        <v>0</v>
      </c>
      <c r="U303" s="142">
        <f t="shared" si="152"/>
        <v>0</v>
      </c>
      <c r="V303" s="142">
        <f t="shared" si="152"/>
        <v>0</v>
      </c>
      <c r="W303" s="142">
        <f t="shared" si="152"/>
        <v>0</v>
      </c>
      <c r="X303" s="142">
        <f t="shared" si="152"/>
        <v>0</v>
      </c>
      <c r="Y303" s="142">
        <f t="shared" si="152"/>
        <v>0</v>
      </c>
      <c r="Z303" s="143">
        <f>SUM(Q303:Y303)</f>
        <v>0</v>
      </c>
      <c r="AA303" s="144">
        <f>P303+Z303</f>
        <v>0</v>
      </c>
      <c r="AB303" s="101"/>
      <c r="AC303" s="101"/>
    </row>
    <row r="304" spans="5:32" x14ac:dyDescent="0.35">
      <c r="E304" s="101"/>
      <c r="F304" s="38"/>
      <c r="G304" s="28">
        <f>G301-G298</f>
        <v>6</v>
      </c>
      <c r="H304" s="28">
        <f t="shared" ref="H304:O304" si="153">H301-H298</f>
        <v>6</v>
      </c>
      <c r="I304" s="28">
        <f t="shared" si="153"/>
        <v>5</v>
      </c>
      <c r="J304" s="28">
        <f t="shared" si="153"/>
        <v>6</v>
      </c>
      <c r="K304" s="28">
        <f t="shared" si="153"/>
        <v>7</v>
      </c>
      <c r="L304" s="28">
        <f t="shared" si="153"/>
        <v>5</v>
      </c>
      <c r="M304" s="28">
        <f t="shared" si="153"/>
        <v>7</v>
      </c>
      <c r="N304" s="28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5"/>
      <c r="AA304" s="146"/>
      <c r="AB304" s="101"/>
      <c r="AC304" s="101"/>
    </row>
    <row r="305" spans="5:32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2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2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0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</row>
    <row r="308" spans="5:32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0</v>
      </c>
      <c r="M308" s="217" t="s">
        <v>59</v>
      </c>
      <c r="N308" s="217"/>
      <c r="O308" s="152">
        <f>COUNTIF(G304:Y304,"=1")</f>
        <v>0</v>
      </c>
      <c r="P308" s="198" t="s">
        <v>60</v>
      </c>
      <c r="Q308" s="198"/>
      <c r="R308" s="198"/>
      <c r="S308" s="198"/>
      <c r="T308" s="198"/>
      <c r="U308" s="151">
        <f>COUNTIF(G304:Y304,"&gt;=3")</f>
        <v>18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</row>
    <row r="309" spans="5:32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</row>
    <row r="310" spans="5:32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0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</row>
    <row r="311" spans="5:32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0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</row>
    <row r="312" spans="5:32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18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</row>
    <row r="313" spans="5:32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</row>
    <row r="314" spans="5:32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</row>
    <row r="315" spans="5:32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</row>
    <row r="316" spans="5:32" ht="15.5" thickTop="1" thickBot="1" x14ac:dyDescent="0.4"/>
    <row r="317" spans="5:32" x14ac:dyDescent="0.35">
      <c r="E317" s="101"/>
      <c r="F317" s="102" t="s">
        <v>49</v>
      </c>
      <c r="G317" s="196">
        <f>C19</f>
        <v>0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0</v>
      </c>
      <c r="AB317" s="101"/>
      <c r="AC317" s="101"/>
    </row>
    <row r="318" spans="5:32" ht="15" thickBot="1" x14ac:dyDescent="0.4">
      <c r="E318" s="101"/>
      <c r="F318" s="104" t="s">
        <v>6</v>
      </c>
      <c r="G318" s="210">
        <f>E19</f>
        <v>20</v>
      </c>
      <c r="H318" s="211"/>
      <c r="I318" s="211"/>
      <c r="J318" s="211"/>
      <c r="K318" s="17"/>
      <c r="L318" s="211">
        <f>$F$3</f>
        <v>133</v>
      </c>
      <c r="M318" s="211"/>
      <c r="N318" s="211"/>
      <c r="O318" s="211">
        <f>$G$3</f>
        <v>68.599999999999994</v>
      </c>
      <c r="P318" s="211"/>
      <c r="Q318" s="212">
        <f>ROUND((G318*(L318/113)+(O318-AA321)),0)</f>
        <v>20</v>
      </c>
      <c r="R318" s="212"/>
      <c r="S318" s="212"/>
      <c r="T318" s="212"/>
      <c r="U318" s="17"/>
      <c r="V318" s="17"/>
      <c r="AA318" s="17"/>
      <c r="AB318" s="101"/>
      <c r="AC318" s="101"/>
    </row>
    <row r="319" spans="5:32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2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2" x14ac:dyDescent="0.35">
      <c r="E321" s="101"/>
      <c r="F321" s="109" t="s">
        <v>11</v>
      </c>
      <c r="G321" s="110">
        <f>G$7</f>
        <v>4</v>
      </c>
      <c r="H321" s="110">
        <f t="shared" ref="H321:O321" si="155">H$7</f>
        <v>4</v>
      </c>
      <c r="I321" s="110">
        <f t="shared" si="155"/>
        <v>5</v>
      </c>
      <c r="J321" s="110">
        <f t="shared" si="155"/>
        <v>4</v>
      </c>
      <c r="K321" s="110">
        <f t="shared" si="155"/>
        <v>3</v>
      </c>
      <c r="L321" s="110">
        <f t="shared" si="155"/>
        <v>5</v>
      </c>
      <c r="M321" s="110">
        <f t="shared" si="155"/>
        <v>3</v>
      </c>
      <c r="N321" s="110">
        <f t="shared" si="155"/>
        <v>5</v>
      </c>
      <c r="O321" s="110">
        <f t="shared" si="155"/>
        <v>3</v>
      </c>
      <c r="P321" s="111">
        <f>SUM(G321:O321)</f>
        <v>36</v>
      </c>
      <c r="Q321" s="110">
        <f t="shared" ref="Q321:Y321" si="156">Q$7</f>
        <v>4</v>
      </c>
      <c r="R321" s="112">
        <f t="shared" si="156"/>
        <v>4</v>
      </c>
      <c r="S321" s="112">
        <f t="shared" si="156"/>
        <v>3</v>
      </c>
      <c r="T321" s="112">
        <f t="shared" si="156"/>
        <v>5</v>
      </c>
      <c r="U321" s="112">
        <f t="shared" si="156"/>
        <v>3</v>
      </c>
      <c r="V321" s="112">
        <f t="shared" si="156"/>
        <v>4</v>
      </c>
      <c r="W321" s="112">
        <f t="shared" si="156"/>
        <v>4</v>
      </c>
      <c r="X321" s="112">
        <f t="shared" si="156"/>
        <v>5</v>
      </c>
      <c r="Y321" s="113">
        <f t="shared" si="156"/>
        <v>4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2" x14ac:dyDescent="0.35">
      <c r="E322" s="101"/>
      <c r="F322" s="114" t="s">
        <v>7</v>
      </c>
      <c r="G322" s="115">
        <f>G$8</f>
        <v>4</v>
      </c>
      <c r="H322" s="115">
        <f t="shared" ref="H322:O322" si="157">H$8</f>
        <v>8</v>
      </c>
      <c r="I322" s="115">
        <f t="shared" si="157"/>
        <v>12</v>
      </c>
      <c r="J322" s="115">
        <f t="shared" si="157"/>
        <v>14</v>
      </c>
      <c r="K322" s="115">
        <f t="shared" si="157"/>
        <v>2</v>
      </c>
      <c r="L322" s="115">
        <f t="shared" si="157"/>
        <v>10</v>
      </c>
      <c r="M322" s="115">
        <f t="shared" si="157"/>
        <v>18</v>
      </c>
      <c r="N322" s="115">
        <f t="shared" si="157"/>
        <v>16</v>
      </c>
      <c r="O322" s="116">
        <f t="shared" si="157"/>
        <v>6</v>
      </c>
      <c r="P322" s="117"/>
      <c r="Q322" s="118">
        <f t="shared" ref="Q322:Y322" si="158">Q$8</f>
        <v>1</v>
      </c>
      <c r="R322" s="119">
        <f t="shared" si="158"/>
        <v>9</v>
      </c>
      <c r="S322" s="119">
        <f t="shared" si="158"/>
        <v>11</v>
      </c>
      <c r="T322" s="119">
        <f t="shared" si="158"/>
        <v>5</v>
      </c>
      <c r="U322" s="119">
        <f t="shared" si="158"/>
        <v>17</v>
      </c>
      <c r="V322" s="119">
        <f t="shared" si="158"/>
        <v>15</v>
      </c>
      <c r="W322" s="119">
        <f t="shared" si="158"/>
        <v>3</v>
      </c>
      <c r="X322" s="119">
        <f t="shared" si="158"/>
        <v>13</v>
      </c>
      <c r="Y322" s="116">
        <f t="shared" si="158"/>
        <v>7</v>
      </c>
      <c r="Z322" s="117"/>
      <c r="AA322" s="120"/>
      <c r="AB322" s="101"/>
      <c r="AC322" s="101"/>
    </row>
    <row r="323" spans="5:32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1</v>
      </c>
      <c r="H323" s="122">
        <f t="shared" ref="H323:O323" si="159">IF($Q318&lt;=18,IF(H322&lt;=$Q318,1,0),IF($Q318&lt;=36,IF(H322&lt;=($Q318-18),2,1),IF($Q318&gt;36,IF(H322&lt;=($Q318-36),3,2))))</f>
        <v>1</v>
      </c>
      <c r="I323" s="122">
        <f t="shared" si="159"/>
        <v>1</v>
      </c>
      <c r="J323" s="122">
        <f t="shared" si="159"/>
        <v>1</v>
      </c>
      <c r="K323" s="122">
        <f t="shared" si="159"/>
        <v>2</v>
      </c>
      <c r="L323" s="122">
        <f t="shared" si="159"/>
        <v>1</v>
      </c>
      <c r="M323" s="122">
        <f t="shared" si="159"/>
        <v>1</v>
      </c>
      <c r="N323" s="122">
        <f t="shared" si="159"/>
        <v>1</v>
      </c>
      <c r="O323" s="123">
        <f t="shared" si="159"/>
        <v>1</v>
      </c>
      <c r="P323" s="124">
        <f>SUM(G323:O323)</f>
        <v>10</v>
      </c>
      <c r="Q323" s="123">
        <f t="shared" ref="Q323:Y323" si="160">IF($Q318&lt;=18,IF(Q322&lt;=$Q318,1,0),IF($Q318&lt;=36,IF(Q322&lt;=($Q318-18),2,1),IF($Q318&gt;36,IF(Q322&lt;=($Q318-36),3,2))))</f>
        <v>2</v>
      </c>
      <c r="R323" s="123">
        <f t="shared" si="160"/>
        <v>1</v>
      </c>
      <c r="S323" s="123">
        <f t="shared" si="160"/>
        <v>1</v>
      </c>
      <c r="T323" s="123">
        <f t="shared" si="160"/>
        <v>1</v>
      </c>
      <c r="U323" s="123">
        <f t="shared" si="160"/>
        <v>1</v>
      </c>
      <c r="V323" s="123">
        <f t="shared" si="160"/>
        <v>1</v>
      </c>
      <c r="W323" s="123">
        <f t="shared" si="160"/>
        <v>1</v>
      </c>
      <c r="X323" s="123">
        <f t="shared" si="160"/>
        <v>1</v>
      </c>
      <c r="Y323" s="123">
        <f t="shared" si="160"/>
        <v>1</v>
      </c>
      <c r="Z323" s="125">
        <f>SUM(Q323:Y323)</f>
        <v>10</v>
      </c>
      <c r="AA323" s="126">
        <f>P323+Z323</f>
        <v>20</v>
      </c>
      <c r="AB323" s="101"/>
      <c r="AC323" s="101"/>
    </row>
    <row r="324" spans="5:32" x14ac:dyDescent="0.35">
      <c r="E324" s="101"/>
      <c r="F324" s="127" t="s">
        <v>51</v>
      </c>
      <c r="G324" s="128">
        <f t="shared" ref="G324:O324" si="161">G19</f>
        <v>10</v>
      </c>
      <c r="H324" s="128">
        <f t="shared" si="161"/>
        <v>10</v>
      </c>
      <c r="I324" s="128">
        <f t="shared" si="161"/>
        <v>10</v>
      </c>
      <c r="J324" s="128">
        <f t="shared" si="161"/>
        <v>10</v>
      </c>
      <c r="K324" s="128">
        <f t="shared" si="161"/>
        <v>10</v>
      </c>
      <c r="L324" s="128">
        <f t="shared" si="161"/>
        <v>10</v>
      </c>
      <c r="M324" s="128">
        <f t="shared" si="161"/>
        <v>10</v>
      </c>
      <c r="N324" s="128">
        <f t="shared" si="161"/>
        <v>10</v>
      </c>
      <c r="O324" s="128">
        <f t="shared" si="161"/>
        <v>10</v>
      </c>
      <c r="P324" s="129">
        <f>SUM(G324:O324)</f>
        <v>90</v>
      </c>
      <c r="Q324" s="130">
        <f t="shared" ref="Q324:Y324" si="162">Q19</f>
        <v>10</v>
      </c>
      <c r="R324" s="128">
        <f t="shared" si="162"/>
        <v>10</v>
      </c>
      <c r="S324" s="128">
        <f t="shared" si="162"/>
        <v>10</v>
      </c>
      <c r="T324" s="128">
        <f t="shared" si="162"/>
        <v>10</v>
      </c>
      <c r="U324" s="128">
        <f t="shared" si="162"/>
        <v>10</v>
      </c>
      <c r="V324" s="128">
        <f t="shared" si="162"/>
        <v>10</v>
      </c>
      <c r="W324" s="128">
        <f t="shared" si="162"/>
        <v>10</v>
      </c>
      <c r="X324" s="128">
        <f t="shared" si="162"/>
        <v>10</v>
      </c>
      <c r="Y324" s="131">
        <f t="shared" si="162"/>
        <v>10</v>
      </c>
      <c r="Z324" s="129">
        <f>SUM(Q324:Y324)</f>
        <v>90</v>
      </c>
      <c r="AA324" s="132">
        <f>P324+Z324</f>
        <v>180</v>
      </c>
      <c r="AB324" s="101"/>
      <c r="AC324" s="101"/>
    </row>
    <row r="325" spans="5:32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0</v>
      </c>
      <c r="H325" s="134">
        <f t="shared" ref="H325:O325" si="163">IF(H324-H321=-1,3+H323)+IF(H324-H321=0,2+H323)+IF(H324-H321=1,1+H323)+IF(H324-H321=2,H323)+IF(H324-H321=3,IF(H323-1&gt;0,H323-1,0))+IF(H324-H321=4,IF(H323-2&gt;0,H323-2,0))</f>
        <v>0</v>
      </c>
      <c r="I325" s="134">
        <f t="shared" si="163"/>
        <v>0</v>
      </c>
      <c r="J325" s="134">
        <f t="shared" si="163"/>
        <v>0</v>
      </c>
      <c r="K325" s="134">
        <f t="shared" si="163"/>
        <v>0</v>
      </c>
      <c r="L325" s="134">
        <f t="shared" si="163"/>
        <v>0</v>
      </c>
      <c r="M325" s="134">
        <f t="shared" si="163"/>
        <v>0</v>
      </c>
      <c r="N325" s="134">
        <f t="shared" si="163"/>
        <v>0</v>
      </c>
      <c r="O325" s="135">
        <f t="shared" si="163"/>
        <v>0</v>
      </c>
      <c r="P325" s="136">
        <f>SUM(G325:O325)</f>
        <v>0</v>
      </c>
      <c r="Q325" s="137">
        <f t="shared" ref="Q325:Y325" si="164">IF(Q324-Q321=-1,3+Q323)+IF(Q324-Q321=0,2+Q323)+IF(Q324-Q321=1,1+Q323)+IF(Q324-Q321=2,Q323)+IF(Q324-Q321=3,IF(Q323-1&gt;0,Q323-1,0))+IF(Q324-Q321=4,IF(Q323-2&gt;0,Q323-2,0))</f>
        <v>0</v>
      </c>
      <c r="R325" s="138">
        <f t="shared" si="164"/>
        <v>0</v>
      </c>
      <c r="S325" s="138">
        <f t="shared" si="164"/>
        <v>0</v>
      </c>
      <c r="T325" s="138">
        <f t="shared" si="164"/>
        <v>0</v>
      </c>
      <c r="U325" s="138">
        <f t="shared" si="164"/>
        <v>0</v>
      </c>
      <c r="V325" s="138">
        <f t="shared" si="164"/>
        <v>0</v>
      </c>
      <c r="W325" s="138">
        <f t="shared" si="164"/>
        <v>0</v>
      </c>
      <c r="X325" s="138">
        <f t="shared" si="164"/>
        <v>0</v>
      </c>
      <c r="Y325" s="135">
        <f t="shared" si="164"/>
        <v>0</v>
      </c>
      <c r="Z325" s="136">
        <f>SUM(Q325:Y325)</f>
        <v>0</v>
      </c>
      <c r="AA325" s="139">
        <f>P325+Z325</f>
        <v>0</v>
      </c>
      <c r="AB325" s="101"/>
      <c r="AC325" s="101"/>
    </row>
    <row r="326" spans="5:32" ht="15" thickBot="1" x14ac:dyDescent="0.4">
      <c r="E326" s="101"/>
      <c r="F326" s="140" t="s">
        <v>53</v>
      </c>
      <c r="G326" s="141">
        <f t="shared" ref="G326:O326" si="165">IF(G324-G321=-2,4)+IF(G324-G321=-1,3)+IF(G324-G321=0,2)+IF(G324-G321=1,1)+IF(G324-G321&gt;2,0)</f>
        <v>0</v>
      </c>
      <c r="H326" s="141">
        <f t="shared" si="165"/>
        <v>0</v>
      </c>
      <c r="I326" s="141">
        <f t="shared" si="165"/>
        <v>0</v>
      </c>
      <c r="J326" s="141">
        <f t="shared" si="165"/>
        <v>0</v>
      </c>
      <c r="K326" s="141">
        <f t="shared" si="165"/>
        <v>0</v>
      </c>
      <c r="L326" s="141">
        <f t="shared" si="165"/>
        <v>0</v>
      </c>
      <c r="M326" s="141">
        <f t="shared" si="165"/>
        <v>0</v>
      </c>
      <c r="N326" s="141">
        <f t="shared" si="165"/>
        <v>0</v>
      </c>
      <c r="O326" s="142">
        <f t="shared" si="165"/>
        <v>0</v>
      </c>
      <c r="P326" s="143">
        <f>SUM(G326:O326)</f>
        <v>0</v>
      </c>
      <c r="Q326" s="142">
        <f t="shared" ref="Q326:Y326" si="166">IF(Q324-Q321=-2,4)+IF(Q324-Q321=-1,3)+IF(Q324-Q321=0,2)+IF(Q324-Q321=1,1)+IF(Q324-Q321&gt;2,0)</f>
        <v>0</v>
      </c>
      <c r="R326" s="142">
        <f t="shared" si="166"/>
        <v>0</v>
      </c>
      <c r="S326" s="142">
        <f t="shared" si="166"/>
        <v>0</v>
      </c>
      <c r="T326" s="142">
        <f t="shared" si="166"/>
        <v>0</v>
      </c>
      <c r="U326" s="142">
        <f t="shared" si="166"/>
        <v>0</v>
      </c>
      <c r="V326" s="142">
        <f t="shared" si="166"/>
        <v>0</v>
      </c>
      <c r="W326" s="142">
        <f t="shared" si="166"/>
        <v>0</v>
      </c>
      <c r="X326" s="142">
        <f t="shared" si="166"/>
        <v>0</v>
      </c>
      <c r="Y326" s="142">
        <f t="shared" si="166"/>
        <v>0</v>
      </c>
      <c r="Z326" s="143">
        <f>SUM(Q326:Y326)</f>
        <v>0</v>
      </c>
      <c r="AA326" s="144">
        <f>P326+Z326</f>
        <v>0</v>
      </c>
      <c r="AB326" s="101"/>
      <c r="AC326" s="101"/>
    </row>
    <row r="327" spans="5:32" x14ac:dyDescent="0.35">
      <c r="E327" s="101"/>
      <c r="F327" s="38"/>
      <c r="G327" s="28">
        <f>G324-G321</f>
        <v>6</v>
      </c>
      <c r="H327" s="28">
        <f t="shared" ref="H327:O327" si="167">H324-H321</f>
        <v>6</v>
      </c>
      <c r="I327" s="28">
        <f t="shared" si="167"/>
        <v>5</v>
      </c>
      <c r="J327" s="28">
        <f t="shared" si="167"/>
        <v>6</v>
      </c>
      <c r="K327" s="28">
        <f t="shared" si="167"/>
        <v>7</v>
      </c>
      <c r="L327" s="28">
        <f t="shared" si="167"/>
        <v>5</v>
      </c>
      <c r="M327" s="28">
        <f t="shared" si="167"/>
        <v>7</v>
      </c>
      <c r="N327" s="28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5"/>
      <c r="AA327" s="146"/>
      <c r="AB327" s="101"/>
      <c r="AC327" s="101"/>
    </row>
    <row r="328" spans="5:32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2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2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0</v>
      </c>
      <c r="P330" s="198" t="s">
        <v>57</v>
      </c>
      <c r="Q330" s="198"/>
      <c r="R330" s="198"/>
      <c r="S330" s="198"/>
      <c r="T330" s="198"/>
      <c r="U330" s="148">
        <f>COUNTIF(G327:Y327,"=2")</f>
        <v>0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</row>
    <row r="331" spans="5:32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0</v>
      </c>
      <c r="P331" s="198" t="s">
        <v>60</v>
      </c>
      <c r="Q331" s="198"/>
      <c r="R331" s="198"/>
      <c r="S331" s="198"/>
      <c r="T331" s="198"/>
      <c r="U331" s="151">
        <f>COUNTIF(G327:Y327,"&gt;=3")</f>
        <v>18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</row>
    <row r="332" spans="5:32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0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</row>
    <row r="333" spans="5:32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0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</row>
    <row r="334" spans="5:32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0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</row>
    <row r="335" spans="5:32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18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</row>
    <row r="336" spans="5:32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</row>
    <row r="337" spans="5:32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</row>
    <row r="338" spans="5:32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</row>
    <row r="339" spans="5:32" ht="15.5" thickTop="1" thickBot="1" x14ac:dyDescent="0.4"/>
    <row r="340" spans="5:32" x14ac:dyDescent="0.35">
      <c r="E340" s="101"/>
      <c r="F340" s="102" t="s">
        <v>49</v>
      </c>
      <c r="G340" s="196">
        <f>C20</f>
        <v>0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0</v>
      </c>
      <c r="AB340" s="101"/>
      <c r="AC340" s="101"/>
    </row>
    <row r="341" spans="5:32" ht="15" thickBot="1" x14ac:dyDescent="0.4">
      <c r="E341" s="101"/>
      <c r="F341" s="104" t="s">
        <v>6</v>
      </c>
      <c r="G341" s="210">
        <f>E20</f>
        <v>20</v>
      </c>
      <c r="H341" s="211"/>
      <c r="I341" s="211"/>
      <c r="J341" s="211"/>
      <c r="K341" s="17"/>
      <c r="L341" s="211">
        <f>$F$3</f>
        <v>133</v>
      </c>
      <c r="M341" s="211"/>
      <c r="N341" s="211"/>
      <c r="O341" s="211">
        <f>$G$3</f>
        <v>68.599999999999994</v>
      </c>
      <c r="P341" s="211"/>
      <c r="Q341" s="212">
        <f>ROUND((G341*(L341/113)+(O341-AA344)),0)</f>
        <v>20</v>
      </c>
      <c r="R341" s="212"/>
      <c r="S341" s="212"/>
      <c r="T341" s="212"/>
      <c r="U341" s="17"/>
      <c r="V341" s="17"/>
      <c r="AA341" s="17"/>
      <c r="AB341" s="101"/>
      <c r="AC341" s="101"/>
    </row>
    <row r="342" spans="5:32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2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2" x14ac:dyDescent="0.35">
      <c r="E344" s="101"/>
      <c r="F344" s="109" t="s">
        <v>11</v>
      </c>
      <c r="G344" s="110">
        <f>G$7</f>
        <v>4</v>
      </c>
      <c r="H344" s="110">
        <f t="shared" ref="H344:O344" si="169">H$7</f>
        <v>4</v>
      </c>
      <c r="I344" s="110">
        <f t="shared" si="169"/>
        <v>5</v>
      </c>
      <c r="J344" s="110">
        <f t="shared" si="169"/>
        <v>4</v>
      </c>
      <c r="K344" s="110">
        <f t="shared" si="169"/>
        <v>3</v>
      </c>
      <c r="L344" s="110">
        <f t="shared" si="169"/>
        <v>5</v>
      </c>
      <c r="M344" s="110">
        <f t="shared" si="169"/>
        <v>3</v>
      </c>
      <c r="N344" s="110">
        <f t="shared" si="169"/>
        <v>5</v>
      </c>
      <c r="O344" s="110">
        <f t="shared" si="169"/>
        <v>3</v>
      </c>
      <c r="P344" s="111">
        <f>SUM(G344:O344)</f>
        <v>36</v>
      </c>
      <c r="Q344" s="110">
        <f t="shared" ref="Q344:Y344" si="170">Q$7</f>
        <v>4</v>
      </c>
      <c r="R344" s="112">
        <f t="shared" si="170"/>
        <v>4</v>
      </c>
      <c r="S344" s="112">
        <f t="shared" si="170"/>
        <v>3</v>
      </c>
      <c r="T344" s="112">
        <f t="shared" si="170"/>
        <v>5</v>
      </c>
      <c r="U344" s="112">
        <f t="shared" si="170"/>
        <v>3</v>
      </c>
      <c r="V344" s="112">
        <f t="shared" si="170"/>
        <v>4</v>
      </c>
      <c r="W344" s="112">
        <f t="shared" si="170"/>
        <v>4</v>
      </c>
      <c r="X344" s="112">
        <f t="shared" si="170"/>
        <v>5</v>
      </c>
      <c r="Y344" s="113">
        <f t="shared" si="170"/>
        <v>4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2" x14ac:dyDescent="0.35">
      <c r="E345" s="101"/>
      <c r="F345" s="114" t="s">
        <v>7</v>
      </c>
      <c r="G345" s="115">
        <f>G$8</f>
        <v>4</v>
      </c>
      <c r="H345" s="115">
        <f t="shared" ref="H345:O345" si="171">H$8</f>
        <v>8</v>
      </c>
      <c r="I345" s="115">
        <f t="shared" si="171"/>
        <v>12</v>
      </c>
      <c r="J345" s="115">
        <f t="shared" si="171"/>
        <v>14</v>
      </c>
      <c r="K345" s="115">
        <f t="shared" si="171"/>
        <v>2</v>
      </c>
      <c r="L345" s="115">
        <f t="shared" si="171"/>
        <v>10</v>
      </c>
      <c r="M345" s="115">
        <f t="shared" si="171"/>
        <v>18</v>
      </c>
      <c r="N345" s="115">
        <f t="shared" si="171"/>
        <v>16</v>
      </c>
      <c r="O345" s="116">
        <f t="shared" si="171"/>
        <v>6</v>
      </c>
      <c r="P345" s="117"/>
      <c r="Q345" s="118">
        <f t="shared" ref="Q345:Y345" si="172">Q$8</f>
        <v>1</v>
      </c>
      <c r="R345" s="119">
        <f t="shared" si="172"/>
        <v>9</v>
      </c>
      <c r="S345" s="119">
        <f t="shared" si="172"/>
        <v>11</v>
      </c>
      <c r="T345" s="119">
        <f t="shared" si="172"/>
        <v>5</v>
      </c>
      <c r="U345" s="119">
        <f t="shared" si="172"/>
        <v>17</v>
      </c>
      <c r="V345" s="119">
        <f t="shared" si="172"/>
        <v>15</v>
      </c>
      <c r="W345" s="119">
        <f t="shared" si="172"/>
        <v>3</v>
      </c>
      <c r="X345" s="119">
        <f t="shared" si="172"/>
        <v>13</v>
      </c>
      <c r="Y345" s="116">
        <f t="shared" si="172"/>
        <v>7</v>
      </c>
      <c r="Z345" s="117"/>
      <c r="AA345" s="120"/>
      <c r="AB345" s="101"/>
      <c r="AC345" s="101"/>
    </row>
    <row r="346" spans="5:32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:O346" si="173">IF($Q341&lt;=18,IF(H345&lt;=$Q341,1,0),IF($Q341&lt;=36,IF(H345&lt;=($Q341-18),2,1),IF($Q341&gt;36,IF(H345&lt;=($Q341-36),3,2))))</f>
        <v>1</v>
      </c>
      <c r="I346" s="122">
        <f t="shared" si="173"/>
        <v>1</v>
      </c>
      <c r="J346" s="122">
        <f t="shared" si="173"/>
        <v>1</v>
      </c>
      <c r="K346" s="122">
        <f t="shared" si="173"/>
        <v>2</v>
      </c>
      <c r="L346" s="122">
        <f t="shared" si="173"/>
        <v>1</v>
      </c>
      <c r="M346" s="122">
        <f t="shared" si="173"/>
        <v>1</v>
      </c>
      <c r="N346" s="122">
        <f t="shared" si="173"/>
        <v>1</v>
      </c>
      <c r="O346" s="123">
        <f t="shared" si="173"/>
        <v>1</v>
      </c>
      <c r="P346" s="124">
        <f>SUM(G346:O346)</f>
        <v>10</v>
      </c>
      <c r="Q346" s="123">
        <f t="shared" ref="Q346:Y346" si="174">IF($Q341&lt;=18,IF(Q345&lt;=$Q341,1,0),IF($Q341&lt;=36,IF(Q345&lt;=($Q341-18),2,1),IF($Q341&gt;36,IF(Q345&lt;=($Q341-36),3,2))))</f>
        <v>2</v>
      </c>
      <c r="R346" s="123">
        <f t="shared" si="174"/>
        <v>1</v>
      </c>
      <c r="S346" s="123">
        <f t="shared" si="174"/>
        <v>1</v>
      </c>
      <c r="T346" s="123">
        <f t="shared" si="174"/>
        <v>1</v>
      </c>
      <c r="U346" s="123">
        <f t="shared" si="174"/>
        <v>1</v>
      </c>
      <c r="V346" s="123">
        <f t="shared" si="174"/>
        <v>1</v>
      </c>
      <c r="W346" s="123">
        <f t="shared" si="174"/>
        <v>1</v>
      </c>
      <c r="X346" s="123">
        <f t="shared" si="174"/>
        <v>1</v>
      </c>
      <c r="Y346" s="123">
        <f t="shared" si="174"/>
        <v>1</v>
      </c>
      <c r="Z346" s="125">
        <f>SUM(Q346:Y346)</f>
        <v>10</v>
      </c>
      <c r="AA346" s="126">
        <f>P346+Z346</f>
        <v>20</v>
      </c>
      <c r="AB346" s="101"/>
      <c r="AC346" s="101"/>
    </row>
    <row r="347" spans="5:32" x14ac:dyDescent="0.35">
      <c r="E347" s="101"/>
      <c r="F347" s="127" t="s">
        <v>51</v>
      </c>
      <c r="G347" s="128">
        <f t="shared" ref="G347:O347" si="175">G20</f>
        <v>10</v>
      </c>
      <c r="H347" s="128">
        <f t="shared" si="175"/>
        <v>10</v>
      </c>
      <c r="I347" s="128">
        <f t="shared" si="175"/>
        <v>10</v>
      </c>
      <c r="J347" s="128">
        <f t="shared" si="175"/>
        <v>10</v>
      </c>
      <c r="K347" s="128">
        <f t="shared" si="175"/>
        <v>10</v>
      </c>
      <c r="L347" s="128">
        <f t="shared" si="175"/>
        <v>10</v>
      </c>
      <c r="M347" s="128">
        <f t="shared" si="175"/>
        <v>10</v>
      </c>
      <c r="N347" s="128">
        <f t="shared" si="175"/>
        <v>10</v>
      </c>
      <c r="O347" s="128">
        <f t="shared" si="175"/>
        <v>10</v>
      </c>
      <c r="P347" s="129">
        <f>SUM(G347:O347)</f>
        <v>90</v>
      </c>
      <c r="Q347" s="130">
        <f t="shared" ref="Q347:Y347" si="176">Q20</f>
        <v>10</v>
      </c>
      <c r="R347" s="128">
        <f t="shared" si="176"/>
        <v>10</v>
      </c>
      <c r="S347" s="128">
        <f t="shared" si="176"/>
        <v>10</v>
      </c>
      <c r="T347" s="128">
        <f t="shared" si="176"/>
        <v>10</v>
      </c>
      <c r="U347" s="128">
        <f t="shared" si="176"/>
        <v>10</v>
      </c>
      <c r="V347" s="128">
        <f t="shared" si="176"/>
        <v>10</v>
      </c>
      <c r="W347" s="128">
        <f t="shared" si="176"/>
        <v>10</v>
      </c>
      <c r="X347" s="128">
        <f t="shared" si="176"/>
        <v>10</v>
      </c>
      <c r="Y347" s="131">
        <f t="shared" si="176"/>
        <v>10</v>
      </c>
      <c r="Z347" s="129">
        <f>SUM(Q347:Y347)</f>
        <v>90</v>
      </c>
      <c r="AA347" s="132">
        <f>P347+Z347</f>
        <v>180</v>
      </c>
      <c r="AB347" s="101"/>
      <c r="AC347" s="101"/>
    </row>
    <row r="348" spans="5:32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0</v>
      </c>
      <c r="H348" s="134">
        <f t="shared" ref="H348:O348" si="177">IF(H347-H344=-1,3+H346)+IF(H347-H344=0,2+H346)+IF(H347-H344=1,1+H346)+IF(H347-H344=2,H346)+IF(H347-H344=3,IF(H346-1&gt;0,H346-1,0))+IF(H347-H344=4,IF(H346-2&gt;0,H346-2,0))</f>
        <v>0</v>
      </c>
      <c r="I348" s="134">
        <f t="shared" si="177"/>
        <v>0</v>
      </c>
      <c r="J348" s="134">
        <f t="shared" si="177"/>
        <v>0</v>
      </c>
      <c r="K348" s="134">
        <f t="shared" si="177"/>
        <v>0</v>
      </c>
      <c r="L348" s="134">
        <f t="shared" si="177"/>
        <v>0</v>
      </c>
      <c r="M348" s="134">
        <f t="shared" si="177"/>
        <v>0</v>
      </c>
      <c r="N348" s="134">
        <f t="shared" si="177"/>
        <v>0</v>
      </c>
      <c r="O348" s="135">
        <f t="shared" si="177"/>
        <v>0</v>
      </c>
      <c r="P348" s="136">
        <f>SUM(G348:O348)</f>
        <v>0</v>
      </c>
      <c r="Q348" s="137">
        <f t="shared" ref="Q348:Y348" si="178">IF(Q347-Q344=-1,3+Q346)+IF(Q347-Q344=0,2+Q346)+IF(Q347-Q344=1,1+Q346)+IF(Q347-Q344=2,Q346)+IF(Q347-Q344=3,IF(Q346-1&gt;0,Q346-1,0))+IF(Q347-Q344=4,IF(Q346-2&gt;0,Q346-2,0))</f>
        <v>0</v>
      </c>
      <c r="R348" s="138">
        <f t="shared" si="178"/>
        <v>0</v>
      </c>
      <c r="S348" s="138">
        <f t="shared" si="178"/>
        <v>0</v>
      </c>
      <c r="T348" s="138">
        <f t="shared" si="178"/>
        <v>0</v>
      </c>
      <c r="U348" s="138">
        <f t="shared" si="178"/>
        <v>0</v>
      </c>
      <c r="V348" s="138">
        <f t="shared" si="178"/>
        <v>0</v>
      </c>
      <c r="W348" s="138">
        <f t="shared" si="178"/>
        <v>0</v>
      </c>
      <c r="X348" s="138">
        <f t="shared" si="178"/>
        <v>0</v>
      </c>
      <c r="Y348" s="135">
        <f t="shared" si="178"/>
        <v>0</v>
      </c>
      <c r="Z348" s="136">
        <f>SUM(Q348:Y348)</f>
        <v>0</v>
      </c>
      <c r="AA348" s="139">
        <f>P348+Z348</f>
        <v>0</v>
      </c>
      <c r="AB348" s="101"/>
      <c r="AC348" s="101"/>
    </row>
    <row r="349" spans="5:32" ht="15" thickBot="1" x14ac:dyDescent="0.4">
      <c r="E349" s="101"/>
      <c r="F349" s="140" t="s">
        <v>53</v>
      </c>
      <c r="G349" s="141">
        <f t="shared" ref="G349:O349" si="179">IF(G347-G344=-2,4)+IF(G347-G344=-1,3)+IF(G347-G344=0,2)+IF(G347-G344=1,1)+IF(G347-G344&gt;2,0)</f>
        <v>0</v>
      </c>
      <c r="H349" s="141">
        <f t="shared" si="179"/>
        <v>0</v>
      </c>
      <c r="I349" s="141">
        <f t="shared" si="179"/>
        <v>0</v>
      </c>
      <c r="J349" s="141">
        <f t="shared" si="179"/>
        <v>0</v>
      </c>
      <c r="K349" s="141">
        <f t="shared" si="179"/>
        <v>0</v>
      </c>
      <c r="L349" s="141">
        <f t="shared" si="179"/>
        <v>0</v>
      </c>
      <c r="M349" s="141">
        <f t="shared" si="179"/>
        <v>0</v>
      </c>
      <c r="N349" s="141">
        <f t="shared" si="179"/>
        <v>0</v>
      </c>
      <c r="O349" s="142">
        <f t="shared" si="179"/>
        <v>0</v>
      </c>
      <c r="P349" s="143">
        <f>SUM(G349:O349)</f>
        <v>0</v>
      </c>
      <c r="Q349" s="142">
        <f t="shared" ref="Q349:Y349" si="180">IF(Q347-Q344=-2,4)+IF(Q347-Q344=-1,3)+IF(Q347-Q344=0,2)+IF(Q347-Q344=1,1)+IF(Q347-Q344&gt;2,0)</f>
        <v>0</v>
      </c>
      <c r="R349" s="142">
        <f t="shared" si="180"/>
        <v>0</v>
      </c>
      <c r="S349" s="142">
        <f t="shared" si="180"/>
        <v>0</v>
      </c>
      <c r="T349" s="142">
        <f t="shared" si="180"/>
        <v>0</v>
      </c>
      <c r="U349" s="142">
        <f t="shared" si="180"/>
        <v>0</v>
      </c>
      <c r="V349" s="142">
        <f t="shared" si="180"/>
        <v>0</v>
      </c>
      <c r="W349" s="142">
        <f t="shared" si="180"/>
        <v>0</v>
      </c>
      <c r="X349" s="142">
        <f t="shared" si="180"/>
        <v>0</v>
      </c>
      <c r="Y349" s="142">
        <f t="shared" si="180"/>
        <v>0</v>
      </c>
      <c r="Z349" s="143">
        <f>SUM(Q349:Y349)</f>
        <v>0</v>
      </c>
      <c r="AA349" s="144">
        <f>P349+Z349</f>
        <v>0</v>
      </c>
      <c r="AB349" s="101"/>
      <c r="AC349" s="101"/>
    </row>
    <row r="350" spans="5:32" x14ac:dyDescent="0.35">
      <c r="E350" s="101"/>
      <c r="F350" s="38"/>
      <c r="G350" s="28">
        <f>G347-G344</f>
        <v>6</v>
      </c>
      <c r="H350" s="28">
        <f t="shared" ref="H350:O350" si="181">H347-H344</f>
        <v>6</v>
      </c>
      <c r="I350" s="28">
        <f t="shared" si="181"/>
        <v>5</v>
      </c>
      <c r="J350" s="28">
        <f t="shared" si="181"/>
        <v>6</v>
      </c>
      <c r="K350" s="28">
        <f t="shared" si="181"/>
        <v>7</v>
      </c>
      <c r="L350" s="28">
        <f t="shared" si="181"/>
        <v>5</v>
      </c>
      <c r="M350" s="28">
        <f t="shared" si="181"/>
        <v>7</v>
      </c>
      <c r="N350" s="28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5"/>
      <c r="AA350" s="146"/>
      <c r="AB350" s="101"/>
      <c r="AC350" s="101"/>
    </row>
    <row r="351" spans="5:32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2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2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0</v>
      </c>
      <c r="P353" s="198" t="s">
        <v>57</v>
      </c>
      <c r="Q353" s="198"/>
      <c r="R353" s="198"/>
      <c r="S353" s="198"/>
      <c r="T353" s="198"/>
      <c r="U353" s="148">
        <f>COUNTIF(G350:Y350,"=2")</f>
        <v>0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</row>
    <row r="354" spans="5:32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0</v>
      </c>
      <c r="M354" s="217" t="s">
        <v>59</v>
      </c>
      <c r="N354" s="217"/>
      <c r="O354" s="152">
        <f>COUNTIF(G350:Y350,"=1")</f>
        <v>0</v>
      </c>
      <c r="P354" s="198" t="s">
        <v>60</v>
      </c>
      <c r="Q354" s="198"/>
      <c r="R354" s="198"/>
      <c r="S354" s="198"/>
      <c r="T354" s="198"/>
      <c r="U354" s="151">
        <f>COUNTIF(G350:Y350,"&gt;=3")</f>
        <v>18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</row>
    <row r="355" spans="5:32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0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</row>
    <row r="356" spans="5:32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0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</row>
    <row r="357" spans="5:32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0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</row>
    <row r="358" spans="5:32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18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</row>
    <row r="359" spans="5:32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</row>
    <row r="360" spans="5:32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</row>
    <row r="361" spans="5:32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</row>
    <row r="362" spans="5:32" ht="15.5" thickTop="1" thickBot="1" x14ac:dyDescent="0.4"/>
    <row r="363" spans="5:32" x14ac:dyDescent="0.35">
      <c r="E363" s="101"/>
      <c r="F363" s="102" t="s">
        <v>49</v>
      </c>
      <c r="G363" s="196">
        <f>C21</f>
        <v>0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0</v>
      </c>
      <c r="AB363" s="101"/>
      <c r="AC363" s="101"/>
    </row>
    <row r="364" spans="5:32" ht="15" thickBot="1" x14ac:dyDescent="0.4">
      <c r="E364" s="101"/>
      <c r="F364" s="104" t="s">
        <v>6</v>
      </c>
      <c r="G364" s="210">
        <f>E21</f>
        <v>20</v>
      </c>
      <c r="H364" s="211"/>
      <c r="I364" s="211"/>
      <c r="J364" s="211"/>
      <c r="K364" s="17"/>
      <c r="L364" s="211">
        <f>$F$3</f>
        <v>133</v>
      </c>
      <c r="M364" s="211"/>
      <c r="N364" s="211"/>
      <c r="O364" s="211">
        <f>$G$3</f>
        <v>68.599999999999994</v>
      </c>
      <c r="P364" s="211"/>
      <c r="Q364" s="212">
        <f>ROUND((G364*(L364/113)+(O364-AA367)),0)</f>
        <v>20</v>
      </c>
      <c r="R364" s="212"/>
      <c r="S364" s="212"/>
      <c r="T364" s="212"/>
      <c r="U364" s="17"/>
      <c r="V364" s="17"/>
      <c r="AA364" s="17"/>
      <c r="AB364" s="101"/>
      <c r="AC364" s="101"/>
    </row>
    <row r="365" spans="5:32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2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2" x14ac:dyDescent="0.35">
      <c r="E367" s="101"/>
      <c r="F367" s="109" t="s">
        <v>11</v>
      </c>
      <c r="G367" s="110">
        <f>G$7</f>
        <v>4</v>
      </c>
      <c r="H367" s="110">
        <f t="shared" ref="H367:O367" si="183">H$7</f>
        <v>4</v>
      </c>
      <c r="I367" s="110">
        <f t="shared" si="183"/>
        <v>5</v>
      </c>
      <c r="J367" s="110">
        <f t="shared" si="183"/>
        <v>4</v>
      </c>
      <c r="K367" s="110">
        <f t="shared" si="183"/>
        <v>3</v>
      </c>
      <c r="L367" s="110">
        <f t="shared" si="183"/>
        <v>5</v>
      </c>
      <c r="M367" s="110">
        <f t="shared" si="183"/>
        <v>3</v>
      </c>
      <c r="N367" s="110">
        <f t="shared" si="183"/>
        <v>5</v>
      </c>
      <c r="O367" s="110">
        <f t="shared" si="183"/>
        <v>3</v>
      </c>
      <c r="P367" s="111">
        <f>SUM(G367:O367)</f>
        <v>36</v>
      </c>
      <c r="Q367" s="110">
        <f t="shared" ref="Q367:Y367" si="184">Q$7</f>
        <v>4</v>
      </c>
      <c r="R367" s="112">
        <f t="shared" si="184"/>
        <v>4</v>
      </c>
      <c r="S367" s="112">
        <f t="shared" si="184"/>
        <v>3</v>
      </c>
      <c r="T367" s="112">
        <f t="shared" si="184"/>
        <v>5</v>
      </c>
      <c r="U367" s="112">
        <f t="shared" si="184"/>
        <v>3</v>
      </c>
      <c r="V367" s="112">
        <f t="shared" si="184"/>
        <v>4</v>
      </c>
      <c r="W367" s="112">
        <f t="shared" si="184"/>
        <v>4</v>
      </c>
      <c r="X367" s="112">
        <f t="shared" si="184"/>
        <v>5</v>
      </c>
      <c r="Y367" s="113">
        <f t="shared" si="184"/>
        <v>4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2" x14ac:dyDescent="0.35">
      <c r="E368" s="101"/>
      <c r="F368" s="114" t="s">
        <v>7</v>
      </c>
      <c r="G368" s="115">
        <f>G$8</f>
        <v>4</v>
      </c>
      <c r="H368" s="115">
        <f t="shared" ref="H368:O368" si="185">H$8</f>
        <v>8</v>
      </c>
      <c r="I368" s="115">
        <f t="shared" si="185"/>
        <v>12</v>
      </c>
      <c r="J368" s="115">
        <f t="shared" si="185"/>
        <v>14</v>
      </c>
      <c r="K368" s="115">
        <f t="shared" si="185"/>
        <v>2</v>
      </c>
      <c r="L368" s="115">
        <f t="shared" si="185"/>
        <v>10</v>
      </c>
      <c r="M368" s="115">
        <f t="shared" si="185"/>
        <v>18</v>
      </c>
      <c r="N368" s="115">
        <f t="shared" si="185"/>
        <v>16</v>
      </c>
      <c r="O368" s="116">
        <f t="shared" si="185"/>
        <v>6</v>
      </c>
      <c r="P368" s="117"/>
      <c r="Q368" s="118">
        <f t="shared" ref="Q368:Y368" si="186">Q$8</f>
        <v>1</v>
      </c>
      <c r="R368" s="119">
        <f t="shared" si="186"/>
        <v>9</v>
      </c>
      <c r="S368" s="119">
        <f t="shared" si="186"/>
        <v>11</v>
      </c>
      <c r="T368" s="119">
        <f t="shared" si="186"/>
        <v>5</v>
      </c>
      <c r="U368" s="119">
        <f t="shared" si="186"/>
        <v>17</v>
      </c>
      <c r="V368" s="119">
        <f t="shared" si="186"/>
        <v>15</v>
      </c>
      <c r="W368" s="119">
        <f t="shared" si="186"/>
        <v>3</v>
      </c>
      <c r="X368" s="119">
        <f t="shared" si="186"/>
        <v>13</v>
      </c>
      <c r="Y368" s="116">
        <f t="shared" si="186"/>
        <v>7</v>
      </c>
      <c r="Z368" s="117"/>
      <c r="AA368" s="120"/>
      <c r="AB368" s="101"/>
      <c r="AC368" s="101"/>
    </row>
    <row r="369" spans="5:32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1</v>
      </c>
      <c r="H369" s="122">
        <f t="shared" ref="H369:O369" si="187">IF($Q364&lt;=18,IF(H368&lt;=$Q364,1,0),IF($Q364&lt;=36,IF(H368&lt;=($Q364-18),2,1),IF($Q364&gt;36,IF(H368&lt;=($Q364-36),3,2))))</f>
        <v>1</v>
      </c>
      <c r="I369" s="122">
        <f t="shared" si="187"/>
        <v>1</v>
      </c>
      <c r="J369" s="122">
        <f t="shared" si="187"/>
        <v>1</v>
      </c>
      <c r="K369" s="122">
        <f t="shared" si="187"/>
        <v>2</v>
      </c>
      <c r="L369" s="122">
        <f t="shared" si="187"/>
        <v>1</v>
      </c>
      <c r="M369" s="122">
        <f t="shared" si="187"/>
        <v>1</v>
      </c>
      <c r="N369" s="122">
        <f t="shared" si="187"/>
        <v>1</v>
      </c>
      <c r="O369" s="123">
        <f t="shared" si="187"/>
        <v>1</v>
      </c>
      <c r="P369" s="124">
        <f>SUM(G369:O369)</f>
        <v>10</v>
      </c>
      <c r="Q369" s="123">
        <f t="shared" ref="Q369:Y369" si="188">IF($Q364&lt;=18,IF(Q368&lt;=$Q364,1,0),IF($Q364&lt;=36,IF(Q368&lt;=($Q364-18),2,1),IF($Q364&gt;36,IF(Q368&lt;=($Q364-36),3,2))))</f>
        <v>2</v>
      </c>
      <c r="R369" s="123">
        <f t="shared" si="188"/>
        <v>1</v>
      </c>
      <c r="S369" s="123">
        <f t="shared" si="188"/>
        <v>1</v>
      </c>
      <c r="T369" s="123">
        <f t="shared" si="188"/>
        <v>1</v>
      </c>
      <c r="U369" s="123">
        <f t="shared" si="188"/>
        <v>1</v>
      </c>
      <c r="V369" s="123">
        <f t="shared" si="188"/>
        <v>1</v>
      </c>
      <c r="W369" s="123">
        <f t="shared" si="188"/>
        <v>1</v>
      </c>
      <c r="X369" s="123">
        <f t="shared" si="188"/>
        <v>1</v>
      </c>
      <c r="Y369" s="123">
        <f t="shared" si="188"/>
        <v>1</v>
      </c>
      <c r="Z369" s="125">
        <f>SUM(Q369:Y369)</f>
        <v>10</v>
      </c>
      <c r="AA369" s="126">
        <f>P369+Z369</f>
        <v>20</v>
      </c>
      <c r="AB369" s="101"/>
      <c r="AC369" s="101"/>
    </row>
    <row r="370" spans="5:32" x14ac:dyDescent="0.35">
      <c r="E370" s="101"/>
      <c r="F370" s="127" t="s">
        <v>51</v>
      </c>
      <c r="G370" s="128">
        <f t="shared" ref="G370:O370" si="189">G21</f>
        <v>10</v>
      </c>
      <c r="H370" s="128">
        <f t="shared" si="189"/>
        <v>10</v>
      </c>
      <c r="I370" s="128">
        <f t="shared" si="189"/>
        <v>10</v>
      </c>
      <c r="J370" s="128">
        <f t="shared" si="189"/>
        <v>10</v>
      </c>
      <c r="K370" s="128">
        <f t="shared" si="189"/>
        <v>10</v>
      </c>
      <c r="L370" s="128">
        <f t="shared" si="189"/>
        <v>10</v>
      </c>
      <c r="M370" s="128">
        <f t="shared" si="189"/>
        <v>10</v>
      </c>
      <c r="N370" s="128">
        <f t="shared" si="189"/>
        <v>10</v>
      </c>
      <c r="O370" s="128">
        <f t="shared" si="189"/>
        <v>10</v>
      </c>
      <c r="P370" s="129">
        <f>SUM(G370:O370)</f>
        <v>90</v>
      </c>
      <c r="Q370" s="130">
        <f t="shared" ref="Q370:Y370" si="190">Q21</f>
        <v>10</v>
      </c>
      <c r="R370" s="128">
        <f t="shared" si="190"/>
        <v>10</v>
      </c>
      <c r="S370" s="128">
        <f t="shared" si="190"/>
        <v>10</v>
      </c>
      <c r="T370" s="128">
        <f t="shared" si="190"/>
        <v>10</v>
      </c>
      <c r="U370" s="128">
        <f t="shared" si="190"/>
        <v>10</v>
      </c>
      <c r="V370" s="128">
        <f t="shared" si="190"/>
        <v>10</v>
      </c>
      <c r="W370" s="128">
        <f t="shared" si="190"/>
        <v>10</v>
      </c>
      <c r="X370" s="128">
        <f t="shared" si="190"/>
        <v>10</v>
      </c>
      <c r="Y370" s="131">
        <f t="shared" si="190"/>
        <v>10</v>
      </c>
      <c r="Z370" s="129">
        <f>SUM(Q370:Y370)</f>
        <v>90</v>
      </c>
      <c r="AA370" s="132">
        <f>P370+Z370</f>
        <v>180</v>
      </c>
      <c r="AB370" s="101"/>
      <c r="AC370" s="101"/>
    </row>
    <row r="371" spans="5:32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0</v>
      </c>
      <c r="H371" s="134">
        <f t="shared" ref="H371:O371" si="191">IF(H370-H367=-1,3+H369)+IF(H370-H367=0,2+H369)+IF(H370-H367=1,1+H369)+IF(H370-H367=2,H369)+IF(H370-H367=3,IF(H369-1&gt;0,H369-1,0))+IF(H370-H367=4,IF(H369-2&gt;0,H369-2,0))</f>
        <v>0</v>
      </c>
      <c r="I371" s="134">
        <f t="shared" si="191"/>
        <v>0</v>
      </c>
      <c r="J371" s="134">
        <f t="shared" si="191"/>
        <v>0</v>
      </c>
      <c r="K371" s="134">
        <f t="shared" si="191"/>
        <v>0</v>
      </c>
      <c r="L371" s="134">
        <f t="shared" si="191"/>
        <v>0</v>
      </c>
      <c r="M371" s="134">
        <f t="shared" si="191"/>
        <v>0</v>
      </c>
      <c r="N371" s="134">
        <f t="shared" si="191"/>
        <v>0</v>
      </c>
      <c r="O371" s="135">
        <f t="shared" si="191"/>
        <v>0</v>
      </c>
      <c r="P371" s="136">
        <f>SUM(G371:O371)</f>
        <v>0</v>
      </c>
      <c r="Q371" s="137">
        <f t="shared" ref="Q371:Y371" si="192">IF(Q370-Q367=-1,3+Q369)+IF(Q370-Q367=0,2+Q369)+IF(Q370-Q367=1,1+Q369)+IF(Q370-Q367=2,Q369)+IF(Q370-Q367=3,IF(Q369-1&gt;0,Q369-1,0))+IF(Q370-Q367=4,IF(Q369-2&gt;0,Q369-2,0))</f>
        <v>0</v>
      </c>
      <c r="R371" s="138">
        <f t="shared" si="192"/>
        <v>0</v>
      </c>
      <c r="S371" s="138">
        <f t="shared" si="192"/>
        <v>0</v>
      </c>
      <c r="T371" s="138">
        <f t="shared" si="192"/>
        <v>0</v>
      </c>
      <c r="U371" s="138">
        <f t="shared" si="192"/>
        <v>0</v>
      </c>
      <c r="V371" s="138">
        <f t="shared" si="192"/>
        <v>0</v>
      </c>
      <c r="W371" s="138">
        <f t="shared" si="192"/>
        <v>0</v>
      </c>
      <c r="X371" s="138">
        <f t="shared" si="192"/>
        <v>0</v>
      </c>
      <c r="Y371" s="135">
        <f t="shared" si="192"/>
        <v>0</v>
      </c>
      <c r="Z371" s="136">
        <f>SUM(Q371:Y371)</f>
        <v>0</v>
      </c>
      <c r="AA371" s="139">
        <f>P371+Z371</f>
        <v>0</v>
      </c>
      <c r="AB371" s="101"/>
      <c r="AC371" s="101"/>
    </row>
    <row r="372" spans="5:32" ht="15" thickBot="1" x14ac:dyDescent="0.4">
      <c r="E372" s="101"/>
      <c r="F372" s="140" t="s">
        <v>53</v>
      </c>
      <c r="G372" s="141">
        <f t="shared" ref="G372:O372" si="193">IF(G370-G367=-2,4)+IF(G370-G367=-1,3)+IF(G370-G367=0,2)+IF(G370-G367=1,1)+IF(G370-G367&gt;2,0)</f>
        <v>0</v>
      </c>
      <c r="H372" s="141">
        <f t="shared" si="193"/>
        <v>0</v>
      </c>
      <c r="I372" s="141">
        <f t="shared" si="193"/>
        <v>0</v>
      </c>
      <c r="J372" s="141">
        <f t="shared" si="193"/>
        <v>0</v>
      </c>
      <c r="K372" s="141">
        <f t="shared" si="193"/>
        <v>0</v>
      </c>
      <c r="L372" s="141">
        <f t="shared" si="193"/>
        <v>0</v>
      </c>
      <c r="M372" s="141">
        <f t="shared" si="193"/>
        <v>0</v>
      </c>
      <c r="N372" s="141">
        <f t="shared" si="193"/>
        <v>0</v>
      </c>
      <c r="O372" s="142">
        <f t="shared" si="193"/>
        <v>0</v>
      </c>
      <c r="P372" s="143">
        <f>SUM(G372:O372)</f>
        <v>0</v>
      </c>
      <c r="Q372" s="142">
        <f t="shared" ref="Q372:Y372" si="194">IF(Q370-Q367=-2,4)+IF(Q370-Q367=-1,3)+IF(Q370-Q367=0,2)+IF(Q370-Q367=1,1)+IF(Q370-Q367&gt;2,0)</f>
        <v>0</v>
      </c>
      <c r="R372" s="142">
        <f t="shared" si="194"/>
        <v>0</v>
      </c>
      <c r="S372" s="142">
        <f t="shared" si="194"/>
        <v>0</v>
      </c>
      <c r="T372" s="142">
        <f t="shared" si="194"/>
        <v>0</v>
      </c>
      <c r="U372" s="142">
        <f t="shared" si="194"/>
        <v>0</v>
      </c>
      <c r="V372" s="142">
        <f t="shared" si="194"/>
        <v>0</v>
      </c>
      <c r="W372" s="142">
        <f t="shared" si="194"/>
        <v>0</v>
      </c>
      <c r="X372" s="142">
        <f t="shared" si="194"/>
        <v>0</v>
      </c>
      <c r="Y372" s="142">
        <f t="shared" si="194"/>
        <v>0</v>
      </c>
      <c r="Z372" s="143">
        <f>SUM(Q372:Y372)</f>
        <v>0</v>
      </c>
      <c r="AA372" s="144">
        <f>P372+Z372</f>
        <v>0</v>
      </c>
      <c r="AB372" s="101"/>
      <c r="AC372" s="101"/>
    </row>
    <row r="373" spans="5:32" x14ac:dyDescent="0.35">
      <c r="E373" s="101"/>
      <c r="F373" s="38"/>
      <c r="G373" s="28">
        <f>G370-G367</f>
        <v>6</v>
      </c>
      <c r="H373" s="28">
        <f t="shared" ref="H373:O373" si="195">H370-H367</f>
        <v>6</v>
      </c>
      <c r="I373" s="28">
        <f t="shared" si="195"/>
        <v>5</v>
      </c>
      <c r="J373" s="28">
        <f t="shared" si="195"/>
        <v>6</v>
      </c>
      <c r="K373" s="28">
        <f t="shared" si="195"/>
        <v>7</v>
      </c>
      <c r="L373" s="28">
        <f t="shared" si="195"/>
        <v>5</v>
      </c>
      <c r="M373" s="28">
        <f t="shared" si="195"/>
        <v>7</v>
      </c>
      <c r="N373" s="28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5"/>
      <c r="AA373" s="146"/>
      <c r="AB373" s="101"/>
      <c r="AC373" s="101"/>
    </row>
    <row r="374" spans="5:32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2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2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0</v>
      </c>
      <c r="P376" s="198" t="s">
        <v>57</v>
      </c>
      <c r="Q376" s="198"/>
      <c r="R376" s="198"/>
      <c r="S376" s="198"/>
      <c r="T376" s="198"/>
      <c r="U376" s="148">
        <f>COUNTIF(G373:Y373,"=2")</f>
        <v>0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</row>
    <row r="377" spans="5:32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0</v>
      </c>
      <c r="P377" s="198" t="s">
        <v>60</v>
      </c>
      <c r="Q377" s="198"/>
      <c r="R377" s="198"/>
      <c r="S377" s="198"/>
      <c r="T377" s="198"/>
      <c r="U377" s="151">
        <f>COUNTIF(G373:Y373,"&gt;=3")</f>
        <v>18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</row>
    <row r="378" spans="5:32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0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</row>
    <row r="379" spans="5:32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0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</row>
    <row r="380" spans="5:32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0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</row>
    <row r="381" spans="5:32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18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</row>
    <row r="382" spans="5:32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</row>
    <row r="383" spans="5:32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</row>
    <row r="384" spans="5:32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</row>
    <row r="385" spans="5:32" ht="15.5" thickTop="1" thickBot="1" x14ac:dyDescent="0.4"/>
    <row r="386" spans="5:32" x14ac:dyDescent="0.35">
      <c r="E386" s="101"/>
      <c r="F386" s="102" t="s">
        <v>49</v>
      </c>
      <c r="G386" s="196">
        <f>C22</f>
        <v>0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0</v>
      </c>
      <c r="AB386" s="101"/>
      <c r="AC386" s="101"/>
    </row>
    <row r="387" spans="5:32" ht="15" thickBot="1" x14ac:dyDescent="0.4">
      <c r="E387" s="101"/>
      <c r="F387" s="104" t="s">
        <v>6</v>
      </c>
      <c r="G387" s="210">
        <f>E22</f>
        <v>20</v>
      </c>
      <c r="H387" s="211"/>
      <c r="I387" s="211"/>
      <c r="J387" s="211"/>
      <c r="K387" s="17"/>
      <c r="L387" s="211">
        <f>$F$3</f>
        <v>133</v>
      </c>
      <c r="M387" s="211"/>
      <c r="N387" s="211"/>
      <c r="O387" s="211">
        <f>$G$3</f>
        <v>68.599999999999994</v>
      </c>
      <c r="P387" s="211"/>
      <c r="Q387" s="212">
        <f>ROUND((G387*(L387/113)+(O387-AA390)),0)</f>
        <v>20</v>
      </c>
      <c r="R387" s="212"/>
      <c r="S387" s="212"/>
      <c r="T387" s="212"/>
      <c r="U387" s="17"/>
      <c r="V387" s="17"/>
      <c r="AA387" s="17"/>
      <c r="AB387" s="101"/>
      <c r="AC387" s="101"/>
    </row>
    <row r="388" spans="5:32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2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2" x14ac:dyDescent="0.35">
      <c r="E390" s="101"/>
      <c r="F390" s="109" t="s">
        <v>11</v>
      </c>
      <c r="G390" s="110">
        <f>G$7</f>
        <v>4</v>
      </c>
      <c r="H390" s="110">
        <f t="shared" ref="H390:O390" si="197">H$7</f>
        <v>4</v>
      </c>
      <c r="I390" s="110">
        <f t="shared" si="197"/>
        <v>5</v>
      </c>
      <c r="J390" s="110">
        <f t="shared" si="197"/>
        <v>4</v>
      </c>
      <c r="K390" s="110">
        <f t="shared" si="197"/>
        <v>3</v>
      </c>
      <c r="L390" s="110">
        <f t="shared" si="197"/>
        <v>5</v>
      </c>
      <c r="M390" s="110">
        <f t="shared" si="197"/>
        <v>3</v>
      </c>
      <c r="N390" s="110">
        <f t="shared" si="197"/>
        <v>5</v>
      </c>
      <c r="O390" s="110">
        <f t="shared" si="197"/>
        <v>3</v>
      </c>
      <c r="P390" s="111">
        <f>SUM(G390:O390)</f>
        <v>36</v>
      </c>
      <c r="Q390" s="110">
        <f t="shared" ref="Q390:Y390" si="198">Q$7</f>
        <v>4</v>
      </c>
      <c r="R390" s="112">
        <f t="shared" si="198"/>
        <v>4</v>
      </c>
      <c r="S390" s="112">
        <f t="shared" si="198"/>
        <v>3</v>
      </c>
      <c r="T390" s="112">
        <f t="shared" si="198"/>
        <v>5</v>
      </c>
      <c r="U390" s="112">
        <f t="shared" si="198"/>
        <v>3</v>
      </c>
      <c r="V390" s="112">
        <f t="shared" si="198"/>
        <v>4</v>
      </c>
      <c r="W390" s="112">
        <f t="shared" si="198"/>
        <v>4</v>
      </c>
      <c r="X390" s="112">
        <f t="shared" si="198"/>
        <v>5</v>
      </c>
      <c r="Y390" s="113">
        <f t="shared" si="198"/>
        <v>4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2" x14ac:dyDescent="0.35">
      <c r="E391" s="101"/>
      <c r="F391" s="114" t="s">
        <v>7</v>
      </c>
      <c r="G391" s="115">
        <f>G$8</f>
        <v>4</v>
      </c>
      <c r="H391" s="115">
        <f t="shared" ref="H391:O391" si="199">H$8</f>
        <v>8</v>
      </c>
      <c r="I391" s="115">
        <f t="shared" si="199"/>
        <v>12</v>
      </c>
      <c r="J391" s="115">
        <f t="shared" si="199"/>
        <v>14</v>
      </c>
      <c r="K391" s="115">
        <f t="shared" si="199"/>
        <v>2</v>
      </c>
      <c r="L391" s="115">
        <f t="shared" si="199"/>
        <v>10</v>
      </c>
      <c r="M391" s="115">
        <f t="shared" si="199"/>
        <v>18</v>
      </c>
      <c r="N391" s="115">
        <f t="shared" si="199"/>
        <v>16</v>
      </c>
      <c r="O391" s="116">
        <f t="shared" si="199"/>
        <v>6</v>
      </c>
      <c r="P391" s="117"/>
      <c r="Q391" s="118">
        <f t="shared" ref="Q391:Y391" si="200">Q$8</f>
        <v>1</v>
      </c>
      <c r="R391" s="119">
        <f t="shared" si="200"/>
        <v>9</v>
      </c>
      <c r="S391" s="119">
        <f t="shared" si="200"/>
        <v>11</v>
      </c>
      <c r="T391" s="119">
        <f t="shared" si="200"/>
        <v>5</v>
      </c>
      <c r="U391" s="119">
        <f t="shared" si="200"/>
        <v>17</v>
      </c>
      <c r="V391" s="119">
        <f t="shared" si="200"/>
        <v>15</v>
      </c>
      <c r="W391" s="119">
        <f t="shared" si="200"/>
        <v>3</v>
      </c>
      <c r="X391" s="119">
        <f t="shared" si="200"/>
        <v>13</v>
      </c>
      <c r="Y391" s="116">
        <f t="shared" si="200"/>
        <v>7</v>
      </c>
      <c r="Z391" s="117"/>
      <c r="AA391" s="120"/>
      <c r="AB391" s="101"/>
      <c r="AC391" s="101"/>
    </row>
    <row r="392" spans="5:32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1</v>
      </c>
      <c r="H392" s="122">
        <f t="shared" ref="H392:O392" si="201">IF($Q387&lt;=18,IF(H391&lt;=$Q387,1,0),IF($Q387&lt;=36,IF(H391&lt;=($Q387-18),2,1),IF($Q387&gt;36,IF(H391&lt;=($Q387-36),3,2))))</f>
        <v>1</v>
      </c>
      <c r="I392" s="122">
        <f t="shared" si="201"/>
        <v>1</v>
      </c>
      <c r="J392" s="122">
        <f t="shared" si="201"/>
        <v>1</v>
      </c>
      <c r="K392" s="122">
        <f t="shared" si="201"/>
        <v>2</v>
      </c>
      <c r="L392" s="122">
        <f t="shared" si="201"/>
        <v>1</v>
      </c>
      <c r="M392" s="122">
        <f t="shared" si="201"/>
        <v>1</v>
      </c>
      <c r="N392" s="122">
        <f t="shared" si="201"/>
        <v>1</v>
      </c>
      <c r="O392" s="123">
        <f t="shared" si="201"/>
        <v>1</v>
      </c>
      <c r="P392" s="124">
        <f>SUM(G392:O392)</f>
        <v>10</v>
      </c>
      <c r="Q392" s="123">
        <f t="shared" ref="Q392:Y392" si="202">IF($Q387&lt;=18,IF(Q391&lt;=$Q387,1,0),IF($Q387&lt;=36,IF(Q391&lt;=($Q387-18),2,1),IF($Q387&gt;36,IF(Q391&lt;=($Q387-36),3,2))))</f>
        <v>2</v>
      </c>
      <c r="R392" s="123">
        <f t="shared" si="202"/>
        <v>1</v>
      </c>
      <c r="S392" s="123">
        <f t="shared" si="202"/>
        <v>1</v>
      </c>
      <c r="T392" s="123">
        <f t="shared" si="202"/>
        <v>1</v>
      </c>
      <c r="U392" s="123">
        <f t="shared" si="202"/>
        <v>1</v>
      </c>
      <c r="V392" s="123">
        <f t="shared" si="202"/>
        <v>1</v>
      </c>
      <c r="W392" s="123">
        <f t="shared" si="202"/>
        <v>1</v>
      </c>
      <c r="X392" s="123">
        <f t="shared" si="202"/>
        <v>1</v>
      </c>
      <c r="Y392" s="123">
        <f t="shared" si="202"/>
        <v>1</v>
      </c>
      <c r="Z392" s="125">
        <f>SUM(Q392:Y392)</f>
        <v>10</v>
      </c>
      <c r="AA392" s="126">
        <f>P392+Z392</f>
        <v>20</v>
      </c>
      <c r="AB392" s="101"/>
      <c r="AC392" s="101"/>
    </row>
    <row r="393" spans="5:32" x14ac:dyDescent="0.35">
      <c r="E393" s="101"/>
      <c r="F393" s="127" t="s">
        <v>51</v>
      </c>
      <c r="G393" s="128">
        <f t="shared" ref="G393:O393" si="203">G22</f>
        <v>10</v>
      </c>
      <c r="H393" s="128">
        <f t="shared" si="203"/>
        <v>10</v>
      </c>
      <c r="I393" s="128">
        <f t="shared" si="203"/>
        <v>10</v>
      </c>
      <c r="J393" s="128">
        <f t="shared" si="203"/>
        <v>10</v>
      </c>
      <c r="K393" s="128">
        <f t="shared" si="203"/>
        <v>10</v>
      </c>
      <c r="L393" s="128">
        <f t="shared" si="203"/>
        <v>10</v>
      </c>
      <c r="M393" s="128">
        <f t="shared" si="203"/>
        <v>10</v>
      </c>
      <c r="N393" s="128">
        <f t="shared" si="203"/>
        <v>10</v>
      </c>
      <c r="O393" s="128">
        <f t="shared" si="203"/>
        <v>10</v>
      </c>
      <c r="P393" s="129">
        <f>SUM(G393:O393)</f>
        <v>90</v>
      </c>
      <c r="Q393" s="130">
        <f t="shared" ref="Q393:Y393" si="204">Q22</f>
        <v>10</v>
      </c>
      <c r="R393" s="128">
        <f t="shared" si="204"/>
        <v>10</v>
      </c>
      <c r="S393" s="128">
        <f t="shared" si="204"/>
        <v>10</v>
      </c>
      <c r="T393" s="128">
        <f t="shared" si="204"/>
        <v>10</v>
      </c>
      <c r="U393" s="128">
        <f t="shared" si="204"/>
        <v>10</v>
      </c>
      <c r="V393" s="128">
        <f t="shared" si="204"/>
        <v>10</v>
      </c>
      <c r="W393" s="128">
        <f t="shared" si="204"/>
        <v>10</v>
      </c>
      <c r="X393" s="128">
        <f t="shared" si="204"/>
        <v>10</v>
      </c>
      <c r="Y393" s="131">
        <f t="shared" si="204"/>
        <v>10</v>
      </c>
      <c r="Z393" s="129">
        <f>SUM(Q393:Y393)</f>
        <v>90</v>
      </c>
      <c r="AA393" s="132">
        <f>P393+Z393</f>
        <v>180</v>
      </c>
      <c r="AB393" s="101"/>
      <c r="AC393" s="101"/>
    </row>
    <row r="394" spans="5:32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0</v>
      </c>
      <c r="H394" s="134">
        <f t="shared" ref="H394:O394" si="205">IF(H393-H390=-1,3+H392)+IF(H393-H390=0,2+H392)+IF(H393-H390=1,1+H392)+IF(H393-H390=2,H392)+IF(H393-H390=3,IF(H392-1&gt;0,H392-1,0))+IF(H393-H390=4,IF(H392-2&gt;0,H392-2,0))</f>
        <v>0</v>
      </c>
      <c r="I394" s="134">
        <f t="shared" si="205"/>
        <v>0</v>
      </c>
      <c r="J394" s="134">
        <f t="shared" si="205"/>
        <v>0</v>
      </c>
      <c r="K394" s="134">
        <f t="shared" si="205"/>
        <v>0</v>
      </c>
      <c r="L394" s="134">
        <f t="shared" si="205"/>
        <v>0</v>
      </c>
      <c r="M394" s="134">
        <f t="shared" si="205"/>
        <v>0</v>
      </c>
      <c r="N394" s="134">
        <f t="shared" si="205"/>
        <v>0</v>
      </c>
      <c r="O394" s="135">
        <f t="shared" si="205"/>
        <v>0</v>
      </c>
      <c r="P394" s="136">
        <f>SUM(G394:O394)</f>
        <v>0</v>
      </c>
      <c r="Q394" s="137">
        <f t="shared" ref="Q394:Y394" si="206">IF(Q393-Q390=-1,3+Q392)+IF(Q393-Q390=0,2+Q392)+IF(Q393-Q390=1,1+Q392)+IF(Q393-Q390=2,Q392)+IF(Q393-Q390=3,IF(Q392-1&gt;0,Q392-1,0))+IF(Q393-Q390=4,IF(Q392-2&gt;0,Q392-2,0))</f>
        <v>0</v>
      </c>
      <c r="R394" s="138">
        <f t="shared" si="206"/>
        <v>0</v>
      </c>
      <c r="S394" s="138">
        <f t="shared" si="206"/>
        <v>0</v>
      </c>
      <c r="T394" s="138">
        <f t="shared" si="206"/>
        <v>0</v>
      </c>
      <c r="U394" s="138">
        <f t="shared" si="206"/>
        <v>0</v>
      </c>
      <c r="V394" s="138">
        <f t="shared" si="206"/>
        <v>0</v>
      </c>
      <c r="W394" s="138">
        <f t="shared" si="206"/>
        <v>0</v>
      </c>
      <c r="X394" s="138">
        <f t="shared" si="206"/>
        <v>0</v>
      </c>
      <c r="Y394" s="135">
        <f t="shared" si="206"/>
        <v>0</v>
      </c>
      <c r="Z394" s="136">
        <f>SUM(Q394:Y394)</f>
        <v>0</v>
      </c>
      <c r="AA394" s="139">
        <f>P394+Z394</f>
        <v>0</v>
      </c>
      <c r="AB394" s="101"/>
      <c r="AC394" s="101"/>
    </row>
    <row r="395" spans="5:32" ht="15" thickBot="1" x14ac:dyDescent="0.4">
      <c r="E395" s="101"/>
      <c r="F395" s="140" t="s">
        <v>53</v>
      </c>
      <c r="G395" s="141">
        <f t="shared" ref="G395:O395" si="207">IF(G393-G390=-2,4)+IF(G393-G390=-1,3)+IF(G393-G390=0,2)+IF(G393-G390=1,1)+IF(G393-G390&gt;2,0)</f>
        <v>0</v>
      </c>
      <c r="H395" s="141">
        <f t="shared" si="207"/>
        <v>0</v>
      </c>
      <c r="I395" s="141">
        <f t="shared" si="207"/>
        <v>0</v>
      </c>
      <c r="J395" s="141">
        <f t="shared" si="207"/>
        <v>0</v>
      </c>
      <c r="K395" s="141">
        <f t="shared" si="207"/>
        <v>0</v>
      </c>
      <c r="L395" s="141">
        <f t="shared" si="207"/>
        <v>0</v>
      </c>
      <c r="M395" s="141">
        <f t="shared" si="207"/>
        <v>0</v>
      </c>
      <c r="N395" s="141">
        <f t="shared" si="207"/>
        <v>0</v>
      </c>
      <c r="O395" s="142">
        <f t="shared" si="207"/>
        <v>0</v>
      </c>
      <c r="P395" s="143">
        <f>SUM(G395:O395)</f>
        <v>0</v>
      </c>
      <c r="Q395" s="142">
        <f t="shared" ref="Q395:Y395" si="208">IF(Q393-Q390=-2,4)+IF(Q393-Q390=-1,3)+IF(Q393-Q390=0,2)+IF(Q393-Q390=1,1)+IF(Q393-Q390&gt;2,0)</f>
        <v>0</v>
      </c>
      <c r="R395" s="142">
        <f t="shared" si="208"/>
        <v>0</v>
      </c>
      <c r="S395" s="142">
        <f t="shared" si="208"/>
        <v>0</v>
      </c>
      <c r="T395" s="142">
        <f t="shared" si="208"/>
        <v>0</v>
      </c>
      <c r="U395" s="142">
        <f t="shared" si="208"/>
        <v>0</v>
      </c>
      <c r="V395" s="142">
        <f t="shared" si="208"/>
        <v>0</v>
      </c>
      <c r="W395" s="142">
        <f t="shared" si="208"/>
        <v>0</v>
      </c>
      <c r="X395" s="142">
        <f t="shared" si="208"/>
        <v>0</v>
      </c>
      <c r="Y395" s="142">
        <f t="shared" si="208"/>
        <v>0</v>
      </c>
      <c r="Z395" s="143">
        <f>SUM(Q395:Y395)</f>
        <v>0</v>
      </c>
      <c r="AA395" s="144">
        <f>P395+Z395</f>
        <v>0</v>
      </c>
      <c r="AB395" s="101"/>
      <c r="AC395" s="101"/>
    </row>
    <row r="396" spans="5:32" x14ac:dyDescent="0.35">
      <c r="E396" s="101"/>
      <c r="F396" s="38"/>
      <c r="G396" s="28">
        <f>G393-G390</f>
        <v>6</v>
      </c>
      <c r="H396" s="28">
        <f t="shared" ref="H396:O396" si="209">H393-H390</f>
        <v>6</v>
      </c>
      <c r="I396" s="28">
        <f t="shared" si="209"/>
        <v>5</v>
      </c>
      <c r="J396" s="28">
        <f t="shared" si="209"/>
        <v>6</v>
      </c>
      <c r="K396" s="28">
        <f t="shared" si="209"/>
        <v>7</v>
      </c>
      <c r="L396" s="28">
        <f t="shared" si="209"/>
        <v>5</v>
      </c>
      <c r="M396" s="28">
        <f t="shared" si="209"/>
        <v>7</v>
      </c>
      <c r="N396" s="28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5"/>
      <c r="AA396" s="146"/>
      <c r="AB396" s="101"/>
      <c r="AC396" s="101"/>
    </row>
    <row r="397" spans="5:32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2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2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0</v>
      </c>
      <c r="P399" s="198" t="s">
        <v>57</v>
      </c>
      <c r="Q399" s="198"/>
      <c r="R399" s="198"/>
      <c r="S399" s="198"/>
      <c r="T399" s="198"/>
      <c r="U399" s="148">
        <f>COUNTIF(G396:Y396,"=2")</f>
        <v>0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</row>
    <row r="400" spans="5:32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0</v>
      </c>
      <c r="P400" s="198" t="s">
        <v>60</v>
      </c>
      <c r="Q400" s="198"/>
      <c r="R400" s="198"/>
      <c r="S400" s="198"/>
      <c r="T400" s="198"/>
      <c r="U400" s="151">
        <f>COUNTIF(G396:Y396,"&gt;=3")</f>
        <v>18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</row>
    <row r="401" spans="5:32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0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</row>
    <row r="402" spans="5:32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0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</row>
    <row r="403" spans="5:32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0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</row>
    <row r="404" spans="5:32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18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</row>
    <row r="405" spans="5:32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</row>
    <row r="406" spans="5:32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</row>
    <row r="407" spans="5:32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</row>
    <row r="408" spans="5:32" ht="15.5" thickTop="1" thickBot="1" x14ac:dyDescent="0.4"/>
    <row r="409" spans="5:32" x14ac:dyDescent="0.35">
      <c r="E409" s="101"/>
      <c r="F409" s="102" t="s">
        <v>49</v>
      </c>
      <c r="G409" s="196">
        <f>C23</f>
        <v>0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0</v>
      </c>
      <c r="AB409" s="101"/>
      <c r="AC409" s="101"/>
    </row>
    <row r="410" spans="5:32" ht="15" thickBot="1" x14ac:dyDescent="0.4">
      <c r="E410" s="101"/>
      <c r="F410" s="104" t="s">
        <v>6</v>
      </c>
      <c r="G410" s="210">
        <f>E23</f>
        <v>20</v>
      </c>
      <c r="H410" s="211"/>
      <c r="I410" s="211"/>
      <c r="J410" s="211"/>
      <c r="K410" s="17"/>
      <c r="L410" s="211">
        <f>$F$3</f>
        <v>133</v>
      </c>
      <c r="M410" s="211"/>
      <c r="N410" s="211"/>
      <c r="O410" s="211">
        <f>$G$3</f>
        <v>68.599999999999994</v>
      </c>
      <c r="P410" s="211"/>
      <c r="Q410" s="212">
        <f>ROUND((G410*(L410/113)+(O410-AA413)),0)</f>
        <v>20</v>
      </c>
      <c r="R410" s="212"/>
      <c r="S410" s="212"/>
      <c r="T410" s="212"/>
      <c r="U410" s="17"/>
      <c r="V410" s="17"/>
      <c r="AA410" s="17"/>
      <c r="AB410" s="101"/>
      <c r="AC410" s="101"/>
    </row>
    <row r="411" spans="5:32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2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2" x14ac:dyDescent="0.35">
      <c r="E413" s="101"/>
      <c r="F413" s="109" t="s">
        <v>11</v>
      </c>
      <c r="G413" s="110">
        <f>G$7</f>
        <v>4</v>
      </c>
      <c r="H413" s="110">
        <f t="shared" ref="H413:O413" si="211">H$7</f>
        <v>4</v>
      </c>
      <c r="I413" s="110">
        <f t="shared" si="211"/>
        <v>5</v>
      </c>
      <c r="J413" s="110">
        <f t="shared" si="211"/>
        <v>4</v>
      </c>
      <c r="K413" s="110">
        <f t="shared" si="211"/>
        <v>3</v>
      </c>
      <c r="L413" s="110">
        <f t="shared" si="211"/>
        <v>5</v>
      </c>
      <c r="M413" s="110">
        <f t="shared" si="211"/>
        <v>3</v>
      </c>
      <c r="N413" s="110">
        <f t="shared" si="211"/>
        <v>5</v>
      </c>
      <c r="O413" s="110">
        <f t="shared" si="211"/>
        <v>3</v>
      </c>
      <c r="P413" s="111">
        <f>SUM(G413:O413)</f>
        <v>36</v>
      </c>
      <c r="Q413" s="110">
        <f t="shared" ref="Q413:Y413" si="212">Q$7</f>
        <v>4</v>
      </c>
      <c r="R413" s="112">
        <f t="shared" si="212"/>
        <v>4</v>
      </c>
      <c r="S413" s="112">
        <f t="shared" si="212"/>
        <v>3</v>
      </c>
      <c r="T413" s="112">
        <f t="shared" si="212"/>
        <v>5</v>
      </c>
      <c r="U413" s="112">
        <f t="shared" si="212"/>
        <v>3</v>
      </c>
      <c r="V413" s="112">
        <f t="shared" si="212"/>
        <v>4</v>
      </c>
      <c r="W413" s="112">
        <f t="shared" si="212"/>
        <v>4</v>
      </c>
      <c r="X413" s="112">
        <f t="shared" si="212"/>
        <v>5</v>
      </c>
      <c r="Y413" s="113">
        <f t="shared" si="212"/>
        <v>4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2" x14ac:dyDescent="0.35">
      <c r="E414" s="101"/>
      <c r="F414" s="114" t="s">
        <v>7</v>
      </c>
      <c r="G414" s="115">
        <f>G$8</f>
        <v>4</v>
      </c>
      <c r="H414" s="115">
        <f t="shared" ref="H414:O414" si="213">H$8</f>
        <v>8</v>
      </c>
      <c r="I414" s="115">
        <f t="shared" si="213"/>
        <v>12</v>
      </c>
      <c r="J414" s="115">
        <f t="shared" si="213"/>
        <v>14</v>
      </c>
      <c r="K414" s="115">
        <f t="shared" si="213"/>
        <v>2</v>
      </c>
      <c r="L414" s="115">
        <f t="shared" si="213"/>
        <v>10</v>
      </c>
      <c r="M414" s="115">
        <f t="shared" si="213"/>
        <v>18</v>
      </c>
      <c r="N414" s="115">
        <f t="shared" si="213"/>
        <v>16</v>
      </c>
      <c r="O414" s="116">
        <f t="shared" si="213"/>
        <v>6</v>
      </c>
      <c r="P414" s="117"/>
      <c r="Q414" s="118">
        <f t="shared" ref="Q414:Y414" si="214">Q$8</f>
        <v>1</v>
      </c>
      <c r="R414" s="119">
        <f t="shared" si="214"/>
        <v>9</v>
      </c>
      <c r="S414" s="119">
        <f t="shared" si="214"/>
        <v>11</v>
      </c>
      <c r="T414" s="119">
        <f t="shared" si="214"/>
        <v>5</v>
      </c>
      <c r="U414" s="119">
        <f t="shared" si="214"/>
        <v>17</v>
      </c>
      <c r="V414" s="119">
        <f t="shared" si="214"/>
        <v>15</v>
      </c>
      <c r="W414" s="119">
        <f t="shared" si="214"/>
        <v>3</v>
      </c>
      <c r="X414" s="119">
        <f t="shared" si="214"/>
        <v>13</v>
      </c>
      <c r="Y414" s="116">
        <f t="shared" si="214"/>
        <v>7</v>
      </c>
      <c r="Z414" s="117"/>
      <c r="AA414" s="120"/>
      <c r="AB414" s="101"/>
      <c r="AC414" s="101"/>
    </row>
    <row r="415" spans="5:32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:O415" si="215">IF($Q410&lt;=18,IF(H414&lt;=$Q410,1,0),IF($Q410&lt;=36,IF(H414&lt;=($Q410-18),2,1),IF($Q410&gt;36,IF(H414&lt;=($Q410-36),3,2))))</f>
        <v>1</v>
      </c>
      <c r="I415" s="122">
        <f t="shared" si="215"/>
        <v>1</v>
      </c>
      <c r="J415" s="122">
        <f t="shared" si="215"/>
        <v>1</v>
      </c>
      <c r="K415" s="122">
        <f t="shared" si="215"/>
        <v>2</v>
      </c>
      <c r="L415" s="122">
        <f t="shared" si="215"/>
        <v>1</v>
      </c>
      <c r="M415" s="122">
        <f t="shared" si="215"/>
        <v>1</v>
      </c>
      <c r="N415" s="122">
        <f t="shared" si="215"/>
        <v>1</v>
      </c>
      <c r="O415" s="123">
        <f t="shared" si="215"/>
        <v>1</v>
      </c>
      <c r="P415" s="124">
        <f>SUM(G415:O415)</f>
        <v>10</v>
      </c>
      <c r="Q415" s="123">
        <f t="shared" ref="Q415:Y415" si="216">IF($Q410&lt;=18,IF(Q414&lt;=$Q410,1,0),IF($Q410&lt;=36,IF(Q414&lt;=($Q410-18),2,1),IF($Q410&gt;36,IF(Q414&lt;=($Q410-36),3,2))))</f>
        <v>2</v>
      </c>
      <c r="R415" s="123">
        <f t="shared" si="216"/>
        <v>1</v>
      </c>
      <c r="S415" s="123">
        <f t="shared" si="216"/>
        <v>1</v>
      </c>
      <c r="T415" s="123">
        <f t="shared" si="216"/>
        <v>1</v>
      </c>
      <c r="U415" s="123">
        <f t="shared" si="216"/>
        <v>1</v>
      </c>
      <c r="V415" s="123">
        <f t="shared" si="216"/>
        <v>1</v>
      </c>
      <c r="W415" s="123">
        <f t="shared" si="216"/>
        <v>1</v>
      </c>
      <c r="X415" s="123">
        <f t="shared" si="216"/>
        <v>1</v>
      </c>
      <c r="Y415" s="123">
        <f t="shared" si="216"/>
        <v>1</v>
      </c>
      <c r="Z415" s="125">
        <f>SUM(Q415:Y415)</f>
        <v>10</v>
      </c>
      <c r="AA415" s="126">
        <f>P415+Z415</f>
        <v>20</v>
      </c>
      <c r="AB415" s="101"/>
      <c r="AC415" s="101"/>
    </row>
    <row r="416" spans="5:32" x14ac:dyDescent="0.35">
      <c r="E416" s="101"/>
      <c r="F416" s="127" t="s">
        <v>51</v>
      </c>
      <c r="G416" s="128">
        <f t="shared" ref="G416:O416" si="217">G23</f>
        <v>10</v>
      </c>
      <c r="H416" s="128">
        <f t="shared" si="217"/>
        <v>10</v>
      </c>
      <c r="I416" s="128">
        <f t="shared" si="217"/>
        <v>10</v>
      </c>
      <c r="J416" s="128">
        <f t="shared" si="217"/>
        <v>10</v>
      </c>
      <c r="K416" s="128">
        <f t="shared" si="217"/>
        <v>10</v>
      </c>
      <c r="L416" s="128">
        <f t="shared" si="217"/>
        <v>10</v>
      </c>
      <c r="M416" s="128">
        <f t="shared" si="217"/>
        <v>10</v>
      </c>
      <c r="N416" s="128">
        <f t="shared" si="217"/>
        <v>10</v>
      </c>
      <c r="O416" s="128">
        <f t="shared" si="217"/>
        <v>10</v>
      </c>
      <c r="P416" s="129">
        <f>SUM(G416:O416)</f>
        <v>90</v>
      </c>
      <c r="Q416" s="130">
        <f t="shared" ref="Q416:Y416" si="218">Q23</f>
        <v>10</v>
      </c>
      <c r="R416" s="128">
        <f t="shared" si="218"/>
        <v>10</v>
      </c>
      <c r="S416" s="128">
        <f t="shared" si="218"/>
        <v>10</v>
      </c>
      <c r="T416" s="128">
        <f t="shared" si="218"/>
        <v>10</v>
      </c>
      <c r="U416" s="128">
        <f t="shared" si="218"/>
        <v>10</v>
      </c>
      <c r="V416" s="128">
        <f t="shared" si="218"/>
        <v>10</v>
      </c>
      <c r="W416" s="128">
        <f t="shared" si="218"/>
        <v>10</v>
      </c>
      <c r="X416" s="128">
        <f t="shared" si="218"/>
        <v>10</v>
      </c>
      <c r="Y416" s="131">
        <f t="shared" si="218"/>
        <v>10</v>
      </c>
      <c r="Z416" s="129">
        <f>SUM(Q416:Y416)</f>
        <v>90</v>
      </c>
      <c r="AA416" s="132">
        <f>P416+Z416</f>
        <v>180</v>
      </c>
      <c r="AB416" s="101"/>
      <c r="AC416" s="101"/>
    </row>
    <row r="417" spans="5:32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0</v>
      </c>
      <c r="H417" s="134">
        <f t="shared" ref="H417:O417" si="219">IF(H416-H413=-1,3+H415)+IF(H416-H413=0,2+H415)+IF(H416-H413=1,1+H415)+IF(H416-H413=2,H415)+IF(H416-H413=3,IF(H415-1&gt;0,H415-1,0))+IF(H416-H413=4,IF(H415-2&gt;0,H415-2,0))</f>
        <v>0</v>
      </c>
      <c r="I417" s="134">
        <f t="shared" si="219"/>
        <v>0</v>
      </c>
      <c r="J417" s="134">
        <f t="shared" si="219"/>
        <v>0</v>
      </c>
      <c r="K417" s="134">
        <f t="shared" si="219"/>
        <v>0</v>
      </c>
      <c r="L417" s="134">
        <f t="shared" si="219"/>
        <v>0</v>
      </c>
      <c r="M417" s="134">
        <f t="shared" si="219"/>
        <v>0</v>
      </c>
      <c r="N417" s="134">
        <f t="shared" si="219"/>
        <v>0</v>
      </c>
      <c r="O417" s="135">
        <f t="shared" si="219"/>
        <v>0</v>
      </c>
      <c r="P417" s="136">
        <f>SUM(G417:O417)</f>
        <v>0</v>
      </c>
      <c r="Q417" s="137">
        <f t="shared" ref="Q417:Y417" si="220">IF(Q416-Q413=-1,3+Q415)+IF(Q416-Q413=0,2+Q415)+IF(Q416-Q413=1,1+Q415)+IF(Q416-Q413=2,Q415)+IF(Q416-Q413=3,IF(Q415-1&gt;0,Q415-1,0))+IF(Q416-Q413=4,IF(Q415-2&gt;0,Q415-2,0))</f>
        <v>0</v>
      </c>
      <c r="R417" s="138">
        <f t="shared" si="220"/>
        <v>0</v>
      </c>
      <c r="S417" s="138">
        <f t="shared" si="220"/>
        <v>0</v>
      </c>
      <c r="T417" s="138">
        <f t="shared" si="220"/>
        <v>0</v>
      </c>
      <c r="U417" s="138">
        <f t="shared" si="220"/>
        <v>0</v>
      </c>
      <c r="V417" s="138">
        <f t="shared" si="220"/>
        <v>0</v>
      </c>
      <c r="W417" s="138">
        <f t="shared" si="220"/>
        <v>0</v>
      </c>
      <c r="X417" s="138">
        <f t="shared" si="220"/>
        <v>0</v>
      </c>
      <c r="Y417" s="135">
        <f t="shared" si="220"/>
        <v>0</v>
      </c>
      <c r="Z417" s="136">
        <f>SUM(Q417:Y417)</f>
        <v>0</v>
      </c>
      <c r="AA417" s="139">
        <f>P417+Z417</f>
        <v>0</v>
      </c>
      <c r="AB417" s="101"/>
      <c r="AC417" s="101"/>
    </row>
    <row r="418" spans="5:32" ht="15" thickBot="1" x14ac:dyDescent="0.4">
      <c r="E418" s="101"/>
      <c r="F418" s="140" t="s">
        <v>53</v>
      </c>
      <c r="G418" s="141">
        <f t="shared" ref="G418:O418" si="221">IF(G416-G413=-2,4)+IF(G416-G413=-1,3)+IF(G416-G413=0,2)+IF(G416-G413=1,1)+IF(G416-G413&gt;2,0)</f>
        <v>0</v>
      </c>
      <c r="H418" s="141">
        <f t="shared" si="221"/>
        <v>0</v>
      </c>
      <c r="I418" s="141">
        <f t="shared" si="221"/>
        <v>0</v>
      </c>
      <c r="J418" s="141">
        <f t="shared" si="221"/>
        <v>0</v>
      </c>
      <c r="K418" s="141">
        <f t="shared" si="221"/>
        <v>0</v>
      </c>
      <c r="L418" s="141">
        <f t="shared" si="221"/>
        <v>0</v>
      </c>
      <c r="M418" s="141">
        <f t="shared" si="221"/>
        <v>0</v>
      </c>
      <c r="N418" s="141">
        <f t="shared" si="221"/>
        <v>0</v>
      </c>
      <c r="O418" s="142">
        <f t="shared" si="221"/>
        <v>0</v>
      </c>
      <c r="P418" s="143">
        <f>SUM(G418:O418)</f>
        <v>0</v>
      </c>
      <c r="Q418" s="142">
        <f t="shared" ref="Q418:Y418" si="222">IF(Q416-Q413=-2,4)+IF(Q416-Q413=-1,3)+IF(Q416-Q413=0,2)+IF(Q416-Q413=1,1)+IF(Q416-Q413&gt;2,0)</f>
        <v>0</v>
      </c>
      <c r="R418" s="142">
        <f t="shared" si="222"/>
        <v>0</v>
      </c>
      <c r="S418" s="142">
        <f t="shared" si="222"/>
        <v>0</v>
      </c>
      <c r="T418" s="142">
        <f t="shared" si="222"/>
        <v>0</v>
      </c>
      <c r="U418" s="142">
        <f t="shared" si="222"/>
        <v>0</v>
      </c>
      <c r="V418" s="142">
        <f t="shared" si="222"/>
        <v>0</v>
      </c>
      <c r="W418" s="142">
        <f t="shared" si="222"/>
        <v>0</v>
      </c>
      <c r="X418" s="142">
        <f t="shared" si="222"/>
        <v>0</v>
      </c>
      <c r="Y418" s="142">
        <f t="shared" si="222"/>
        <v>0</v>
      </c>
      <c r="Z418" s="143">
        <f>SUM(Q418:Y418)</f>
        <v>0</v>
      </c>
      <c r="AA418" s="144">
        <f>P418+Z418</f>
        <v>0</v>
      </c>
      <c r="AB418" s="101"/>
      <c r="AC418" s="101"/>
    </row>
    <row r="419" spans="5:32" x14ac:dyDescent="0.35">
      <c r="E419" s="101"/>
      <c r="F419" s="38"/>
      <c r="G419" s="28">
        <f>G416-G413</f>
        <v>6</v>
      </c>
      <c r="H419" s="28">
        <f t="shared" ref="H419:O419" si="223">H416-H413</f>
        <v>6</v>
      </c>
      <c r="I419" s="28">
        <f t="shared" si="223"/>
        <v>5</v>
      </c>
      <c r="J419" s="28">
        <f t="shared" si="223"/>
        <v>6</v>
      </c>
      <c r="K419" s="28">
        <f t="shared" si="223"/>
        <v>7</v>
      </c>
      <c r="L419" s="28">
        <f t="shared" si="223"/>
        <v>5</v>
      </c>
      <c r="M419" s="28">
        <f t="shared" si="223"/>
        <v>7</v>
      </c>
      <c r="N419" s="28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5"/>
      <c r="AA419" s="146"/>
      <c r="AB419" s="101"/>
      <c r="AC419" s="101"/>
    </row>
    <row r="420" spans="5:32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2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2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0</v>
      </c>
      <c r="P422" s="198" t="s">
        <v>57</v>
      </c>
      <c r="Q422" s="198"/>
      <c r="R422" s="198"/>
      <c r="S422" s="198"/>
      <c r="T422" s="198"/>
      <c r="U422" s="148">
        <f>COUNTIF(G419:Y419,"=2")</f>
        <v>0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</row>
    <row r="423" spans="5:32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0</v>
      </c>
      <c r="M423" s="217" t="s">
        <v>59</v>
      </c>
      <c r="N423" s="217"/>
      <c r="O423" s="152">
        <f>COUNTIF(G419:Y419,"=1")</f>
        <v>0</v>
      </c>
      <c r="P423" s="198" t="s">
        <v>60</v>
      </c>
      <c r="Q423" s="198"/>
      <c r="R423" s="198"/>
      <c r="S423" s="198"/>
      <c r="T423" s="198"/>
      <c r="U423" s="151">
        <f>COUNTIF(G419:Y419,"&gt;=3")</f>
        <v>18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</row>
    <row r="424" spans="5:32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0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</row>
    <row r="425" spans="5:32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0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</row>
    <row r="426" spans="5:32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0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</row>
    <row r="427" spans="5:32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18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</row>
    <row r="428" spans="5:32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</row>
    <row r="429" spans="5:32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</row>
    <row r="430" spans="5:32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</row>
    <row r="431" spans="5:32" ht="15.5" thickTop="1" thickBot="1" x14ac:dyDescent="0.4"/>
    <row r="432" spans="5:32" x14ac:dyDescent="0.35">
      <c r="E432" s="101"/>
      <c r="F432" s="102" t="s">
        <v>49</v>
      </c>
      <c r="G432" s="196">
        <f>C24</f>
        <v>0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0</v>
      </c>
      <c r="AB432" s="101"/>
      <c r="AC432" s="101"/>
    </row>
    <row r="433" spans="5:32" ht="15" thickBot="1" x14ac:dyDescent="0.4">
      <c r="E433" s="101"/>
      <c r="F433" s="104" t="s">
        <v>6</v>
      </c>
      <c r="G433" s="210">
        <f>E24</f>
        <v>20</v>
      </c>
      <c r="H433" s="211"/>
      <c r="I433" s="211"/>
      <c r="J433" s="211"/>
      <c r="K433" s="17"/>
      <c r="L433" s="211">
        <f>$F$3</f>
        <v>133</v>
      </c>
      <c r="M433" s="211"/>
      <c r="N433" s="211"/>
      <c r="O433" s="211">
        <f>$G$3</f>
        <v>68.599999999999994</v>
      </c>
      <c r="P433" s="211"/>
      <c r="Q433" s="212">
        <f>ROUND((G433*(L433/113)+(O433-AA436)),0)</f>
        <v>20</v>
      </c>
      <c r="R433" s="212"/>
      <c r="S433" s="212"/>
      <c r="T433" s="212"/>
      <c r="U433" s="17"/>
      <c r="V433" s="17"/>
      <c r="AA433" s="17"/>
      <c r="AB433" s="101"/>
      <c r="AC433" s="101"/>
    </row>
    <row r="434" spans="5:32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2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2" x14ac:dyDescent="0.35">
      <c r="E436" s="101"/>
      <c r="F436" s="109" t="s">
        <v>11</v>
      </c>
      <c r="G436" s="110">
        <f>G$7</f>
        <v>4</v>
      </c>
      <c r="H436" s="110">
        <f t="shared" ref="H436:O436" si="225">H$7</f>
        <v>4</v>
      </c>
      <c r="I436" s="110">
        <f t="shared" si="225"/>
        <v>5</v>
      </c>
      <c r="J436" s="110">
        <f t="shared" si="225"/>
        <v>4</v>
      </c>
      <c r="K436" s="110">
        <f t="shared" si="225"/>
        <v>3</v>
      </c>
      <c r="L436" s="110">
        <f t="shared" si="225"/>
        <v>5</v>
      </c>
      <c r="M436" s="110">
        <f t="shared" si="225"/>
        <v>3</v>
      </c>
      <c r="N436" s="110">
        <f t="shared" si="225"/>
        <v>5</v>
      </c>
      <c r="O436" s="110">
        <f t="shared" si="225"/>
        <v>3</v>
      </c>
      <c r="P436" s="111">
        <f>SUM(G436:O436)</f>
        <v>36</v>
      </c>
      <c r="Q436" s="110">
        <f t="shared" ref="Q436:Y436" si="226">Q$7</f>
        <v>4</v>
      </c>
      <c r="R436" s="112">
        <f t="shared" si="226"/>
        <v>4</v>
      </c>
      <c r="S436" s="112">
        <f t="shared" si="226"/>
        <v>3</v>
      </c>
      <c r="T436" s="112">
        <f t="shared" si="226"/>
        <v>5</v>
      </c>
      <c r="U436" s="112">
        <f t="shared" si="226"/>
        <v>3</v>
      </c>
      <c r="V436" s="112">
        <f t="shared" si="226"/>
        <v>4</v>
      </c>
      <c r="W436" s="112">
        <f t="shared" si="226"/>
        <v>4</v>
      </c>
      <c r="X436" s="112">
        <f t="shared" si="226"/>
        <v>5</v>
      </c>
      <c r="Y436" s="113">
        <f t="shared" si="226"/>
        <v>4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2" x14ac:dyDescent="0.35">
      <c r="E437" s="101"/>
      <c r="F437" s="114" t="s">
        <v>7</v>
      </c>
      <c r="G437" s="115">
        <f>G$8</f>
        <v>4</v>
      </c>
      <c r="H437" s="115">
        <f t="shared" ref="H437:O437" si="227">H$8</f>
        <v>8</v>
      </c>
      <c r="I437" s="115">
        <f t="shared" si="227"/>
        <v>12</v>
      </c>
      <c r="J437" s="115">
        <f t="shared" si="227"/>
        <v>14</v>
      </c>
      <c r="K437" s="115">
        <f t="shared" si="227"/>
        <v>2</v>
      </c>
      <c r="L437" s="115">
        <f t="shared" si="227"/>
        <v>10</v>
      </c>
      <c r="M437" s="115">
        <f t="shared" si="227"/>
        <v>18</v>
      </c>
      <c r="N437" s="115">
        <f t="shared" si="227"/>
        <v>16</v>
      </c>
      <c r="O437" s="116">
        <f t="shared" si="227"/>
        <v>6</v>
      </c>
      <c r="P437" s="117"/>
      <c r="Q437" s="118">
        <f t="shared" ref="Q437:Y437" si="228">Q$8</f>
        <v>1</v>
      </c>
      <c r="R437" s="119">
        <f t="shared" si="228"/>
        <v>9</v>
      </c>
      <c r="S437" s="119">
        <f t="shared" si="228"/>
        <v>11</v>
      </c>
      <c r="T437" s="119">
        <f t="shared" si="228"/>
        <v>5</v>
      </c>
      <c r="U437" s="119">
        <f t="shared" si="228"/>
        <v>17</v>
      </c>
      <c r="V437" s="119">
        <f t="shared" si="228"/>
        <v>15</v>
      </c>
      <c r="W437" s="119">
        <f t="shared" si="228"/>
        <v>3</v>
      </c>
      <c r="X437" s="119">
        <f t="shared" si="228"/>
        <v>13</v>
      </c>
      <c r="Y437" s="116">
        <f t="shared" si="228"/>
        <v>7</v>
      </c>
      <c r="Z437" s="117"/>
      <c r="AA437" s="120"/>
      <c r="AB437" s="101"/>
      <c r="AC437" s="101"/>
    </row>
    <row r="438" spans="5:32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1</v>
      </c>
      <c r="H438" s="122">
        <f t="shared" ref="H438:O438" si="229">IF($Q433&lt;=18,IF(H437&lt;=$Q433,1,0),IF($Q433&lt;=36,IF(H437&lt;=($Q433-18),2,1),IF($Q433&gt;36,IF(H437&lt;=($Q433-36),3,2))))</f>
        <v>1</v>
      </c>
      <c r="I438" s="122">
        <f t="shared" si="229"/>
        <v>1</v>
      </c>
      <c r="J438" s="122">
        <f t="shared" si="229"/>
        <v>1</v>
      </c>
      <c r="K438" s="122">
        <f t="shared" si="229"/>
        <v>2</v>
      </c>
      <c r="L438" s="122">
        <f t="shared" si="229"/>
        <v>1</v>
      </c>
      <c r="M438" s="122">
        <f t="shared" si="229"/>
        <v>1</v>
      </c>
      <c r="N438" s="122">
        <f t="shared" si="229"/>
        <v>1</v>
      </c>
      <c r="O438" s="123">
        <f t="shared" si="229"/>
        <v>1</v>
      </c>
      <c r="P438" s="124">
        <f>SUM(G438:O438)</f>
        <v>10</v>
      </c>
      <c r="Q438" s="123">
        <f t="shared" ref="Q438:Y438" si="230">IF($Q433&lt;=18,IF(Q437&lt;=$Q433,1,0),IF($Q433&lt;=36,IF(Q437&lt;=($Q433-18),2,1),IF($Q433&gt;36,IF(Q437&lt;=($Q433-36),3,2))))</f>
        <v>2</v>
      </c>
      <c r="R438" s="123">
        <f t="shared" si="230"/>
        <v>1</v>
      </c>
      <c r="S438" s="123">
        <f t="shared" si="230"/>
        <v>1</v>
      </c>
      <c r="T438" s="123">
        <f t="shared" si="230"/>
        <v>1</v>
      </c>
      <c r="U438" s="123">
        <f t="shared" si="230"/>
        <v>1</v>
      </c>
      <c r="V438" s="123">
        <f t="shared" si="230"/>
        <v>1</v>
      </c>
      <c r="W438" s="123">
        <f t="shared" si="230"/>
        <v>1</v>
      </c>
      <c r="X438" s="123">
        <f t="shared" si="230"/>
        <v>1</v>
      </c>
      <c r="Y438" s="123">
        <f t="shared" si="230"/>
        <v>1</v>
      </c>
      <c r="Z438" s="125">
        <f>SUM(Q438:Y438)</f>
        <v>10</v>
      </c>
      <c r="AA438" s="126">
        <f>P438+Z438</f>
        <v>20</v>
      </c>
      <c r="AB438" s="101"/>
      <c r="AC438" s="101"/>
    </row>
    <row r="439" spans="5:32" x14ac:dyDescent="0.35">
      <c r="E439" s="101"/>
      <c r="F439" s="127" t="s">
        <v>51</v>
      </c>
      <c r="G439" s="128">
        <f t="shared" ref="G439:O439" si="231">G24</f>
        <v>10</v>
      </c>
      <c r="H439" s="128">
        <f t="shared" si="231"/>
        <v>10</v>
      </c>
      <c r="I439" s="128">
        <f t="shared" si="231"/>
        <v>10</v>
      </c>
      <c r="J439" s="128">
        <f t="shared" si="231"/>
        <v>10</v>
      </c>
      <c r="K439" s="128">
        <f t="shared" si="231"/>
        <v>10</v>
      </c>
      <c r="L439" s="128">
        <f t="shared" si="231"/>
        <v>10</v>
      </c>
      <c r="M439" s="128">
        <f t="shared" si="231"/>
        <v>10</v>
      </c>
      <c r="N439" s="128">
        <f t="shared" si="231"/>
        <v>10</v>
      </c>
      <c r="O439" s="128">
        <f t="shared" si="231"/>
        <v>10</v>
      </c>
      <c r="P439" s="129">
        <f>SUM(G439:O439)</f>
        <v>90</v>
      </c>
      <c r="Q439" s="130">
        <f t="shared" ref="Q439:Y439" si="232">Q24</f>
        <v>10</v>
      </c>
      <c r="R439" s="128">
        <f t="shared" si="232"/>
        <v>10</v>
      </c>
      <c r="S439" s="128">
        <f t="shared" si="232"/>
        <v>10</v>
      </c>
      <c r="T439" s="128">
        <f t="shared" si="232"/>
        <v>10</v>
      </c>
      <c r="U439" s="128">
        <f t="shared" si="232"/>
        <v>10</v>
      </c>
      <c r="V439" s="128">
        <f t="shared" si="232"/>
        <v>10</v>
      </c>
      <c r="W439" s="128">
        <f t="shared" si="232"/>
        <v>10</v>
      </c>
      <c r="X439" s="128">
        <f t="shared" si="232"/>
        <v>10</v>
      </c>
      <c r="Y439" s="131">
        <f t="shared" si="232"/>
        <v>10</v>
      </c>
      <c r="Z439" s="129">
        <f>SUM(Q439:Y439)</f>
        <v>90</v>
      </c>
      <c r="AA439" s="132">
        <f>P439+Z439</f>
        <v>180</v>
      </c>
      <c r="AB439" s="101"/>
      <c r="AC439" s="101"/>
    </row>
    <row r="440" spans="5:32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0</v>
      </c>
      <c r="H440" s="134">
        <f t="shared" ref="H440:O440" si="233">IF(H439-H436=-1,3+H438)+IF(H439-H436=0,2+H438)+IF(H439-H436=1,1+H438)+IF(H439-H436=2,H438)+IF(H439-H436=3,IF(H438-1&gt;0,H438-1,0))+IF(H439-H436=4,IF(H438-2&gt;0,H438-2,0))</f>
        <v>0</v>
      </c>
      <c r="I440" s="134">
        <f t="shared" si="233"/>
        <v>0</v>
      </c>
      <c r="J440" s="134">
        <f t="shared" si="233"/>
        <v>0</v>
      </c>
      <c r="K440" s="134">
        <f t="shared" si="233"/>
        <v>0</v>
      </c>
      <c r="L440" s="134">
        <f t="shared" si="233"/>
        <v>0</v>
      </c>
      <c r="M440" s="134">
        <f t="shared" si="233"/>
        <v>0</v>
      </c>
      <c r="N440" s="134">
        <f t="shared" si="233"/>
        <v>0</v>
      </c>
      <c r="O440" s="135">
        <f t="shared" si="233"/>
        <v>0</v>
      </c>
      <c r="P440" s="136">
        <f>SUM(G440:O440)</f>
        <v>0</v>
      </c>
      <c r="Q440" s="137">
        <f t="shared" ref="Q440:Y440" si="234">IF(Q439-Q436=-1,3+Q438)+IF(Q439-Q436=0,2+Q438)+IF(Q439-Q436=1,1+Q438)+IF(Q439-Q436=2,Q438)+IF(Q439-Q436=3,IF(Q438-1&gt;0,Q438-1,0))+IF(Q439-Q436=4,IF(Q438-2&gt;0,Q438-2,0))</f>
        <v>0</v>
      </c>
      <c r="R440" s="138">
        <f t="shared" si="234"/>
        <v>0</v>
      </c>
      <c r="S440" s="138">
        <f t="shared" si="234"/>
        <v>0</v>
      </c>
      <c r="T440" s="138">
        <f t="shared" si="234"/>
        <v>0</v>
      </c>
      <c r="U440" s="138">
        <f t="shared" si="234"/>
        <v>0</v>
      </c>
      <c r="V440" s="138">
        <f t="shared" si="234"/>
        <v>0</v>
      </c>
      <c r="W440" s="138">
        <f t="shared" si="234"/>
        <v>0</v>
      </c>
      <c r="X440" s="138">
        <f t="shared" si="234"/>
        <v>0</v>
      </c>
      <c r="Y440" s="135">
        <f t="shared" si="234"/>
        <v>0</v>
      </c>
      <c r="Z440" s="136">
        <f>SUM(Q440:Y440)</f>
        <v>0</v>
      </c>
      <c r="AA440" s="139">
        <f>P440+Z440</f>
        <v>0</v>
      </c>
      <c r="AB440" s="101"/>
      <c r="AC440" s="101"/>
    </row>
    <row r="441" spans="5:32" ht="15" thickBot="1" x14ac:dyDescent="0.4">
      <c r="E441" s="101"/>
      <c r="F441" s="140" t="s">
        <v>53</v>
      </c>
      <c r="G441" s="141">
        <f t="shared" ref="G441:O441" si="235">IF(G439-G436=-2,4)+IF(G439-G436=-1,3)+IF(G439-G436=0,2)+IF(G439-G436=1,1)+IF(G439-G436&gt;2,0)</f>
        <v>0</v>
      </c>
      <c r="H441" s="141">
        <f t="shared" si="235"/>
        <v>0</v>
      </c>
      <c r="I441" s="141">
        <f t="shared" si="235"/>
        <v>0</v>
      </c>
      <c r="J441" s="141">
        <f t="shared" si="235"/>
        <v>0</v>
      </c>
      <c r="K441" s="141">
        <f t="shared" si="235"/>
        <v>0</v>
      </c>
      <c r="L441" s="141">
        <f t="shared" si="235"/>
        <v>0</v>
      </c>
      <c r="M441" s="141">
        <f t="shared" si="235"/>
        <v>0</v>
      </c>
      <c r="N441" s="141">
        <f t="shared" si="235"/>
        <v>0</v>
      </c>
      <c r="O441" s="142">
        <f t="shared" si="235"/>
        <v>0</v>
      </c>
      <c r="P441" s="143">
        <f>SUM(G441:O441)</f>
        <v>0</v>
      </c>
      <c r="Q441" s="142">
        <f t="shared" ref="Q441:Y441" si="236">IF(Q439-Q436=-2,4)+IF(Q439-Q436=-1,3)+IF(Q439-Q436=0,2)+IF(Q439-Q436=1,1)+IF(Q439-Q436&gt;2,0)</f>
        <v>0</v>
      </c>
      <c r="R441" s="142">
        <f t="shared" si="236"/>
        <v>0</v>
      </c>
      <c r="S441" s="142">
        <f t="shared" si="236"/>
        <v>0</v>
      </c>
      <c r="T441" s="142">
        <f t="shared" si="236"/>
        <v>0</v>
      </c>
      <c r="U441" s="142">
        <f t="shared" si="236"/>
        <v>0</v>
      </c>
      <c r="V441" s="142">
        <f t="shared" si="236"/>
        <v>0</v>
      </c>
      <c r="W441" s="142">
        <f t="shared" si="236"/>
        <v>0</v>
      </c>
      <c r="X441" s="142">
        <f t="shared" si="236"/>
        <v>0</v>
      </c>
      <c r="Y441" s="142">
        <f t="shared" si="236"/>
        <v>0</v>
      </c>
      <c r="Z441" s="143">
        <f>SUM(Q441:Y441)</f>
        <v>0</v>
      </c>
      <c r="AA441" s="144">
        <f>P441+Z441</f>
        <v>0</v>
      </c>
      <c r="AB441" s="101"/>
      <c r="AC441" s="101"/>
    </row>
    <row r="442" spans="5:32" x14ac:dyDescent="0.35">
      <c r="E442" s="101"/>
      <c r="F442" s="38"/>
      <c r="G442" s="28">
        <f>G439-G436</f>
        <v>6</v>
      </c>
      <c r="H442" s="28">
        <f t="shared" ref="H442:O442" si="237">H439-H436</f>
        <v>6</v>
      </c>
      <c r="I442" s="28">
        <f t="shared" si="237"/>
        <v>5</v>
      </c>
      <c r="J442" s="28">
        <f t="shared" si="237"/>
        <v>6</v>
      </c>
      <c r="K442" s="28">
        <f t="shared" si="237"/>
        <v>7</v>
      </c>
      <c r="L442" s="28">
        <f t="shared" si="237"/>
        <v>5</v>
      </c>
      <c r="M442" s="28">
        <f t="shared" si="237"/>
        <v>7</v>
      </c>
      <c r="N442" s="28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5"/>
      <c r="AA442" s="146"/>
      <c r="AB442" s="101"/>
      <c r="AC442" s="101"/>
    </row>
    <row r="443" spans="5:32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2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2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0</v>
      </c>
      <c r="P445" s="198" t="s">
        <v>57</v>
      </c>
      <c r="Q445" s="198"/>
      <c r="R445" s="198"/>
      <c r="S445" s="198"/>
      <c r="T445" s="198"/>
      <c r="U445" s="148">
        <f>COUNTIF(G442:Y442,"=2")</f>
        <v>0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</row>
    <row r="446" spans="5:32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0</v>
      </c>
      <c r="P446" s="198" t="s">
        <v>60</v>
      </c>
      <c r="Q446" s="198"/>
      <c r="R446" s="198"/>
      <c r="S446" s="198"/>
      <c r="T446" s="198"/>
      <c r="U446" s="151">
        <f>COUNTIF(G442:Y442,"&gt;=3")</f>
        <v>18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</row>
    <row r="447" spans="5:32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0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</row>
    <row r="448" spans="5:32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0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</row>
    <row r="449" spans="5:32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0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</row>
    <row r="450" spans="5:32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18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</row>
    <row r="451" spans="5:32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</row>
    <row r="452" spans="5:32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</row>
    <row r="453" spans="5:32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</row>
    <row r="454" spans="5:32" ht="15.5" thickTop="1" thickBot="1" x14ac:dyDescent="0.4"/>
    <row r="455" spans="5:32" x14ac:dyDescent="0.35">
      <c r="E455" s="101"/>
      <c r="F455" s="102" t="s">
        <v>49</v>
      </c>
      <c r="G455" s="196">
        <f>C25</f>
        <v>0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0</v>
      </c>
      <c r="AB455" s="101"/>
      <c r="AC455" s="101"/>
    </row>
    <row r="456" spans="5:32" ht="15" thickBot="1" x14ac:dyDescent="0.4">
      <c r="E456" s="101"/>
      <c r="F456" s="104" t="s">
        <v>6</v>
      </c>
      <c r="G456" s="210">
        <f>E25</f>
        <v>20</v>
      </c>
      <c r="H456" s="211"/>
      <c r="I456" s="211"/>
      <c r="J456" s="211"/>
      <c r="K456" s="17"/>
      <c r="L456" s="211">
        <f>$F$3</f>
        <v>133</v>
      </c>
      <c r="M456" s="211"/>
      <c r="N456" s="211"/>
      <c r="O456" s="211">
        <f>$G$3</f>
        <v>68.599999999999994</v>
      </c>
      <c r="P456" s="211"/>
      <c r="Q456" s="212">
        <f>ROUND((G456*(L456/113)+(O456-AA459)),0)</f>
        <v>20</v>
      </c>
      <c r="R456" s="212"/>
      <c r="S456" s="212"/>
      <c r="T456" s="212"/>
      <c r="U456" s="17"/>
      <c r="V456" s="17"/>
      <c r="AA456" s="17"/>
      <c r="AB456" s="101"/>
      <c r="AC456" s="101"/>
    </row>
    <row r="457" spans="5:32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2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2" x14ac:dyDescent="0.35">
      <c r="E459" s="101"/>
      <c r="F459" s="109" t="s">
        <v>11</v>
      </c>
      <c r="G459" s="110">
        <f>G$7</f>
        <v>4</v>
      </c>
      <c r="H459" s="110">
        <f t="shared" ref="H459:O459" si="239">H$7</f>
        <v>4</v>
      </c>
      <c r="I459" s="110">
        <f t="shared" si="239"/>
        <v>5</v>
      </c>
      <c r="J459" s="110">
        <f t="shared" si="239"/>
        <v>4</v>
      </c>
      <c r="K459" s="110">
        <f t="shared" si="239"/>
        <v>3</v>
      </c>
      <c r="L459" s="110">
        <f t="shared" si="239"/>
        <v>5</v>
      </c>
      <c r="M459" s="110">
        <f t="shared" si="239"/>
        <v>3</v>
      </c>
      <c r="N459" s="110">
        <f t="shared" si="239"/>
        <v>5</v>
      </c>
      <c r="O459" s="110">
        <f t="shared" si="239"/>
        <v>3</v>
      </c>
      <c r="P459" s="111">
        <f>SUM(G459:O459)</f>
        <v>36</v>
      </c>
      <c r="Q459" s="110">
        <f t="shared" ref="Q459:Y459" si="240">Q$7</f>
        <v>4</v>
      </c>
      <c r="R459" s="112">
        <f t="shared" si="240"/>
        <v>4</v>
      </c>
      <c r="S459" s="112">
        <f t="shared" si="240"/>
        <v>3</v>
      </c>
      <c r="T459" s="112">
        <f t="shared" si="240"/>
        <v>5</v>
      </c>
      <c r="U459" s="112">
        <f t="shared" si="240"/>
        <v>3</v>
      </c>
      <c r="V459" s="112">
        <f t="shared" si="240"/>
        <v>4</v>
      </c>
      <c r="W459" s="112">
        <f t="shared" si="240"/>
        <v>4</v>
      </c>
      <c r="X459" s="112">
        <f t="shared" si="240"/>
        <v>5</v>
      </c>
      <c r="Y459" s="113">
        <f t="shared" si="240"/>
        <v>4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2" x14ac:dyDescent="0.35">
      <c r="E460" s="101"/>
      <c r="F460" s="114" t="s">
        <v>7</v>
      </c>
      <c r="G460" s="115">
        <f>G$8</f>
        <v>4</v>
      </c>
      <c r="H460" s="115">
        <f t="shared" ref="H460:O460" si="241">H$8</f>
        <v>8</v>
      </c>
      <c r="I460" s="115">
        <f t="shared" si="241"/>
        <v>12</v>
      </c>
      <c r="J460" s="115">
        <f t="shared" si="241"/>
        <v>14</v>
      </c>
      <c r="K460" s="115">
        <f t="shared" si="241"/>
        <v>2</v>
      </c>
      <c r="L460" s="115">
        <f t="shared" si="241"/>
        <v>10</v>
      </c>
      <c r="M460" s="115">
        <f t="shared" si="241"/>
        <v>18</v>
      </c>
      <c r="N460" s="115">
        <f t="shared" si="241"/>
        <v>16</v>
      </c>
      <c r="O460" s="116">
        <f t="shared" si="241"/>
        <v>6</v>
      </c>
      <c r="P460" s="117"/>
      <c r="Q460" s="118">
        <f t="shared" ref="Q460:Y460" si="242">Q$8</f>
        <v>1</v>
      </c>
      <c r="R460" s="119">
        <f t="shared" si="242"/>
        <v>9</v>
      </c>
      <c r="S460" s="119">
        <f t="shared" si="242"/>
        <v>11</v>
      </c>
      <c r="T460" s="119">
        <f t="shared" si="242"/>
        <v>5</v>
      </c>
      <c r="U460" s="119">
        <f t="shared" si="242"/>
        <v>17</v>
      </c>
      <c r="V460" s="119">
        <f t="shared" si="242"/>
        <v>15</v>
      </c>
      <c r="W460" s="119">
        <f t="shared" si="242"/>
        <v>3</v>
      </c>
      <c r="X460" s="119">
        <f t="shared" si="242"/>
        <v>13</v>
      </c>
      <c r="Y460" s="116">
        <f t="shared" si="242"/>
        <v>7</v>
      </c>
      <c r="Z460" s="117"/>
      <c r="AA460" s="120"/>
      <c r="AB460" s="101"/>
      <c r="AC460" s="101"/>
    </row>
    <row r="461" spans="5:32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1</v>
      </c>
      <c r="H461" s="122">
        <f t="shared" ref="H461:O461" si="243">IF($Q456&lt;=18,IF(H460&lt;=$Q456,1,0),IF($Q456&lt;=36,IF(H460&lt;=($Q456-18),2,1),IF($Q456&gt;36,IF(H460&lt;=($Q456-36),3,2))))</f>
        <v>1</v>
      </c>
      <c r="I461" s="122">
        <f t="shared" si="243"/>
        <v>1</v>
      </c>
      <c r="J461" s="122">
        <f t="shared" si="243"/>
        <v>1</v>
      </c>
      <c r="K461" s="122">
        <f t="shared" si="243"/>
        <v>2</v>
      </c>
      <c r="L461" s="122">
        <f t="shared" si="243"/>
        <v>1</v>
      </c>
      <c r="M461" s="122">
        <f t="shared" si="243"/>
        <v>1</v>
      </c>
      <c r="N461" s="122">
        <f t="shared" si="243"/>
        <v>1</v>
      </c>
      <c r="O461" s="123">
        <f t="shared" si="243"/>
        <v>1</v>
      </c>
      <c r="P461" s="124">
        <f>SUM(G461:O461)</f>
        <v>10</v>
      </c>
      <c r="Q461" s="123">
        <f t="shared" ref="Q461:Y461" si="244">IF($Q456&lt;=18,IF(Q460&lt;=$Q456,1,0),IF($Q456&lt;=36,IF(Q460&lt;=($Q456-18),2,1),IF($Q456&gt;36,IF(Q460&lt;=($Q456-36),3,2))))</f>
        <v>2</v>
      </c>
      <c r="R461" s="123">
        <f t="shared" si="244"/>
        <v>1</v>
      </c>
      <c r="S461" s="123">
        <f t="shared" si="244"/>
        <v>1</v>
      </c>
      <c r="T461" s="123">
        <f t="shared" si="244"/>
        <v>1</v>
      </c>
      <c r="U461" s="123">
        <f t="shared" si="244"/>
        <v>1</v>
      </c>
      <c r="V461" s="123">
        <f t="shared" si="244"/>
        <v>1</v>
      </c>
      <c r="W461" s="123">
        <f t="shared" si="244"/>
        <v>1</v>
      </c>
      <c r="X461" s="123">
        <f t="shared" si="244"/>
        <v>1</v>
      </c>
      <c r="Y461" s="123">
        <f t="shared" si="244"/>
        <v>1</v>
      </c>
      <c r="Z461" s="125">
        <f>SUM(Q461:Y461)</f>
        <v>10</v>
      </c>
      <c r="AA461" s="126">
        <f>P461+Z461</f>
        <v>20</v>
      </c>
      <c r="AB461" s="101"/>
      <c r="AC461" s="101"/>
    </row>
    <row r="462" spans="5:32" x14ac:dyDescent="0.35">
      <c r="E462" s="101"/>
      <c r="F462" s="127" t="s">
        <v>51</v>
      </c>
      <c r="G462" s="128">
        <f t="shared" ref="G462:O462" si="245">G25</f>
        <v>10</v>
      </c>
      <c r="H462" s="128">
        <f t="shared" si="245"/>
        <v>10</v>
      </c>
      <c r="I462" s="128">
        <f t="shared" si="245"/>
        <v>10</v>
      </c>
      <c r="J462" s="128">
        <f t="shared" si="245"/>
        <v>10</v>
      </c>
      <c r="K462" s="128">
        <f t="shared" si="245"/>
        <v>10</v>
      </c>
      <c r="L462" s="128">
        <f t="shared" si="245"/>
        <v>10</v>
      </c>
      <c r="M462" s="128">
        <f t="shared" si="245"/>
        <v>10</v>
      </c>
      <c r="N462" s="128">
        <f t="shared" si="245"/>
        <v>10</v>
      </c>
      <c r="O462" s="128">
        <f t="shared" si="245"/>
        <v>10</v>
      </c>
      <c r="P462" s="129">
        <f>SUM(G462:O462)</f>
        <v>90</v>
      </c>
      <c r="Q462" s="130">
        <f t="shared" ref="Q462:Y462" si="246">Q25</f>
        <v>10</v>
      </c>
      <c r="R462" s="128">
        <f t="shared" si="246"/>
        <v>10</v>
      </c>
      <c r="S462" s="128">
        <f t="shared" si="246"/>
        <v>10</v>
      </c>
      <c r="T462" s="128">
        <f t="shared" si="246"/>
        <v>10</v>
      </c>
      <c r="U462" s="128">
        <f t="shared" si="246"/>
        <v>10</v>
      </c>
      <c r="V462" s="128">
        <f t="shared" si="246"/>
        <v>10</v>
      </c>
      <c r="W462" s="128">
        <f t="shared" si="246"/>
        <v>10</v>
      </c>
      <c r="X462" s="128">
        <f t="shared" si="246"/>
        <v>10</v>
      </c>
      <c r="Y462" s="131">
        <f t="shared" si="246"/>
        <v>10</v>
      </c>
      <c r="Z462" s="129">
        <f>SUM(Q462:Y462)</f>
        <v>90</v>
      </c>
      <c r="AA462" s="132">
        <f>P462+Z462</f>
        <v>180</v>
      </c>
      <c r="AB462" s="101"/>
      <c r="AC462" s="101"/>
    </row>
    <row r="463" spans="5:32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0</v>
      </c>
      <c r="H463" s="134">
        <f t="shared" ref="H463:O463" si="247">IF(H462-H459=-1,3+H461)+IF(H462-H459=0,2+H461)+IF(H462-H459=1,1+H461)+IF(H462-H459=2,H461)+IF(H462-H459=3,IF(H461-1&gt;0,H461-1,0))+IF(H462-H459=4,IF(H461-2&gt;0,H461-2,0))</f>
        <v>0</v>
      </c>
      <c r="I463" s="134">
        <f t="shared" si="247"/>
        <v>0</v>
      </c>
      <c r="J463" s="134">
        <f t="shared" si="247"/>
        <v>0</v>
      </c>
      <c r="K463" s="134">
        <f t="shared" si="247"/>
        <v>0</v>
      </c>
      <c r="L463" s="134">
        <f t="shared" si="247"/>
        <v>0</v>
      </c>
      <c r="M463" s="134">
        <f t="shared" si="247"/>
        <v>0</v>
      </c>
      <c r="N463" s="134">
        <f t="shared" si="247"/>
        <v>0</v>
      </c>
      <c r="O463" s="135">
        <f t="shared" si="247"/>
        <v>0</v>
      </c>
      <c r="P463" s="136">
        <f>SUM(G463:O463)</f>
        <v>0</v>
      </c>
      <c r="Q463" s="137">
        <f t="shared" ref="Q463:Y463" si="248">IF(Q462-Q459=-1,3+Q461)+IF(Q462-Q459=0,2+Q461)+IF(Q462-Q459=1,1+Q461)+IF(Q462-Q459=2,Q461)+IF(Q462-Q459=3,IF(Q461-1&gt;0,Q461-1,0))+IF(Q462-Q459=4,IF(Q461-2&gt;0,Q461-2,0))</f>
        <v>0</v>
      </c>
      <c r="R463" s="138">
        <f t="shared" si="248"/>
        <v>0</v>
      </c>
      <c r="S463" s="138">
        <f t="shared" si="248"/>
        <v>0</v>
      </c>
      <c r="T463" s="138">
        <f t="shared" si="248"/>
        <v>0</v>
      </c>
      <c r="U463" s="138">
        <f t="shared" si="248"/>
        <v>0</v>
      </c>
      <c r="V463" s="138">
        <f t="shared" si="248"/>
        <v>0</v>
      </c>
      <c r="W463" s="138">
        <f t="shared" si="248"/>
        <v>0</v>
      </c>
      <c r="X463" s="138">
        <f t="shared" si="248"/>
        <v>0</v>
      </c>
      <c r="Y463" s="135">
        <f t="shared" si="248"/>
        <v>0</v>
      </c>
      <c r="Z463" s="136">
        <f>SUM(Q463:Y463)</f>
        <v>0</v>
      </c>
      <c r="AA463" s="139">
        <f>P463+Z463</f>
        <v>0</v>
      </c>
      <c r="AB463" s="101"/>
      <c r="AC463" s="101"/>
    </row>
    <row r="464" spans="5:32" ht="15" thickBot="1" x14ac:dyDescent="0.4">
      <c r="E464" s="101"/>
      <c r="F464" s="140" t="s">
        <v>53</v>
      </c>
      <c r="G464" s="141">
        <f t="shared" ref="G464:O464" si="249">IF(G462-G459=-2,4)+IF(G462-G459=-1,3)+IF(G462-G459=0,2)+IF(G462-G459=1,1)+IF(G462-G459&gt;2,0)</f>
        <v>0</v>
      </c>
      <c r="H464" s="141">
        <f t="shared" si="249"/>
        <v>0</v>
      </c>
      <c r="I464" s="141">
        <f t="shared" si="249"/>
        <v>0</v>
      </c>
      <c r="J464" s="141">
        <f t="shared" si="249"/>
        <v>0</v>
      </c>
      <c r="K464" s="141">
        <f t="shared" si="249"/>
        <v>0</v>
      </c>
      <c r="L464" s="141">
        <f t="shared" si="249"/>
        <v>0</v>
      </c>
      <c r="M464" s="141">
        <f t="shared" si="249"/>
        <v>0</v>
      </c>
      <c r="N464" s="141">
        <f t="shared" si="249"/>
        <v>0</v>
      </c>
      <c r="O464" s="142">
        <f t="shared" si="249"/>
        <v>0</v>
      </c>
      <c r="P464" s="143">
        <f>SUM(G464:O464)</f>
        <v>0</v>
      </c>
      <c r="Q464" s="142">
        <f t="shared" ref="Q464:Y464" si="250">IF(Q462-Q459=-2,4)+IF(Q462-Q459=-1,3)+IF(Q462-Q459=0,2)+IF(Q462-Q459=1,1)+IF(Q462-Q459&gt;2,0)</f>
        <v>0</v>
      </c>
      <c r="R464" s="142">
        <f t="shared" si="250"/>
        <v>0</v>
      </c>
      <c r="S464" s="142">
        <f t="shared" si="250"/>
        <v>0</v>
      </c>
      <c r="T464" s="142">
        <f t="shared" si="250"/>
        <v>0</v>
      </c>
      <c r="U464" s="142">
        <f t="shared" si="250"/>
        <v>0</v>
      </c>
      <c r="V464" s="142">
        <f t="shared" si="250"/>
        <v>0</v>
      </c>
      <c r="W464" s="142">
        <f t="shared" si="250"/>
        <v>0</v>
      </c>
      <c r="X464" s="142">
        <f t="shared" si="250"/>
        <v>0</v>
      </c>
      <c r="Y464" s="142">
        <f t="shared" si="250"/>
        <v>0</v>
      </c>
      <c r="Z464" s="143">
        <f>SUM(Q464:Y464)</f>
        <v>0</v>
      </c>
      <c r="AA464" s="144">
        <f>P464+Z464</f>
        <v>0</v>
      </c>
      <c r="AB464" s="101"/>
      <c r="AC464" s="101"/>
    </row>
    <row r="465" spans="5:32" x14ac:dyDescent="0.35">
      <c r="E465" s="101"/>
      <c r="F465" s="38"/>
      <c r="G465" s="28">
        <f>G462-G459</f>
        <v>6</v>
      </c>
      <c r="H465" s="28">
        <f t="shared" ref="H465:O465" si="251">H462-H459</f>
        <v>6</v>
      </c>
      <c r="I465" s="28">
        <f t="shared" si="251"/>
        <v>5</v>
      </c>
      <c r="J465" s="28">
        <f t="shared" si="251"/>
        <v>6</v>
      </c>
      <c r="K465" s="28">
        <f t="shared" si="251"/>
        <v>7</v>
      </c>
      <c r="L465" s="28">
        <f t="shared" si="251"/>
        <v>5</v>
      </c>
      <c r="M465" s="28">
        <f t="shared" si="251"/>
        <v>7</v>
      </c>
      <c r="N465" s="28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5"/>
      <c r="AA465" s="146"/>
      <c r="AB465" s="101"/>
      <c r="AC465" s="101"/>
    </row>
    <row r="466" spans="5:32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2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2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0</v>
      </c>
      <c r="P468" s="198" t="s">
        <v>57</v>
      </c>
      <c r="Q468" s="198"/>
      <c r="R468" s="198"/>
      <c r="S468" s="198"/>
      <c r="T468" s="198"/>
      <c r="U468" s="148">
        <f>COUNTIF(G465:Y465,"=2")</f>
        <v>0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</row>
    <row r="469" spans="5:32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0</v>
      </c>
      <c r="P469" s="198" t="s">
        <v>60</v>
      </c>
      <c r="Q469" s="198"/>
      <c r="R469" s="198"/>
      <c r="S469" s="198"/>
      <c r="T469" s="198"/>
      <c r="U469" s="151">
        <f>COUNTIF(G465:Y465,"&gt;=3")</f>
        <v>18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</row>
    <row r="470" spans="5:32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0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</row>
    <row r="471" spans="5:32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0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</row>
    <row r="472" spans="5:32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0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</row>
    <row r="473" spans="5:32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18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</row>
    <row r="474" spans="5:32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</row>
    <row r="475" spans="5:32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</row>
    <row r="476" spans="5:32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</row>
    <row r="477" spans="5:32" ht="15.5" thickTop="1" thickBot="1" x14ac:dyDescent="0.4"/>
    <row r="478" spans="5:32" x14ac:dyDescent="0.35">
      <c r="E478" s="101"/>
      <c r="F478" s="102" t="s">
        <v>49</v>
      </c>
      <c r="G478" s="196">
        <f>C26</f>
        <v>0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0</v>
      </c>
      <c r="AB478" s="101"/>
      <c r="AC478" s="101"/>
    </row>
    <row r="479" spans="5:32" ht="15" thickBot="1" x14ac:dyDescent="0.4">
      <c r="E479" s="101"/>
      <c r="F479" s="104" t="s">
        <v>6</v>
      </c>
      <c r="G479" s="210">
        <f>E26</f>
        <v>20</v>
      </c>
      <c r="H479" s="211"/>
      <c r="I479" s="211"/>
      <c r="J479" s="211"/>
      <c r="K479" s="17"/>
      <c r="L479" s="211">
        <f>$F$3</f>
        <v>133</v>
      </c>
      <c r="M479" s="211"/>
      <c r="N479" s="211"/>
      <c r="O479" s="211">
        <f>$G$3</f>
        <v>68.599999999999994</v>
      </c>
      <c r="P479" s="211"/>
      <c r="Q479" s="212">
        <f>ROUND((G479*(L479/113)+(O479-AA482)),0)</f>
        <v>20</v>
      </c>
      <c r="R479" s="212"/>
      <c r="S479" s="212"/>
      <c r="T479" s="212"/>
      <c r="U479" s="17"/>
      <c r="V479" s="17"/>
      <c r="AA479" s="17"/>
      <c r="AB479" s="101"/>
      <c r="AC479" s="101"/>
    </row>
    <row r="480" spans="5:32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2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2" x14ac:dyDescent="0.35">
      <c r="E482" s="101"/>
      <c r="F482" s="109" t="s">
        <v>11</v>
      </c>
      <c r="G482" s="110">
        <f>G$7</f>
        <v>4</v>
      </c>
      <c r="H482" s="110">
        <f t="shared" ref="H482:O482" si="253">H$7</f>
        <v>4</v>
      </c>
      <c r="I482" s="110">
        <f t="shared" si="253"/>
        <v>5</v>
      </c>
      <c r="J482" s="110">
        <f t="shared" si="253"/>
        <v>4</v>
      </c>
      <c r="K482" s="110">
        <f t="shared" si="253"/>
        <v>3</v>
      </c>
      <c r="L482" s="110">
        <f t="shared" si="253"/>
        <v>5</v>
      </c>
      <c r="M482" s="110">
        <f t="shared" si="253"/>
        <v>3</v>
      </c>
      <c r="N482" s="110">
        <f t="shared" si="253"/>
        <v>5</v>
      </c>
      <c r="O482" s="110">
        <f t="shared" si="253"/>
        <v>3</v>
      </c>
      <c r="P482" s="111">
        <f>SUM(G482:O482)</f>
        <v>36</v>
      </c>
      <c r="Q482" s="110">
        <f t="shared" ref="Q482:Y482" si="254">Q$7</f>
        <v>4</v>
      </c>
      <c r="R482" s="112">
        <f t="shared" si="254"/>
        <v>4</v>
      </c>
      <c r="S482" s="112">
        <f t="shared" si="254"/>
        <v>3</v>
      </c>
      <c r="T482" s="112">
        <f t="shared" si="254"/>
        <v>5</v>
      </c>
      <c r="U482" s="112">
        <f t="shared" si="254"/>
        <v>3</v>
      </c>
      <c r="V482" s="112">
        <f t="shared" si="254"/>
        <v>4</v>
      </c>
      <c r="W482" s="112">
        <f t="shared" si="254"/>
        <v>4</v>
      </c>
      <c r="X482" s="112">
        <f t="shared" si="254"/>
        <v>5</v>
      </c>
      <c r="Y482" s="113">
        <f t="shared" si="254"/>
        <v>4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2" x14ac:dyDescent="0.35">
      <c r="E483" s="101"/>
      <c r="F483" s="114" t="s">
        <v>7</v>
      </c>
      <c r="G483" s="115">
        <f>G$8</f>
        <v>4</v>
      </c>
      <c r="H483" s="115">
        <f t="shared" ref="H483:O483" si="255">H$8</f>
        <v>8</v>
      </c>
      <c r="I483" s="115">
        <f t="shared" si="255"/>
        <v>12</v>
      </c>
      <c r="J483" s="115">
        <f t="shared" si="255"/>
        <v>14</v>
      </c>
      <c r="K483" s="115">
        <f t="shared" si="255"/>
        <v>2</v>
      </c>
      <c r="L483" s="115">
        <f t="shared" si="255"/>
        <v>10</v>
      </c>
      <c r="M483" s="115">
        <f t="shared" si="255"/>
        <v>18</v>
      </c>
      <c r="N483" s="115">
        <f t="shared" si="255"/>
        <v>16</v>
      </c>
      <c r="O483" s="116">
        <f t="shared" si="255"/>
        <v>6</v>
      </c>
      <c r="P483" s="117"/>
      <c r="Q483" s="118">
        <f t="shared" ref="Q483:Y483" si="256">Q$8</f>
        <v>1</v>
      </c>
      <c r="R483" s="119">
        <f t="shared" si="256"/>
        <v>9</v>
      </c>
      <c r="S483" s="119">
        <f t="shared" si="256"/>
        <v>11</v>
      </c>
      <c r="T483" s="119">
        <f t="shared" si="256"/>
        <v>5</v>
      </c>
      <c r="U483" s="119">
        <f t="shared" si="256"/>
        <v>17</v>
      </c>
      <c r="V483" s="119">
        <f t="shared" si="256"/>
        <v>15</v>
      </c>
      <c r="W483" s="119">
        <f t="shared" si="256"/>
        <v>3</v>
      </c>
      <c r="X483" s="119">
        <f t="shared" si="256"/>
        <v>13</v>
      </c>
      <c r="Y483" s="116">
        <f t="shared" si="256"/>
        <v>7</v>
      </c>
      <c r="Z483" s="117"/>
      <c r="AA483" s="120"/>
      <c r="AB483" s="101"/>
      <c r="AC483" s="101"/>
    </row>
    <row r="484" spans="5:32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:O484" si="257">IF($Q479&lt;=18,IF(H483&lt;=$Q479,1,0),IF($Q479&lt;=36,IF(H483&lt;=($Q479-18),2,1),IF($Q479&gt;36,IF(H483&lt;=($Q479-36),3,2))))</f>
        <v>1</v>
      </c>
      <c r="I484" s="122">
        <f t="shared" si="257"/>
        <v>1</v>
      </c>
      <c r="J484" s="122">
        <f t="shared" si="257"/>
        <v>1</v>
      </c>
      <c r="K484" s="122">
        <f t="shared" si="257"/>
        <v>2</v>
      </c>
      <c r="L484" s="122">
        <f t="shared" si="257"/>
        <v>1</v>
      </c>
      <c r="M484" s="122">
        <f t="shared" si="257"/>
        <v>1</v>
      </c>
      <c r="N484" s="122">
        <f t="shared" si="257"/>
        <v>1</v>
      </c>
      <c r="O484" s="123">
        <f t="shared" si="257"/>
        <v>1</v>
      </c>
      <c r="P484" s="124">
        <f>SUM(G484:O484)</f>
        <v>10</v>
      </c>
      <c r="Q484" s="123">
        <f t="shared" ref="Q484:Y484" si="258">IF($Q479&lt;=18,IF(Q483&lt;=$Q479,1,0),IF($Q479&lt;=36,IF(Q483&lt;=($Q479-18),2,1),IF($Q479&gt;36,IF(Q483&lt;=($Q479-36),3,2))))</f>
        <v>2</v>
      </c>
      <c r="R484" s="123">
        <f t="shared" si="258"/>
        <v>1</v>
      </c>
      <c r="S484" s="123">
        <f t="shared" si="258"/>
        <v>1</v>
      </c>
      <c r="T484" s="123">
        <f t="shared" si="258"/>
        <v>1</v>
      </c>
      <c r="U484" s="123">
        <f t="shared" si="258"/>
        <v>1</v>
      </c>
      <c r="V484" s="123">
        <f t="shared" si="258"/>
        <v>1</v>
      </c>
      <c r="W484" s="123">
        <f t="shared" si="258"/>
        <v>1</v>
      </c>
      <c r="X484" s="123">
        <f t="shared" si="258"/>
        <v>1</v>
      </c>
      <c r="Y484" s="123">
        <f t="shared" si="258"/>
        <v>1</v>
      </c>
      <c r="Z484" s="125">
        <f>SUM(Q484:Y484)</f>
        <v>10</v>
      </c>
      <c r="AA484" s="126">
        <f>P484+Z484</f>
        <v>20</v>
      </c>
      <c r="AB484" s="101"/>
      <c r="AC484" s="101"/>
    </row>
    <row r="485" spans="5:32" x14ac:dyDescent="0.35">
      <c r="E485" s="101"/>
      <c r="F485" s="127" t="s">
        <v>51</v>
      </c>
      <c r="G485" s="128">
        <f t="shared" ref="G485:O485" si="259">G26</f>
        <v>10</v>
      </c>
      <c r="H485" s="128">
        <f t="shared" si="259"/>
        <v>10</v>
      </c>
      <c r="I485" s="128">
        <f t="shared" si="259"/>
        <v>10</v>
      </c>
      <c r="J485" s="128">
        <f t="shared" si="259"/>
        <v>10</v>
      </c>
      <c r="K485" s="128">
        <f t="shared" si="259"/>
        <v>10</v>
      </c>
      <c r="L485" s="128">
        <f t="shared" si="259"/>
        <v>10</v>
      </c>
      <c r="M485" s="128">
        <f t="shared" si="259"/>
        <v>10</v>
      </c>
      <c r="N485" s="128">
        <f t="shared" si="259"/>
        <v>10</v>
      </c>
      <c r="O485" s="128">
        <f t="shared" si="259"/>
        <v>10</v>
      </c>
      <c r="P485" s="129">
        <f>SUM(G485:O485)</f>
        <v>90</v>
      </c>
      <c r="Q485" s="130">
        <f t="shared" ref="Q485:Y485" si="260">Q26</f>
        <v>10</v>
      </c>
      <c r="R485" s="128">
        <f t="shared" si="260"/>
        <v>10</v>
      </c>
      <c r="S485" s="128">
        <f t="shared" si="260"/>
        <v>10</v>
      </c>
      <c r="T485" s="128">
        <f t="shared" si="260"/>
        <v>10</v>
      </c>
      <c r="U485" s="128">
        <f t="shared" si="260"/>
        <v>10</v>
      </c>
      <c r="V485" s="128">
        <f t="shared" si="260"/>
        <v>10</v>
      </c>
      <c r="W485" s="128">
        <f t="shared" si="260"/>
        <v>10</v>
      </c>
      <c r="X485" s="128">
        <f t="shared" si="260"/>
        <v>10</v>
      </c>
      <c r="Y485" s="131">
        <f t="shared" si="260"/>
        <v>10</v>
      </c>
      <c r="Z485" s="129">
        <f>SUM(Q485:Y485)</f>
        <v>90</v>
      </c>
      <c r="AA485" s="132">
        <f>P485+Z485</f>
        <v>180</v>
      </c>
      <c r="AB485" s="101"/>
      <c r="AC485" s="101"/>
    </row>
    <row r="486" spans="5:32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0</v>
      </c>
      <c r="H486" s="134">
        <f t="shared" ref="H486:O486" si="261">IF(H485-H482=-1,3+H484)+IF(H485-H482=0,2+H484)+IF(H485-H482=1,1+H484)+IF(H485-H482=2,H484)+IF(H485-H482=3,IF(H484-1&gt;0,H484-1,0))+IF(H485-H482=4,IF(H484-2&gt;0,H484-2,0))</f>
        <v>0</v>
      </c>
      <c r="I486" s="134">
        <f t="shared" si="261"/>
        <v>0</v>
      </c>
      <c r="J486" s="134">
        <f t="shared" si="261"/>
        <v>0</v>
      </c>
      <c r="K486" s="134">
        <f t="shared" si="261"/>
        <v>0</v>
      </c>
      <c r="L486" s="134">
        <f t="shared" si="261"/>
        <v>0</v>
      </c>
      <c r="M486" s="134">
        <f t="shared" si="261"/>
        <v>0</v>
      </c>
      <c r="N486" s="134">
        <f t="shared" si="261"/>
        <v>0</v>
      </c>
      <c r="O486" s="135">
        <f t="shared" si="261"/>
        <v>0</v>
      </c>
      <c r="P486" s="136">
        <f>SUM(G486:O486)</f>
        <v>0</v>
      </c>
      <c r="Q486" s="137">
        <f t="shared" ref="Q486:Y486" si="262">IF(Q485-Q482=-1,3+Q484)+IF(Q485-Q482=0,2+Q484)+IF(Q485-Q482=1,1+Q484)+IF(Q485-Q482=2,Q484)+IF(Q485-Q482=3,IF(Q484-1&gt;0,Q484-1,0))+IF(Q485-Q482=4,IF(Q484-2&gt;0,Q484-2,0))</f>
        <v>0</v>
      </c>
      <c r="R486" s="138">
        <f t="shared" si="262"/>
        <v>0</v>
      </c>
      <c r="S486" s="138">
        <f t="shared" si="262"/>
        <v>0</v>
      </c>
      <c r="T486" s="138">
        <f t="shared" si="262"/>
        <v>0</v>
      </c>
      <c r="U486" s="138">
        <f t="shared" si="262"/>
        <v>0</v>
      </c>
      <c r="V486" s="138">
        <f t="shared" si="262"/>
        <v>0</v>
      </c>
      <c r="W486" s="138">
        <f t="shared" si="262"/>
        <v>0</v>
      </c>
      <c r="X486" s="138">
        <f t="shared" si="262"/>
        <v>0</v>
      </c>
      <c r="Y486" s="135">
        <f t="shared" si="262"/>
        <v>0</v>
      </c>
      <c r="Z486" s="136">
        <f>SUM(Q486:Y486)</f>
        <v>0</v>
      </c>
      <c r="AA486" s="139">
        <f>P486+Z486</f>
        <v>0</v>
      </c>
      <c r="AB486" s="101"/>
      <c r="AC486" s="101"/>
    </row>
    <row r="487" spans="5:32" ht="15" thickBot="1" x14ac:dyDescent="0.4">
      <c r="E487" s="101"/>
      <c r="F487" s="140" t="s">
        <v>53</v>
      </c>
      <c r="G487" s="141">
        <f t="shared" ref="G487:O487" si="263">IF(G485-G482=-2,4)+IF(G485-G482=-1,3)+IF(G485-G482=0,2)+IF(G485-G482=1,1)+IF(G485-G482&gt;2,0)</f>
        <v>0</v>
      </c>
      <c r="H487" s="141">
        <f t="shared" si="263"/>
        <v>0</v>
      </c>
      <c r="I487" s="141">
        <f t="shared" si="263"/>
        <v>0</v>
      </c>
      <c r="J487" s="141">
        <f t="shared" si="263"/>
        <v>0</v>
      </c>
      <c r="K487" s="141">
        <f t="shared" si="263"/>
        <v>0</v>
      </c>
      <c r="L487" s="141">
        <f t="shared" si="263"/>
        <v>0</v>
      </c>
      <c r="M487" s="141">
        <f t="shared" si="263"/>
        <v>0</v>
      </c>
      <c r="N487" s="141">
        <f t="shared" si="263"/>
        <v>0</v>
      </c>
      <c r="O487" s="142">
        <f t="shared" si="263"/>
        <v>0</v>
      </c>
      <c r="P487" s="143">
        <f>SUM(G487:O487)</f>
        <v>0</v>
      </c>
      <c r="Q487" s="142">
        <f t="shared" ref="Q487:Y487" si="264">IF(Q485-Q482=-2,4)+IF(Q485-Q482=-1,3)+IF(Q485-Q482=0,2)+IF(Q485-Q482=1,1)+IF(Q485-Q482&gt;2,0)</f>
        <v>0</v>
      </c>
      <c r="R487" s="142">
        <f t="shared" si="264"/>
        <v>0</v>
      </c>
      <c r="S487" s="142">
        <f t="shared" si="264"/>
        <v>0</v>
      </c>
      <c r="T487" s="142">
        <f t="shared" si="264"/>
        <v>0</v>
      </c>
      <c r="U487" s="142">
        <f t="shared" si="264"/>
        <v>0</v>
      </c>
      <c r="V487" s="142">
        <f t="shared" si="264"/>
        <v>0</v>
      </c>
      <c r="W487" s="142">
        <f t="shared" si="264"/>
        <v>0</v>
      </c>
      <c r="X487" s="142">
        <f t="shared" si="264"/>
        <v>0</v>
      </c>
      <c r="Y487" s="142">
        <f t="shared" si="264"/>
        <v>0</v>
      </c>
      <c r="Z487" s="143">
        <f>SUM(Q487:Y487)</f>
        <v>0</v>
      </c>
      <c r="AA487" s="144">
        <f>P487+Z487</f>
        <v>0</v>
      </c>
      <c r="AB487" s="101"/>
      <c r="AC487" s="101"/>
    </row>
    <row r="488" spans="5:32" x14ac:dyDescent="0.35">
      <c r="E488" s="101"/>
      <c r="F488" s="38"/>
      <c r="G488" s="28">
        <f>G485-G482</f>
        <v>6</v>
      </c>
      <c r="H488" s="28">
        <f t="shared" ref="H488:O488" si="265">H485-H482</f>
        <v>6</v>
      </c>
      <c r="I488" s="28">
        <f t="shared" si="265"/>
        <v>5</v>
      </c>
      <c r="J488" s="28">
        <f t="shared" si="265"/>
        <v>6</v>
      </c>
      <c r="K488" s="28">
        <f t="shared" si="265"/>
        <v>7</v>
      </c>
      <c r="L488" s="28">
        <f t="shared" si="265"/>
        <v>5</v>
      </c>
      <c r="M488" s="28">
        <f t="shared" si="265"/>
        <v>7</v>
      </c>
      <c r="N488" s="28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5"/>
      <c r="AA488" s="146"/>
      <c r="AB488" s="101"/>
      <c r="AC488" s="101"/>
    </row>
    <row r="489" spans="5:32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2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2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0</v>
      </c>
      <c r="P491" s="198" t="s">
        <v>57</v>
      </c>
      <c r="Q491" s="198"/>
      <c r="R491" s="198"/>
      <c r="S491" s="198"/>
      <c r="T491" s="198"/>
      <c r="U491" s="148">
        <f>COUNTIF(G488:Y488,"=2")</f>
        <v>0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</row>
    <row r="492" spans="5:32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0</v>
      </c>
      <c r="M492" s="217" t="s">
        <v>59</v>
      </c>
      <c r="N492" s="217"/>
      <c r="O492" s="152">
        <f>COUNTIF(G488:Y488,"=1")</f>
        <v>0</v>
      </c>
      <c r="P492" s="198" t="s">
        <v>60</v>
      </c>
      <c r="Q492" s="198"/>
      <c r="R492" s="198"/>
      <c r="S492" s="198"/>
      <c r="T492" s="198"/>
      <c r="U492" s="151">
        <f>COUNTIF(G488:Y488,"&gt;=3")</f>
        <v>18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</row>
    <row r="493" spans="5:32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0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</row>
    <row r="494" spans="5:32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0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</row>
    <row r="495" spans="5:32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0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</row>
    <row r="496" spans="5:32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18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</row>
    <row r="497" spans="5:32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</row>
    <row r="498" spans="5:32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</row>
    <row r="499" spans="5:32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</row>
    <row r="500" spans="5:32" ht="15.5" thickTop="1" thickBot="1" x14ac:dyDescent="0.4"/>
    <row r="501" spans="5:32" x14ac:dyDescent="0.35">
      <c r="E501" s="101"/>
      <c r="F501" s="102" t="s">
        <v>49</v>
      </c>
      <c r="G501" s="196">
        <f>C27</f>
        <v>0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0</v>
      </c>
      <c r="AB501" s="101"/>
      <c r="AC501" s="101"/>
    </row>
    <row r="502" spans="5:32" ht="15" thickBot="1" x14ac:dyDescent="0.4">
      <c r="E502" s="101"/>
      <c r="F502" s="104" t="s">
        <v>6</v>
      </c>
      <c r="G502" s="210">
        <f>E27</f>
        <v>20</v>
      </c>
      <c r="H502" s="211"/>
      <c r="I502" s="211"/>
      <c r="J502" s="211"/>
      <c r="K502" s="17"/>
      <c r="L502" s="211">
        <f>$F$3</f>
        <v>133</v>
      </c>
      <c r="M502" s="211"/>
      <c r="N502" s="211"/>
      <c r="O502" s="211">
        <f>$G$3</f>
        <v>68.599999999999994</v>
      </c>
      <c r="P502" s="211"/>
      <c r="Q502" s="212">
        <f>ROUND((G502*(L502/113)+(O502-AA505)),0)</f>
        <v>20</v>
      </c>
      <c r="R502" s="212"/>
      <c r="S502" s="212"/>
      <c r="T502" s="212"/>
      <c r="U502" s="17"/>
      <c r="V502" s="17"/>
      <c r="AA502" s="17"/>
      <c r="AB502" s="101"/>
      <c r="AC502" s="101"/>
    </row>
    <row r="503" spans="5:32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2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2" x14ac:dyDescent="0.35">
      <c r="E505" s="101"/>
      <c r="F505" s="109" t="s">
        <v>11</v>
      </c>
      <c r="G505" s="110">
        <f>G$7</f>
        <v>4</v>
      </c>
      <c r="H505" s="110">
        <f t="shared" ref="H505:O505" si="267">H$7</f>
        <v>4</v>
      </c>
      <c r="I505" s="110">
        <f t="shared" si="267"/>
        <v>5</v>
      </c>
      <c r="J505" s="110">
        <f t="shared" si="267"/>
        <v>4</v>
      </c>
      <c r="K505" s="110">
        <f t="shared" si="267"/>
        <v>3</v>
      </c>
      <c r="L505" s="110">
        <f t="shared" si="267"/>
        <v>5</v>
      </c>
      <c r="M505" s="110">
        <f t="shared" si="267"/>
        <v>3</v>
      </c>
      <c r="N505" s="110">
        <f t="shared" si="267"/>
        <v>5</v>
      </c>
      <c r="O505" s="110">
        <f t="shared" si="267"/>
        <v>3</v>
      </c>
      <c r="P505" s="111">
        <f>SUM(G505:O505)</f>
        <v>36</v>
      </c>
      <c r="Q505" s="110">
        <f t="shared" ref="Q505:Y505" si="268">Q$7</f>
        <v>4</v>
      </c>
      <c r="R505" s="112">
        <f t="shared" si="268"/>
        <v>4</v>
      </c>
      <c r="S505" s="112">
        <f t="shared" si="268"/>
        <v>3</v>
      </c>
      <c r="T505" s="112">
        <f t="shared" si="268"/>
        <v>5</v>
      </c>
      <c r="U505" s="112">
        <f t="shared" si="268"/>
        <v>3</v>
      </c>
      <c r="V505" s="112">
        <f t="shared" si="268"/>
        <v>4</v>
      </c>
      <c r="W505" s="112">
        <f t="shared" si="268"/>
        <v>4</v>
      </c>
      <c r="X505" s="112">
        <f t="shared" si="268"/>
        <v>5</v>
      </c>
      <c r="Y505" s="113">
        <f t="shared" si="268"/>
        <v>4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2" x14ac:dyDescent="0.35">
      <c r="E506" s="101"/>
      <c r="F506" s="114" t="s">
        <v>7</v>
      </c>
      <c r="G506" s="115">
        <f>G$8</f>
        <v>4</v>
      </c>
      <c r="H506" s="115">
        <f t="shared" ref="H506:O506" si="269">H$8</f>
        <v>8</v>
      </c>
      <c r="I506" s="115">
        <f t="shared" si="269"/>
        <v>12</v>
      </c>
      <c r="J506" s="115">
        <f t="shared" si="269"/>
        <v>14</v>
      </c>
      <c r="K506" s="115">
        <f t="shared" si="269"/>
        <v>2</v>
      </c>
      <c r="L506" s="115">
        <f t="shared" si="269"/>
        <v>10</v>
      </c>
      <c r="M506" s="115">
        <f t="shared" si="269"/>
        <v>18</v>
      </c>
      <c r="N506" s="115">
        <f t="shared" si="269"/>
        <v>16</v>
      </c>
      <c r="O506" s="116">
        <f t="shared" si="269"/>
        <v>6</v>
      </c>
      <c r="P506" s="117"/>
      <c r="Q506" s="118">
        <f t="shared" ref="Q506:Y506" si="270">Q$8</f>
        <v>1</v>
      </c>
      <c r="R506" s="119">
        <f t="shared" si="270"/>
        <v>9</v>
      </c>
      <c r="S506" s="119">
        <f t="shared" si="270"/>
        <v>11</v>
      </c>
      <c r="T506" s="119">
        <f t="shared" si="270"/>
        <v>5</v>
      </c>
      <c r="U506" s="119">
        <f t="shared" si="270"/>
        <v>17</v>
      </c>
      <c r="V506" s="119">
        <f t="shared" si="270"/>
        <v>15</v>
      </c>
      <c r="W506" s="119">
        <f t="shared" si="270"/>
        <v>3</v>
      </c>
      <c r="X506" s="119">
        <f t="shared" si="270"/>
        <v>13</v>
      </c>
      <c r="Y506" s="116">
        <f t="shared" si="270"/>
        <v>7</v>
      </c>
      <c r="Z506" s="117"/>
      <c r="AA506" s="120"/>
      <c r="AB506" s="101"/>
      <c r="AC506" s="101"/>
    </row>
    <row r="507" spans="5:32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1</v>
      </c>
      <c r="H507" s="122">
        <f t="shared" ref="H507:O507" si="271">IF($Q502&lt;=18,IF(H506&lt;=$Q502,1,0),IF($Q502&lt;=36,IF(H506&lt;=($Q502-18),2,1),IF($Q502&gt;36,IF(H506&lt;=($Q502-36),3,2))))</f>
        <v>1</v>
      </c>
      <c r="I507" s="122">
        <f t="shared" si="271"/>
        <v>1</v>
      </c>
      <c r="J507" s="122">
        <f t="shared" si="271"/>
        <v>1</v>
      </c>
      <c r="K507" s="122">
        <f t="shared" si="271"/>
        <v>2</v>
      </c>
      <c r="L507" s="122">
        <f t="shared" si="271"/>
        <v>1</v>
      </c>
      <c r="M507" s="122">
        <f t="shared" si="271"/>
        <v>1</v>
      </c>
      <c r="N507" s="122">
        <f t="shared" si="271"/>
        <v>1</v>
      </c>
      <c r="O507" s="123">
        <f t="shared" si="271"/>
        <v>1</v>
      </c>
      <c r="P507" s="124">
        <f>SUM(G507:O507)</f>
        <v>10</v>
      </c>
      <c r="Q507" s="123">
        <f t="shared" ref="Q507:Y507" si="272">IF($Q502&lt;=18,IF(Q506&lt;=$Q502,1,0),IF($Q502&lt;=36,IF(Q506&lt;=($Q502-18),2,1),IF($Q502&gt;36,IF(Q506&lt;=($Q502-36),3,2))))</f>
        <v>2</v>
      </c>
      <c r="R507" s="123">
        <f t="shared" si="272"/>
        <v>1</v>
      </c>
      <c r="S507" s="123">
        <f t="shared" si="272"/>
        <v>1</v>
      </c>
      <c r="T507" s="123">
        <f t="shared" si="272"/>
        <v>1</v>
      </c>
      <c r="U507" s="123">
        <f t="shared" si="272"/>
        <v>1</v>
      </c>
      <c r="V507" s="123">
        <f t="shared" si="272"/>
        <v>1</v>
      </c>
      <c r="W507" s="123">
        <f t="shared" si="272"/>
        <v>1</v>
      </c>
      <c r="X507" s="123">
        <f t="shared" si="272"/>
        <v>1</v>
      </c>
      <c r="Y507" s="123">
        <f t="shared" si="272"/>
        <v>1</v>
      </c>
      <c r="Z507" s="125">
        <f>SUM(Q507:Y507)</f>
        <v>10</v>
      </c>
      <c r="AA507" s="126">
        <f>P507+Z507</f>
        <v>20</v>
      </c>
      <c r="AB507" s="101"/>
      <c r="AC507" s="101"/>
    </row>
    <row r="508" spans="5:32" x14ac:dyDescent="0.35">
      <c r="E508" s="101"/>
      <c r="F508" s="127" t="s">
        <v>51</v>
      </c>
      <c r="G508" s="128">
        <f t="shared" ref="G508:O508" si="273">G27</f>
        <v>10</v>
      </c>
      <c r="H508" s="128">
        <f t="shared" si="273"/>
        <v>10</v>
      </c>
      <c r="I508" s="128">
        <f t="shared" si="273"/>
        <v>10</v>
      </c>
      <c r="J508" s="128">
        <f t="shared" si="273"/>
        <v>10</v>
      </c>
      <c r="K508" s="128">
        <f t="shared" si="273"/>
        <v>10</v>
      </c>
      <c r="L508" s="128">
        <f t="shared" si="273"/>
        <v>10</v>
      </c>
      <c r="M508" s="128">
        <f t="shared" si="273"/>
        <v>10</v>
      </c>
      <c r="N508" s="128">
        <f t="shared" si="273"/>
        <v>10</v>
      </c>
      <c r="O508" s="128">
        <f t="shared" si="273"/>
        <v>10</v>
      </c>
      <c r="P508" s="129">
        <f>SUM(G508:O508)</f>
        <v>90</v>
      </c>
      <c r="Q508" s="130">
        <f t="shared" ref="Q508:Y508" si="274">Q27</f>
        <v>10</v>
      </c>
      <c r="R508" s="128">
        <f t="shared" si="274"/>
        <v>10</v>
      </c>
      <c r="S508" s="128">
        <f t="shared" si="274"/>
        <v>10</v>
      </c>
      <c r="T508" s="128">
        <f t="shared" si="274"/>
        <v>10</v>
      </c>
      <c r="U508" s="128">
        <f t="shared" si="274"/>
        <v>10</v>
      </c>
      <c r="V508" s="128">
        <f t="shared" si="274"/>
        <v>10</v>
      </c>
      <c r="W508" s="128">
        <f t="shared" si="274"/>
        <v>10</v>
      </c>
      <c r="X508" s="128">
        <f t="shared" si="274"/>
        <v>10</v>
      </c>
      <c r="Y508" s="131">
        <f t="shared" si="274"/>
        <v>10</v>
      </c>
      <c r="Z508" s="129">
        <f>SUM(Q508:Y508)</f>
        <v>90</v>
      </c>
      <c r="AA508" s="132">
        <f>P508+Z508</f>
        <v>180</v>
      </c>
      <c r="AB508" s="101"/>
      <c r="AC508" s="101"/>
    </row>
    <row r="509" spans="5:32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0</v>
      </c>
      <c r="H509" s="134">
        <f t="shared" ref="H509:O509" si="275">IF(H508-H505=-1,3+H507)+IF(H508-H505=0,2+H507)+IF(H508-H505=1,1+H507)+IF(H508-H505=2,H507)+IF(H508-H505=3,IF(H507-1&gt;0,H507-1,0))+IF(H508-H505=4,IF(H507-2&gt;0,H507-2,0))</f>
        <v>0</v>
      </c>
      <c r="I509" s="134">
        <f t="shared" si="275"/>
        <v>0</v>
      </c>
      <c r="J509" s="134">
        <f t="shared" si="275"/>
        <v>0</v>
      </c>
      <c r="K509" s="134">
        <f t="shared" si="275"/>
        <v>0</v>
      </c>
      <c r="L509" s="134">
        <f t="shared" si="275"/>
        <v>0</v>
      </c>
      <c r="M509" s="134">
        <f t="shared" si="275"/>
        <v>0</v>
      </c>
      <c r="N509" s="134">
        <f t="shared" si="275"/>
        <v>0</v>
      </c>
      <c r="O509" s="135">
        <f t="shared" si="275"/>
        <v>0</v>
      </c>
      <c r="P509" s="136">
        <f>SUM(G509:O509)</f>
        <v>0</v>
      </c>
      <c r="Q509" s="137">
        <f t="shared" ref="Q509:Y509" si="276">IF(Q508-Q505=-1,3+Q507)+IF(Q508-Q505=0,2+Q507)+IF(Q508-Q505=1,1+Q507)+IF(Q508-Q505=2,Q507)+IF(Q508-Q505=3,IF(Q507-1&gt;0,Q507-1,0))+IF(Q508-Q505=4,IF(Q507-2&gt;0,Q507-2,0))</f>
        <v>0</v>
      </c>
      <c r="R509" s="138">
        <f t="shared" si="276"/>
        <v>0</v>
      </c>
      <c r="S509" s="138">
        <f t="shared" si="276"/>
        <v>0</v>
      </c>
      <c r="T509" s="138">
        <f t="shared" si="276"/>
        <v>0</v>
      </c>
      <c r="U509" s="138">
        <f t="shared" si="276"/>
        <v>0</v>
      </c>
      <c r="V509" s="138">
        <f t="shared" si="276"/>
        <v>0</v>
      </c>
      <c r="W509" s="138">
        <f t="shared" si="276"/>
        <v>0</v>
      </c>
      <c r="X509" s="138">
        <f t="shared" si="276"/>
        <v>0</v>
      </c>
      <c r="Y509" s="135">
        <f t="shared" si="276"/>
        <v>0</v>
      </c>
      <c r="Z509" s="136">
        <f>SUM(Q509:Y509)</f>
        <v>0</v>
      </c>
      <c r="AA509" s="139">
        <f>P509+Z509</f>
        <v>0</v>
      </c>
      <c r="AB509" s="101"/>
      <c r="AC509" s="101"/>
    </row>
    <row r="510" spans="5:32" ht="15" thickBot="1" x14ac:dyDescent="0.4">
      <c r="E510" s="101"/>
      <c r="F510" s="140" t="s">
        <v>53</v>
      </c>
      <c r="G510" s="141">
        <f t="shared" ref="G510:O510" si="277">IF(G508-G505=-2,4)+IF(G508-G505=-1,3)+IF(G508-G505=0,2)+IF(G508-G505=1,1)+IF(G508-G505&gt;2,0)</f>
        <v>0</v>
      </c>
      <c r="H510" s="141">
        <f t="shared" si="277"/>
        <v>0</v>
      </c>
      <c r="I510" s="141">
        <f t="shared" si="277"/>
        <v>0</v>
      </c>
      <c r="J510" s="141">
        <f t="shared" si="277"/>
        <v>0</v>
      </c>
      <c r="K510" s="141">
        <f t="shared" si="277"/>
        <v>0</v>
      </c>
      <c r="L510" s="141">
        <f t="shared" si="277"/>
        <v>0</v>
      </c>
      <c r="M510" s="141">
        <f t="shared" si="277"/>
        <v>0</v>
      </c>
      <c r="N510" s="141">
        <f t="shared" si="277"/>
        <v>0</v>
      </c>
      <c r="O510" s="142">
        <f t="shared" si="277"/>
        <v>0</v>
      </c>
      <c r="P510" s="143">
        <f>SUM(G510:O510)</f>
        <v>0</v>
      </c>
      <c r="Q510" s="142">
        <f t="shared" ref="Q510:Y510" si="278">IF(Q508-Q505=-2,4)+IF(Q508-Q505=-1,3)+IF(Q508-Q505=0,2)+IF(Q508-Q505=1,1)+IF(Q508-Q505&gt;2,0)</f>
        <v>0</v>
      </c>
      <c r="R510" s="142">
        <f t="shared" si="278"/>
        <v>0</v>
      </c>
      <c r="S510" s="142">
        <f t="shared" si="278"/>
        <v>0</v>
      </c>
      <c r="T510" s="142">
        <f t="shared" si="278"/>
        <v>0</v>
      </c>
      <c r="U510" s="142">
        <f t="shared" si="278"/>
        <v>0</v>
      </c>
      <c r="V510" s="142">
        <f t="shared" si="278"/>
        <v>0</v>
      </c>
      <c r="W510" s="142">
        <f t="shared" si="278"/>
        <v>0</v>
      </c>
      <c r="X510" s="142">
        <f t="shared" si="278"/>
        <v>0</v>
      </c>
      <c r="Y510" s="142">
        <f t="shared" si="278"/>
        <v>0</v>
      </c>
      <c r="Z510" s="143">
        <f>SUM(Q510:Y510)</f>
        <v>0</v>
      </c>
      <c r="AA510" s="144">
        <f>P510+Z510</f>
        <v>0</v>
      </c>
      <c r="AB510" s="101"/>
      <c r="AC510" s="101"/>
    </row>
    <row r="511" spans="5:32" x14ac:dyDescent="0.35">
      <c r="E511" s="101"/>
      <c r="F511" s="38"/>
      <c r="G511" s="28">
        <f>G508-G505</f>
        <v>6</v>
      </c>
      <c r="H511" s="28">
        <f t="shared" ref="H511:O511" si="279">H508-H505</f>
        <v>6</v>
      </c>
      <c r="I511" s="28">
        <f t="shared" si="279"/>
        <v>5</v>
      </c>
      <c r="J511" s="28">
        <f t="shared" si="279"/>
        <v>6</v>
      </c>
      <c r="K511" s="28">
        <f t="shared" si="279"/>
        <v>7</v>
      </c>
      <c r="L511" s="28">
        <f t="shared" si="279"/>
        <v>5</v>
      </c>
      <c r="M511" s="28">
        <f t="shared" si="279"/>
        <v>7</v>
      </c>
      <c r="N511" s="28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5"/>
      <c r="AA511" s="146"/>
      <c r="AB511" s="101"/>
      <c r="AC511" s="101"/>
    </row>
    <row r="512" spans="5:32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2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2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0</v>
      </c>
      <c r="P514" s="198" t="s">
        <v>57</v>
      </c>
      <c r="Q514" s="198"/>
      <c r="R514" s="198"/>
      <c r="S514" s="198"/>
      <c r="T514" s="198"/>
      <c r="U514" s="148">
        <f>COUNTIF(G511:Y511,"=2")</f>
        <v>0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</row>
    <row r="515" spans="5:32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0</v>
      </c>
      <c r="P515" s="198" t="s">
        <v>60</v>
      </c>
      <c r="Q515" s="198"/>
      <c r="R515" s="198"/>
      <c r="S515" s="198"/>
      <c r="T515" s="198"/>
      <c r="U515" s="151">
        <f>COUNTIF(G511:Y511,"&gt;=3")</f>
        <v>18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</row>
    <row r="516" spans="5:32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0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</row>
    <row r="517" spans="5:32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0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</row>
    <row r="518" spans="5:32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0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</row>
    <row r="519" spans="5:32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18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</row>
    <row r="520" spans="5:32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</row>
    <row r="521" spans="5:32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</row>
    <row r="522" spans="5:32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</row>
    <row r="523" spans="5:32" ht="15.5" thickTop="1" thickBot="1" x14ac:dyDescent="0.4"/>
    <row r="524" spans="5:32" x14ac:dyDescent="0.35">
      <c r="E524" s="101"/>
      <c r="F524" s="102" t="s">
        <v>49</v>
      </c>
      <c r="G524" s="196">
        <f>C28</f>
        <v>0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0</v>
      </c>
      <c r="AB524" s="101"/>
      <c r="AC524" s="101"/>
    </row>
    <row r="525" spans="5:32" ht="15" thickBot="1" x14ac:dyDescent="0.4">
      <c r="E525" s="101"/>
      <c r="F525" s="104" t="s">
        <v>6</v>
      </c>
      <c r="G525" s="210">
        <f>E28</f>
        <v>20</v>
      </c>
      <c r="H525" s="211"/>
      <c r="I525" s="211"/>
      <c r="J525" s="211"/>
      <c r="K525" s="17"/>
      <c r="L525" s="211">
        <f>$F$3</f>
        <v>133</v>
      </c>
      <c r="M525" s="211"/>
      <c r="N525" s="211"/>
      <c r="O525" s="211">
        <f>$G$3</f>
        <v>68.599999999999994</v>
      </c>
      <c r="P525" s="211"/>
      <c r="Q525" s="212">
        <f>ROUND((G525*(L525/113)+(O525-AA528)),0)</f>
        <v>20</v>
      </c>
      <c r="R525" s="212"/>
      <c r="S525" s="212"/>
      <c r="T525" s="212"/>
      <c r="U525" s="17"/>
      <c r="V525" s="17"/>
      <c r="AA525" s="17"/>
      <c r="AB525" s="101"/>
      <c r="AC525" s="101"/>
    </row>
    <row r="526" spans="5:32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2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2" x14ac:dyDescent="0.35">
      <c r="E528" s="101"/>
      <c r="F528" s="109" t="s">
        <v>11</v>
      </c>
      <c r="G528" s="110">
        <f>G$7</f>
        <v>4</v>
      </c>
      <c r="H528" s="110">
        <f t="shared" ref="H528:O528" si="281">H$7</f>
        <v>4</v>
      </c>
      <c r="I528" s="110">
        <f t="shared" si="281"/>
        <v>5</v>
      </c>
      <c r="J528" s="110">
        <f t="shared" si="281"/>
        <v>4</v>
      </c>
      <c r="K528" s="110">
        <f t="shared" si="281"/>
        <v>3</v>
      </c>
      <c r="L528" s="110">
        <f t="shared" si="281"/>
        <v>5</v>
      </c>
      <c r="M528" s="110">
        <f t="shared" si="281"/>
        <v>3</v>
      </c>
      <c r="N528" s="110">
        <f t="shared" si="281"/>
        <v>5</v>
      </c>
      <c r="O528" s="110">
        <f t="shared" si="281"/>
        <v>3</v>
      </c>
      <c r="P528" s="111">
        <f>SUM(G528:O528)</f>
        <v>36</v>
      </c>
      <c r="Q528" s="110">
        <f t="shared" ref="Q528:Y528" si="282">Q$7</f>
        <v>4</v>
      </c>
      <c r="R528" s="112">
        <f t="shared" si="282"/>
        <v>4</v>
      </c>
      <c r="S528" s="112">
        <f t="shared" si="282"/>
        <v>3</v>
      </c>
      <c r="T528" s="112">
        <f t="shared" si="282"/>
        <v>5</v>
      </c>
      <c r="U528" s="112">
        <f t="shared" si="282"/>
        <v>3</v>
      </c>
      <c r="V528" s="112">
        <f t="shared" si="282"/>
        <v>4</v>
      </c>
      <c r="W528" s="112">
        <f t="shared" si="282"/>
        <v>4</v>
      </c>
      <c r="X528" s="112">
        <f t="shared" si="282"/>
        <v>5</v>
      </c>
      <c r="Y528" s="113">
        <f t="shared" si="282"/>
        <v>4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2" x14ac:dyDescent="0.35">
      <c r="E529" s="101"/>
      <c r="F529" s="114" t="s">
        <v>7</v>
      </c>
      <c r="G529" s="115">
        <f>G$8</f>
        <v>4</v>
      </c>
      <c r="H529" s="115">
        <f t="shared" ref="H529:O529" si="283">H$8</f>
        <v>8</v>
      </c>
      <c r="I529" s="115">
        <f t="shared" si="283"/>
        <v>12</v>
      </c>
      <c r="J529" s="115">
        <f t="shared" si="283"/>
        <v>14</v>
      </c>
      <c r="K529" s="115">
        <f t="shared" si="283"/>
        <v>2</v>
      </c>
      <c r="L529" s="115">
        <f t="shared" si="283"/>
        <v>10</v>
      </c>
      <c r="M529" s="115">
        <f t="shared" si="283"/>
        <v>18</v>
      </c>
      <c r="N529" s="115">
        <f t="shared" si="283"/>
        <v>16</v>
      </c>
      <c r="O529" s="116">
        <f t="shared" si="283"/>
        <v>6</v>
      </c>
      <c r="P529" s="117"/>
      <c r="Q529" s="118">
        <f t="shared" ref="Q529:Y529" si="284">Q$8</f>
        <v>1</v>
      </c>
      <c r="R529" s="119">
        <f t="shared" si="284"/>
        <v>9</v>
      </c>
      <c r="S529" s="119">
        <f t="shared" si="284"/>
        <v>11</v>
      </c>
      <c r="T529" s="119">
        <f t="shared" si="284"/>
        <v>5</v>
      </c>
      <c r="U529" s="119">
        <f t="shared" si="284"/>
        <v>17</v>
      </c>
      <c r="V529" s="119">
        <f t="shared" si="284"/>
        <v>15</v>
      </c>
      <c r="W529" s="119">
        <f t="shared" si="284"/>
        <v>3</v>
      </c>
      <c r="X529" s="119">
        <f t="shared" si="284"/>
        <v>13</v>
      </c>
      <c r="Y529" s="116">
        <f t="shared" si="284"/>
        <v>7</v>
      </c>
      <c r="Z529" s="117"/>
      <c r="AA529" s="120"/>
      <c r="AB529" s="101"/>
      <c r="AC529" s="101"/>
    </row>
    <row r="530" spans="5:32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1</v>
      </c>
      <c r="H530" s="122">
        <f t="shared" ref="H530:O530" si="285">IF($Q525&lt;=18,IF(H529&lt;=$Q525,1,0),IF($Q525&lt;=36,IF(H529&lt;=($Q525-18),2,1),IF($Q525&gt;36,IF(H529&lt;=($Q525-36),3,2))))</f>
        <v>1</v>
      </c>
      <c r="I530" s="122">
        <f t="shared" si="285"/>
        <v>1</v>
      </c>
      <c r="J530" s="122">
        <f t="shared" si="285"/>
        <v>1</v>
      </c>
      <c r="K530" s="122">
        <f t="shared" si="285"/>
        <v>2</v>
      </c>
      <c r="L530" s="122">
        <f t="shared" si="285"/>
        <v>1</v>
      </c>
      <c r="M530" s="122">
        <f t="shared" si="285"/>
        <v>1</v>
      </c>
      <c r="N530" s="122">
        <f t="shared" si="285"/>
        <v>1</v>
      </c>
      <c r="O530" s="123">
        <f t="shared" si="285"/>
        <v>1</v>
      </c>
      <c r="P530" s="124">
        <f>SUM(G530:O530)</f>
        <v>10</v>
      </c>
      <c r="Q530" s="123">
        <f t="shared" ref="Q530:Y530" si="286">IF($Q525&lt;=18,IF(Q529&lt;=$Q525,1,0),IF($Q525&lt;=36,IF(Q529&lt;=($Q525-18),2,1),IF($Q525&gt;36,IF(Q529&lt;=($Q525-36),3,2))))</f>
        <v>2</v>
      </c>
      <c r="R530" s="123">
        <f t="shared" si="286"/>
        <v>1</v>
      </c>
      <c r="S530" s="123">
        <f t="shared" si="286"/>
        <v>1</v>
      </c>
      <c r="T530" s="123">
        <f t="shared" si="286"/>
        <v>1</v>
      </c>
      <c r="U530" s="123">
        <f t="shared" si="286"/>
        <v>1</v>
      </c>
      <c r="V530" s="123">
        <f t="shared" si="286"/>
        <v>1</v>
      </c>
      <c r="W530" s="123">
        <f t="shared" si="286"/>
        <v>1</v>
      </c>
      <c r="X530" s="123">
        <f t="shared" si="286"/>
        <v>1</v>
      </c>
      <c r="Y530" s="123">
        <f t="shared" si="286"/>
        <v>1</v>
      </c>
      <c r="Z530" s="125">
        <f>SUM(Q530:Y530)</f>
        <v>10</v>
      </c>
      <c r="AA530" s="126">
        <f>P530+Z530</f>
        <v>20</v>
      </c>
      <c r="AB530" s="101"/>
      <c r="AC530" s="101"/>
    </row>
    <row r="531" spans="5:32" x14ac:dyDescent="0.35">
      <c r="E531" s="101"/>
      <c r="F531" s="127" t="s">
        <v>51</v>
      </c>
      <c r="G531" s="128">
        <f t="shared" ref="G531:O531" si="287">G28</f>
        <v>10</v>
      </c>
      <c r="H531" s="128">
        <f t="shared" si="287"/>
        <v>10</v>
      </c>
      <c r="I531" s="128">
        <f t="shared" si="287"/>
        <v>10</v>
      </c>
      <c r="J531" s="128">
        <f t="shared" si="287"/>
        <v>10</v>
      </c>
      <c r="K531" s="128">
        <f t="shared" si="287"/>
        <v>10</v>
      </c>
      <c r="L531" s="128">
        <f t="shared" si="287"/>
        <v>10</v>
      </c>
      <c r="M531" s="128">
        <f t="shared" si="287"/>
        <v>10</v>
      </c>
      <c r="N531" s="128">
        <f t="shared" si="287"/>
        <v>10</v>
      </c>
      <c r="O531" s="128">
        <f t="shared" si="287"/>
        <v>10</v>
      </c>
      <c r="P531" s="129">
        <f>SUM(G531:O531)</f>
        <v>90</v>
      </c>
      <c r="Q531" s="130">
        <f t="shared" ref="Q531:Y531" si="288">Q28</f>
        <v>10</v>
      </c>
      <c r="R531" s="128">
        <f t="shared" si="288"/>
        <v>10</v>
      </c>
      <c r="S531" s="128">
        <f t="shared" si="288"/>
        <v>10</v>
      </c>
      <c r="T531" s="128">
        <f t="shared" si="288"/>
        <v>10</v>
      </c>
      <c r="U531" s="128">
        <f t="shared" si="288"/>
        <v>10</v>
      </c>
      <c r="V531" s="128">
        <f t="shared" si="288"/>
        <v>10</v>
      </c>
      <c r="W531" s="128">
        <f t="shared" si="288"/>
        <v>10</v>
      </c>
      <c r="X531" s="128">
        <f t="shared" si="288"/>
        <v>10</v>
      </c>
      <c r="Y531" s="131">
        <f t="shared" si="288"/>
        <v>10</v>
      </c>
      <c r="Z531" s="129">
        <f>SUM(Q531:Y531)</f>
        <v>90</v>
      </c>
      <c r="AA531" s="132">
        <f>P531+Z531</f>
        <v>180</v>
      </c>
      <c r="AB531" s="101"/>
      <c r="AC531" s="101"/>
    </row>
    <row r="532" spans="5:32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289">IF(H531-H528=-1,3+H530)+IF(H531-H528=0,2+H530)+IF(H531-H528=1,1+H530)+IF(H531-H528=2,H530)+IF(H531-H528=3,IF(H530-1&gt;0,H530-1,0))+IF(H531-H528=4,IF(H530-2&gt;0,H530-2,0))</f>
        <v>0</v>
      </c>
      <c r="I532" s="134">
        <f t="shared" si="289"/>
        <v>0</v>
      </c>
      <c r="J532" s="134">
        <f t="shared" si="289"/>
        <v>0</v>
      </c>
      <c r="K532" s="134">
        <f t="shared" si="289"/>
        <v>0</v>
      </c>
      <c r="L532" s="134">
        <f t="shared" si="289"/>
        <v>0</v>
      </c>
      <c r="M532" s="134">
        <f t="shared" si="289"/>
        <v>0</v>
      </c>
      <c r="N532" s="134">
        <f t="shared" si="289"/>
        <v>0</v>
      </c>
      <c r="O532" s="135">
        <f t="shared" si="289"/>
        <v>0</v>
      </c>
      <c r="P532" s="136">
        <f>SUM(G532:O532)</f>
        <v>0</v>
      </c>
      <c r="Q532" s="137">
        <f t="shared" ref="Q532:Y532" si="290">IF(Q531-Q528=-1,3+Q530)+IF(Q531-Q528=0,2+Q530)+IF(Q531-Q528=1,1+Q530)+IF(Q531-Q528=2,Q530)+IF(Q531-Q528=3,IF(Q530-1&gt;0,Q530-1,0))+IF(Q531-Q528=4,IF(Q530-2&gt;0,Q530-2,0))</f>
        <v>0</v>
      </c>
      <c r="R532" s="138">
        <f t="shared" si="290"/>
        <v>0</v>
      </c>
      <c r="S532" s="138">
        <f t="shared" si="290"/>
        <v>0</v>
      </c>
      <c r="T532" s="138">
        <f t="shared" si="290"/>
        <v>0</v>
      </c>
      <c r="U532" s="138">
        <f t="shared" si="290"/>
        <v>0</v>
      </c>
      <c r="V532" s="138">
        <f t="shared" si="290"/>
        <v>0</v>
      </c>
      <c r="W532" s="138">
        <f t="shared" si="290"/>
        <v>0</v>
      </c>
      <c r="X532" s="138">
        <f t="shared" si="290"/>
        <v>0</v>
      </c>
      <c r="Y532" s="135">
        <f t="shared" si="290"/>
        <v>0</v>
      </c>
      <c r="Z532" s="136">
        <f>SUM(Q532:Y532)</f>
        <v>0</v>
      </c>
      <c r="AA532" s="139">
        <f>P532+Z532</f>
        <v>0</v>
      </c>
      <c r="AB532" s="101"/>
      <c r="AC532" s="101"/>
    </row>
    <row r="533" spans="5:32" ht="15" thickBot="1" x14ac:dyDescent="0.4">
      <c r="E533" s="101"/>
      <c r="F533" s="140" t="s">
        <v>53</v>
      </c>
      <c r="G533" s="141">
        <f t="shared" ref="G533:O533" si="291">IF(G531-G528=-2,4)+IF(G531-G528=-1,3)+IF(G531-G528=0,2)+IF(G531-G528=1,1)+IF(G531-G528&gt;2,0)</f>
        <v>0</v>
      </c>
      <c r="H533" s="141">
        <f t="shared" si="291"/>
        <v>0</v>
      </c>
      <c r="I533" s="141">
        <f t="shared" si="291"/>
        <v>0</v>
      </c>
      <c r="J533" s="141">
        <f t="shared" si="291"/>
        <v>0</v>
      </c>
      <c r="K533" s="141">
        <f t="shared" si="291"/>
        <v>0</v>
      </c>
      <c r="L533" s="141">
        <f t="shared" si="291"/>
        <v>0</v>
      </c>
      <c r="M533" s="141">
        <f t="shared" si="291"/>
        <v>0</v>
      </c>
      <c r="N533" s="141">
        <f t="shared" si="291"/>
        <v>0</v>
      </c>
      <c r="O533" s="142">
        <f t="shared" si="291"/>
        <v>0</v>
      </c>
      <c r="P533" s="143">
        <f>SUM(G533:O533)</f>
        <v>0</v>
      </c>
      <c r="Q533" s="142">
        <f t="shared" ref="Q533:Y533" si="292">IF(Q531-Q528=-2,4)+IF(Q531-Q528=-1,3)+IF(Q531-Q528=0,2)+IF(Q531-Q528=1,1)+IF(Q531-Q528&gt;2,0)</f>
        <v>0</v>
      </c>
      <c r="R533" s="142">
        <f t="shared" si="292"/>
        <v>0</v>
      </c>
      <c r="S533" s="142">
        <f t="shared" si="292"/>
        <v>0</v>
      </c>
      <c r="T533" s="142">
        <f t="shared" si="292"/>
        <v>0</v>
      </c>
      <c r="U533" s="142">
        <f t="shared" si="292"/>
        <v>0</v>
      </c>
      <c r="V533" s="142">
        <f t="shared" si="292"/>
        <v>0</v>
      </c>
      <c r="W533" s="142">
        <f t="shared" si="292"/>
        <v>0</v>
      </c>
      <c r="X533" s="142">
        <f t="shared" si="292"/>
        <v>0</v>
      </c>
      <c r="Y533" s="142">
        <f t="shared" si="292"/>
        <v>0</v>
      </c>
      <c r="Z533" s="143">
        <f>SUM(Q533:Y533)</f>
        <v>0</v>
      </c>
      <c r="AA533" s="144">
        <f>P533+Z533</f>
        <v>0</v>
      </c>
      <c r="AB533" s="101"/>
      <c r="AC533" s="101"/>
    </row>
    <row r="534" spans="5:32" x14ac:dyDescent="0.35">
      <c r="E534" s="101"/>
      <c r="F534" s="38"/>
      <c r="G534" s="28">
        <f>G531-G528</f>
        <v>6</v>
      </c>
      <c r="H534" s="28">
        <f t="shared" ref="H534:O534" si="293">H531-H528</f>
        <v>6</v>
      </c>
      <c r="I534" s="28">
        <f t="shared" si="293"/>
        <v>5</v>
      </c>
      <c r="J534" s="28">
        <f t="shared" si="293"/>
        <v>6</v>
      </c>
      <c r="K534" s="28">
        <f t="shared" si="293"/>
        <v>7</v>
      </c>
      <c r="L534" s="28">
        <f t="shared" si="293"/>
        <v>5</v>
      </c>
      <c r="M534" s="28">
        <f t="shared" si="293"/>
        <v>7</v>
      </c>
      <c r="N534" s="28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5"/>
      <c r="AA534" s="146"/>
      <c r="AB534" s="101"/>
      <c r="AC534" s="101"/>
    </row>
    <row r="535" spans="5:32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2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2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0</v>
      </c>
      <c r="P537" s="198" t="s">
        <v>57</v>
      </c>
      <c r="Q537" s="198"/>
      <c r="R537" s="198"/>
      <c r="S537" s="198"/>
      <c r="T537" s="198"/>
      <c r="U537" s="148">
        <f>COUNTIF(G534:Y534,"=2")</f>
        <v>0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</row>
    <row r="538" spans="5:32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0</v>
      </c>
      <c r="P538" s="198" t="s">
        <v>60</v>
      </c>
      <c r="Q538" s="198"/>
      <c r="R538" s="198"/>
      <c r="S538" s="198"/>
      <c r="T538" s="198"/>
      <c r="U538" s="151">
        <f>COUNTIF(G534:Y534,"&gt;=3")</f>
        <v>18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</row>
    <row r="539" spans="5:32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0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</row>
    <row r="540" spans="5:32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0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</row>
    <row r="541" spans="5:32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0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</row>
    <row r="542" spans="5:32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18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</row>
    <row r="543" spans="5:32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</row>
    <row r="544" spans="5:32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</row>
    <row r="545" spans="5:32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</row>
    <row r="546" spans="5:32" ht="15.5" thickTop="1" thickBot="1" x14ac:dyDescent="0.4"/>
    <row r="547" spans="5:32" x14ac:dyDescent="0.35">
      <c r="E547" s="101"/>
      <c r="F547" s="102" t="s">
        <v>49</v>
      </c>
      <c r="G547" s="196">
        <f>C29</f>
        <v>0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0</v>
      </c>
      <c r="AB547" s="101"/>
      <c r="AC547" s="101"/>
    </row>
    <row r="548" spans="5:32" ht="15" thickBot="1" x14ac:dyDescent="0.4">
      <c r="E548" s="101"/>
      <c r="F548" s="104" t="s">
        <v>6</v>
      </c>
      <c r="G548" s="210">
        <f>E29</f>
        <v>20</v>
      </c>
      <c r="H548" s="211"/>
      <c r="I548" s="211"/>
      <c r="J548" s="211"/>
      <c r="K548" s="17"/>
      <c r="L548" s="211">
        <f>$F$3</f>
        <v>133</v>
      </c>
      <c r="M548" s="211"/>
      <c r="N548" s="211"/>
      <c r="O548" s="211">
        <f>$G$3</f>
        <v>68.599999999999994</v>
      </c>
      <c r="P548" s="211"/>
      <c r="Q548" s="212">
        <f>ROUND((G548*(L548/113)+(O548-AA551)),0)</f>
        <v>20</v>
      </c>
      <c r="R548" s="212"/>
      <c r="S548" s="212"/>
      <c r="T548" s="212"/>
      <c r="U548" s="17"/>
      <c r="V548" s="17"/>
      <c r="AA548" s="17"/>
      <c r="AB548" s="101"/>
      <c r="AC548" s="101"/>
    </row>
    <row r="549" spans="5:32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2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2" x14ac:dyDescent="0.35">
      <c r="E551" s="101"/>
      <c r="F551" s="109" t="s">
        <v>11</v>
      </c>
      <c r="G551" s="110">
        <f>G$7</f>
        <v>4</v>
      </c>
      <c r="H551" s="110">
        <f t="shared" ref="H551:O551" si="295">H$7</f>
        <v>4</v>
      </c>
      <c r="I551" s="110">
        <f t="shared" si="295"/>
        <v>5</v>
      </c>
      <c r="J551" s="110">
        <f t="shared" si="295"/>
        <v>4</v>
      </c>
      <c r="K551" s="110">
        <f t="shared" si="295"/>
        <v>3</v>
      </c>
      <c r="L551" s="110">
        <f t="shared" si="295"/>
        <v>5</v>
      </c>
      <c r="M551" s="110">
        <f t="shared" si="295"/>
        <v>3</v>
      </c>
      <c r="N551" s="110">
        <f t="shared" si="295"/>
        <v>5</v>
      </c>
      <c r="O551" s="110">
        <f t="shared" si="295"/>
        <v>3</v>
      </c>
      <c r="P551" s="111">
        <f>SUM(G551:O551)</f>
        <v>36</v>
      </c>
      <c r="Q551" s="110">
        <f t="shared" ref="Q551:Y551" si="296">Q$7</f>
        <v>4</v>
      </c>
      <c r="R551" s="112">
        <f t="shared" si="296"/>
        <v>4</v>
      </c>
      <c r="S551" s="112">
        <f t="shared" si="296"/>
        <v>3</v>
      </c>
      <c r="T551" s="112">
        <f t="shared" si="296"/>
        <v>5</v>
      </c>
      <c r="U551" s="112">
        <f t="shared" si="296"/>
        <v>3</v>
      </c>
      <c r="V551" s="112">
        <f t="shared" si="296"/>
        <v>4</v>
      </c>
      <c r="W551" s="112">
        <f t="shared" si="296"/>
        <v>4</v>
      </c>
      <c r="X551" s="112">
        <f t="shared" si="296"/>
        <v>5</v>
      </c>
      <c r="Y551" s="113">
        <f t="shared" si="296"/>
        <v>4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2" x14ac:dyDescent="0.35">
      <c r="E552" s="101"/>
      <c r="F552" s="114" t="s">
        <v>7</v>
      </c>
      <c r="G552" s="115">
        <f>G$8</f>
        <v>4</v>
      </c>
      <c r="H552" s="115">
        <f t="shared" ref="H552:O552" si="297">H$8</f>
        <v>8</v>
      </c>
      <c r="I552" s="115">
        <f t="shared" si="297"/>
        <v>12</v>
      </c>
      <c r="J552" s="115">
        <f t="shared" si="297"/>
        <v>14</v>
      </c>
      <c r="K552" s="115">
        <f t="shared" si="297"/>
        <v>2</v>
      </c>
      <c r="L552" s="115">
        <f t="shared" si="297"/>
        <v>10</v>
      </c>
      <c r="M552" s="115">
        <f t="shared" si="297"/>
        <v>18</v>
      </c>
      <c r="N552" s="115">
        <f t="shared" si="297"/>
        <v>16</v>
      </c>
      <c r="O552" s="116">
        <f t="shared" si="297"/>
        <v>6</v>
      </c>
      <c r="P552" s="117"/>
      <c r="Q552" s="118">
        <f t="shared" ref="Q552:Y552" si="298">Q$8</f>
        <v>1</v>
      </c>
      <c r="R552" s="119">
        <f t="shared" si="298"/>
        <v>9</v>
      </c>
      <c r="S552" s="119">
        <f t="shared" si="298"/>
        <v>11</v>
      </c>
      <c r="T552" s="119">
        <f t="shared" si="298"/>
        <v>5</v>
      </c>
      <c r="U552" s="119">
        <f t="shared" si="298"/>
        <v>17</v>
      </c>
      <c r="V552" s="119">
        <f t="shared" si="298"/>
        <v>15</v>
      </c>
      <c r="W552" s="119">
        <f t="shared" si="298"/>
        <v>3</v>
      </c>
      <c r="X552" s="119">
        <f t="shared" si="298"/>
        <v>13</v>
      </c>
      <c r="Y552" s="116">
        <f t="shared" si="298"/>
        <v>7</v>
      </c>
      <c r="Z552" s="117"/>
      <c r="AA552" s="120"/>
      <c r="AB552" s="101"/>
      <c r="AC552" s="101"/>
    </row>
    <row r="553" spans="5:32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:O553" si="299">IF($Q548&lt;=18,IF(H552&lt;=$Q548,1,0),IF($Q548&lt;=36,IF(H552&lt;=($Q548-18),2,1),IF($Q548&gt;36,IF(H552&lt;=($Q548-36),3,2))))</f>
        <v>1</v>
      </c>
      <c r="I553" s="122">
        <f t="shared" si="299"/>
        <v>1</v>
      </c>
      <c r="J553" s="122">
        <f t="shared" si="299"/>
        <v>1</v>
      </c>
      <c r="K553" s="122">
        <f t="shared" si="299"/>
        <v>2</v>
      </c>
      <c r="L553" s="122">
        <f t="shared" si="299"/>
        <v>1</v>
      </c>
      <c r="M553" s="122">
        <f t="shared" si="299"/>
        <v>1</v>
      </c>
      <c r="N553" s="122">
        <f t="shared" si="299"/>
        <v>1</v>
      </c>
      <c r="O553" s="123">
        <f t="shared" si="299"/>
        <v>1</v>
      </c>
      <c r="P553" s="124">
        <f>SUM(G553:O553)</f>
        <v>10</v>
      </c>
      <c r="Q553" s="123">
        <f t="shared" ref="Q553:Y553" si="300">IF($Q548&lt;=18,IF(Q552&lt;=$Q548,1,0),IF($Q548&lt;=36,IF(Q552&lt;=($Q548-18),2,1),IF($Q548&gt;36,IF(Q552&lt;=($Q548-36),3,2))))</f>
        <v>2</v>
      </c>
      <c r="R553" s="123">
        <f t="shared" si="300"/>
        <v>1</v>
      </c>
      <c r="S553" s="123">
        <f t="shared" si="300"/>
        <v>1</v>
      </c>
      <c r="T553" s="123">
        <f t="shared" si="300"/>
        <v>1</v>
      </c>
      <c r="U553" s="123">
        <f t="shared" si="300"/>
        <v>1</v>
      </c>
      <c r="V553" s="123">
        <f t="shared" si="300"/>
        <v>1</v>
      </c>
      <c r="W553" s="123">
        <f t="shared" si="300"/>
        <v>1</v>
      </c>
      <c r="X553" s="123">
        <f t="shared" si="300"/>
        <v>1</v>
      </c>
      <c r="Y553" s="123">
        <f t="shared" si="300"/>
        <v>1</v>
      </c>
      <c r="Z553" s="125">
        <f>SUM(Q553:Y553)</f>
        <v>10</v>
      </c>
      <c r="AA553" s="126">
        <f>P553+Z553</f>
        <v>20</v>
      </c>
      <c r="AB553" s="101"/>
      <c r="AC553" s="101"/>
    </row>
    <row r="554" spans="5:32" x14ac:dyDescent="0.35">
      <c r="E554" s="101"/>
      <c r="F554" s="127" t="s">
        <v>51</v>
      </c>
      <c r="G554" s="128">
        <f t="shared" ref="G554:O554" si="301">G29</f>
        <v>10</v>
      </c>
      <c r="H554" s="128">
        <f t="shared" si="301"/>
        <v>10</v>
      </c>
      <c r="I554" s="128">
        <f t="shared" si="301"/>
        <v>10</v>
      </c>
      <c r="J554" s="128">
        <f t="shared" si="301"/>
        <v>10</v>
      </c>
      <c r="K554" s="128">
        <f t="shared" si="301"/>
        <v>10</v>
      </c>
      <c r="L554" s="128">
        <f t="shared" si="301"/>
        <v>10</v>
      </c>
      <c r="M554" s="128">
        <f t="shared" si="301"/>
        <v>10</v>
      </c>
      <c r="N554" s="128">
        <f t="shared" si="301"/>
        <v>10</v>
      </c>
      <c r="O554" s="128">
        <f t="shared" si="301"/>
        <v>10</v>
      </c>
      <c r="P554" s="129">
        <f>SUM(G554:O554)</f>
        <v>90</v>
      </c>
      <c r="Q554" s="130">
        <f t="shared" ref="Q554:Y554" si="302">Q29</f>
        <v>10</v>
      </c>
      <c r="R554" s="128">
        <f t="shared" si="302"/>
        <v>10</v>
      </c>
      <c r="S554" s="128">
        <f t="shared" si="302"/>
        <v>10</v>
      </c>
      <c r="T554" s="128">
        <f t="shared" si="302"/>
        <v>10</v>
      </c>
      <c r="U554" s="128">
        <f t="shared" si="302"/>
        <v>10</v>
      </c>
      <c r="V554" s="128">
        <f t="shared" si="302"/>
        <v>10</v>
      </c>
      <c r="W554" s="128">
        <f t="shared" si="302"/>
        <v>10</v>
      </c>
      <c r="X554" s="128">
        <f t="shared" si="302"/>
        <v>10</v>
      </c>
      <c r="Y554" s="131">
        <f t="shared" si="302"/>
        <v>10</v>
      </c>
      <c r="Z554" s="129">
        <f>SUM(Q554:Y554)</f>
        <v>90</v>
      </c>
      <c r="AA554" s="132">
        <f>P554+Z554</f>
        <v>180</v>
      </c>
      <c r="AB554" s="101"/>
      <c r="AC554" s="101"/>
    </row>
    <row r="555" spans="5:32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0</v>
      </c>
      <c r="H555" s="134">
        <f t="shared" ref="H555:O555" si="303">IF(H554-H551=-1,3+H553)+IF(H554-H551=0,2+H553)+IF(H554-H551=1,1+H553)+IF(H554-H551=2,H553)+IF(H554-H551=3,IF(H553-1&gt;0,H553-1,0))+IF(H554-H551=4,IF(H553-2&gt;0,H553-2,0))</f>
        <v>0</v>
      </c>
      <c r="I555" s="134">
        <f t="shared" si="303"/>
        <v>0</v>
      </c>
      <c r="J555" s="134">
        <f t="shared" si="303"/>
        <v>0</v>
      </c>
      <c r="K555" s="134">
        <f t="shared" si="303"/>
        <v>0</v>
      </c>
      <c r="L555" s="134">
        <f t="shared" si="303"/>
        <v>0</v>
      </c>
      <c r="M555" s="134">
        <f t="shared" si="303"/>
        <v>0</v>
      </c>
      <c r="N555" s="134">
        <f t="shared" si="303"/>
        <v>0</v>
      </c>
      <c r="O555" s="135">
        <f t="shared" si="303"/>
        <v>0</v>
      </c>
      <c r="P555" s="136">
        <f>SUM(G555:O555)</f>
        <v>0</v>
      </c>
      <c r="Q555" s="137">
        <f t="shared" ref="Q555:Y555" si="304">IF(Q554-Q551=-1,3+Q553)+IF(Q554-Q551=0,2+Q553)+IF(Q554-Q551=1,1+Q553)+IF(Q554-Q551=2,Q553)+IF(Q554-Q551=3,IF(Q553-1&gt;0,Q553-1,0))+IF(Q554-Q551=4,IF(Q553-2&gt;0,Q553-2,0))</f>
        <v>0</v>
      </c>
      <c r="R555" s="138">
        <f t="shared" si="304"/>
        <v>0</v>
      </c>
      <c r="S555" s="138">
        <f t="shared" si="304"/>
        <v>0</v>
      </c>
      <c r="T555" s="138">
        <f t="shared" si="304"/>
        <v>0</v>
      </c>
      <c r="U555" s="138">
        <f t="shared" si="304"/>
        <v>0</v>
      </c>
      <c r="V555" s="138">
        <f t="shared" si="304"/>
        <v>0</v>
      </c>
      <c r="W555" s="138">
        <f t="shared" si="304"/>
        <v>0</v>
      </c>
      <c r="X555" s="138">
        <f t="shared" si="304"/>
        <v>0</v>
      </c>
      <c r="Y555" s="135">
        <f t="shared" si="304"/>
        <v>0</v>
      </c>
      <c r="Z555" s="136">
        <f>SUM(Q555:Y555)</f>
        <v>0</v>
      </c>
      <c r="AA555" s="139">
        <f>P555+Z555</f>
        <v>0</v>
      </c>
      <c r="AB555" s="101"/>
      <c r="AC555" s="101"/>
    </row>
    <row r="556" spans="5:32" ht="15" thickBot="1" x14ac:dyDescent="0.4">
      <c r="E556" s="101"/>
      <c r="F556" s="140" t="s">
        <v>53</v>
      </c>
      <c r="G556" s="141">
        <f t="shared" ref="G556:O556" si="305">IF(G554-G551=-2,4)+IF(G554-G551=-1,3)+IF(G554-G551=0,2)+IF(G554-G551=1,1)+IF(G554-G551&gt;2,0)</f>
        <v>0</v>
      </c>
      <c r="H556" s="141">
        <f t="shared" si="305"/>
        <v>0</v>
      </c>
      <c r="I556" s="141">
        <f t="shared" si="305"/>
        <v>0</v>
      </c>
      <c r="J556" s="141">
        <f t="shared" si="305"/>
        <v>0</v>
      </c>
      <c r="K556" s="141">
        <f t="shared" si="305"/>
        <v>0</v>
      </c>
      <c r="L556" s="141">
        <f t="shared" si="305"/>
        <v>0</v>
      </c>
      <c r="M556" s="141">
        <f t="shared" si="305"/>
        <v>0</v>
      </c>
      <c r="N556" s="141">
        <f t="shared" si="305"/>
        <v>0</v>
      </c>
      <c r="O556" s="142">
        <f t="shared" si="305"/>
        <v>0</v>
      </c>
      <c r="P556" s="143">
        <f>SUM(G556:O556)</f>
        <v>0</v>
      </c>
      <c r="Q556" s="142">
        <f t="shared" ref="Q556:Y556" si="306">IF(Q554-Q551=-2,4)+IF(Q554-Q551=-1,3)+IF(Q554-Q551=0,2)+IF(Q554-Q551=1,1)+IF(Q554-Q551&gt;2,0)</f>
        <v>0</v>
      </c>
      <c r="R556" s="142">
        <f t="shared" si="306"/>
        <v>0</v>
      </c>
      <c r="S556" s="142">
        <f t="shared" si="306"/>
        <v>0</v>
      </c>
      <c r="T556" s="142">
        <f t="shared" si="306"/>
        <v>0</v>
      </c>
      <c r="U556" s="142">
        <f t="shared" si="306"/>
        <v>0</v>
      </c>
      <c r="V556" s="142">
        <f t="shared" si="306"/>
        <v>0</v>
      </c>
      <c r="W556" s="142">
        <f t="shared" si="306"/>
        <v>0</v>
      </c>
      <c r="X556" s="142">
        <f t="shared" si="306"/>
        <v>0</v>
      </c>
      <c r="Y556" s="142">
        <f t="shared" si="306"/>
        <v>0</v>
      </c>
      <c r="Z556" s="143">
        <f>SUM(Q556:Y556)</f>
        <v>0</v>
      </c>
      <c r="AA556" s="144">
        <f>P556+Z556</f>
        <v>0</v>
      </c>
      <c r="AB556" s="101"/>
      <c r="AC556" s="101"/>
    </row>
    <row r="557" spans="5:32" x14ac:dyDescent="0.35">
      <c r="E557" s="101"/>
      <c r="F557" s="38"/>
      <c r="G557" s="28">
        <f>G554-G551</f>
        <v>6</v>
      </c>
      <c r="H557" s="28">
        <f t="shared" ref="H557:O557" si="307">H554-H551</f>
        <v>6</v>
      </c>
      <c r="I557" s="28">
        <f t="shared" si="307"/>
        <v>5</v>
      </c>
      <c r="J557" s="28">
        <f t="shared" si="307"/>
        <v>6</v>
      </c>
      <c r="K557" s="28">
        <f t="shared" si="307"/>
        <v>7</v>
      </c>
      <c r="L557" s="28">
        <f t="shared" si="307"/>
        <v>5</v>
      </c>
      <c r="M557" s="28">
        <f t="shared" si="307"/>
        <v>7</v>
      </c>
      <c r="N557" s="28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5"/>
      <c r="AA557" s="146"/>
      <c r="AB557" s="101"/>
      <c r="AC557" s="101"/>
    </row>
    <row r="558" spans="5:32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2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2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0</v>
      </c>
      <c r="P560" s="198" t="s">
        <v>57</v>
      </c>
      <c r="Q560" s="198"/>
      <c r="R560" s="198"/>
      <c r="S560" s="198"/>
      <c r="T560" s="198"/>
      <c r="U560" s="148">
        <f>COUNTIF(G557:Y557,"=2")</f>
        <v>0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</row>
    <row r="561" spans="5:32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0</v>
      </c>
      <c r="P561" s="198" t="s">
        <v>60</v>
      </c>
      <c r="Q561" s="198"/>
      <c r="R561" s="198"/>
      <c r="S561" s="198"/>
      <c r="T561" s="198"/>
      <c r="U561" s="151">
        <f>COUNTIF(G557:Y557,"&gt;=3")</f>
        <v>18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</row>
    <row r="562" spans="5:32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0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</row>
    <row r="563" spans="5:32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0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</row>
    <row r="564" spans="5:32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0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</row>
    <row r="565" spans="5:32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18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</row>
    <row r="566" spans="5:32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</row>
    <row r="567" spans="5:32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</row>
    <row r="568" spans="5:32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</row>
    <row r="569" spans="5:32" ht="15.5" thickTop="1" thickBot="1" x14ac:dyDescent="0.4"/>
    <row r="570" spans="5:32" x14ac:dyDescent="0.35">
      <c r="E570" s="101"/>
      <c r="F570" s="102" t="s">
        <v>49</v>
      </c>
      <c r="G570" s="196">
        <f>C30</f>
        <v>0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0</v>
      </c>
      <c r="AB570" s="101"/>
      <c r="AC570" s="101"/>
    </row>
    <row r="571" spans="5:32" ht="15" thickBot="1" x14ac:dyDescent="0.4">
      <c r="E571" s="101"/>
      <c r="F571" s="104" t="s">
        <v>6</v>
      </c>
      <c r="G571" s="210">
        <f>E30</f>
        <v>20</v>
      </c>
      <c r="H571" s="211"/>
      <c r="I571" s="211"/>
      <c r="J571" s="211"/>
      <c r="K571" s="17"/>
      <c r="L571" s="211">
        <f>$F$3</f>
        <v>133</v>
      </c>
      <c r="M571" s="211"/>
      <c r="N571" s="211"/>
      <c r="O571" s="211">
        <f>$G$3</f>
        <v>68.599999999999994</v>
      </c>
      <c r="P571" s="211"/>
      <c r="Q571" s="212">
        <f>ROUND((G571*(L571/113)+(O571-AA574)),0)</f>
        <v>20</v>
      </c>
      <c r="R571" s="212"/>
      <c r="S571" s="212"/>
      <c r="T571" s="212"/>
      <c r="U571" s="17"/>
      <c r="V571" s="17"/>
      <c r="AA571" s="17"/>
      <c r="AB571" s="101"/>
      <c r="AC571" s="101"/>
    </row>
    <row r="572" spans="5:32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2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2" x14ac:dyDescent="0.35">
      <c r="E574" s="101"/>
      <c r="F574" s="109" t="s">
        <v>11</v>
      </c>
      <c r="G574" s="110">
        <f>G$7</f>
        <v>4</v>
      </c>
      <c r="H574" s="110">
        <f t="shared" ref="H574:O574" si="309">H$7</f>
        <v>4</v>
      </c>
      <c r="I574" s="110">
        <f t="shared" si="309"/>
        <v>5</v>
      </c>
      <c r="J574" s="110">
        <f t="shared" si="309"/>
        <v>4</v>
      </c>
      <c r="K574" s="110">
        <f t="shared" si="309"/>
        <v>3</v>
      </c>
      <c r="L574" s="110">
        <f t="shared" si="309"/>
        <v>5</v>
      </c>
      <c r="M574" s="110">
        <f t="shared" si="309"/>
        <v>3</v>
      </c>
      <c r="N574" s="110">
        <f t="shared" si="309"/>
        <v>5</v>
      </c>
      <c r="O574" s="110">
        <f t="shared" si="309"/>
        <v>3</v>
      </c>
      <c r="P574" s="111">
        <f>SUM(G574:O574)</f>
        <v>36</v>
      </c>
      <c r="Q574" s="110">
        <f t="shared" ref="Q574:Y574" si="310">Q$7</f>
        <v>4</v>
      </c>
      <c r="R574" s="112">
        <f t="shared" si="310"/>
        <v>4</v>
      </c>
      <c r="S574" s="112">
        <f t="shared" si="310"/>
        <v>3</v>
      </c>
      <c r="T574" s="112">
        <f t="shared" si="310"/>
        <v>5</v>
      </c>
      <c r="U574" s="112">
        <f t="shared" si="310"/>
        <v>3</v>
      </c>
      <c r="V574" s="112">
        <f t="shared" si="310"/>
        <v>4</v>
      </c>
      <c r="W574" s="112">
        <f t="shared" si="310"/>
        <v>4</v>
      </c>
      <c r="X574" s="112">
        <f t="shared" si="310"/>
        <v>5</v>
      </c>
      <c r="Y574" s="113">
        <f t="shared" si="310"/>
        <v>4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2" x14ac:dyDescent="0.35">
      <c r="E575" s="101"/>
      <c r="F575" s="114" t="s">
        <v>7</v>
      </c>
      <c r="G575" s="115">
        <f>G$8</f>
        <v>4</v>
      </c>
      <c r="H575" s="115">
        <f t="shared" ref="H575:O575" si="311">H$8</f>
        <v>8</v>
      </c>
      <c r="I575" s="115">
        <f t="shared" si="311"/>
        <v>12</v>
      </c>
      <c r="J575" s="115">
        <f t="shared" si="311"/>
        <v>14</v>
      </c>
      <c r="K575" s="115">
        <f t="shared" si="311"/>
        <v>2</v>
      </c>
      <c r="L575" s="115">
        <f t="shared" si="311"/>
        <v>10</v>
      </c>
      <c r="M575" s="115">
        <f t="shared" si="311"/>
        <v>18</v>
      </c>
      <c r="N575" s="115">
        <f t="shared" si="311"/>
        <v>16</v>
      </c>
      <c r="O575" s="116">
        <f t="shared" si="311"/>
        <v>6</v>
      </c>
      <c r="P575" s="117"/>
      <c r="Q575" s="118">
        <f t="shared" ref="Q575:Y575" si="312">Q$8</f>
        <v>1</v>
      </c>
      <c r="R575" s="119">
        <f t="shared" si="312"/>
        <v>9</v>
      </c>
      <c r="S575" s="119">
        <f t="shared" si="312"/>
        <v>11</v>
      </c>
      <c r="T575" s="119">
        <f t="shared" si="312"/>
        <v>5</v>
      </c>
      <c r="U575" s="119">
        <f t="shared" si="312"/>
        <v>17</v>
      </c>
      <c r="V575" s="119">
        <f t="shared" si="312"/>
        <v>15</v>
      </c>
      <c r="W575" s="119">
        <f t="shared" si="312"/>
        <v>3</v>
      </c>
      <c r="X575" s="119">
        <f t="shared" si="312"/>
        <v>13</v>
      </c>
      <c r="Y575" s="116">
        <f t="shared" si="312"/>
        <v>7</v>
      </c>
      <c r="Z575" s="117"/>
      <c r="AA575" s="120"/>
      <c r="AB575" s="101"/>
      <c r="AC575" s="101"/>
    </row>
    <row r="576" spans="5:32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:O576" si="313">IF($Q571&lt;=18,IF(H575&lt;=$Q571,1,0),IF($Q571&lt;=36,IF(H575&lt;=($Q571-18),2,1),IF($Q571&gt;36,IF(H575&lt;=($Q571-36),3,2))))</f>
        <v>1</v>
      </c>
      <c r="I576" s="122">
        <f t="shared" si="313"/>
        <v>1</v>
      </c>
      <c r="J576" s="122">
        <f t="shared" si="313"/>
        <v>1</v>
      </c>
      <c r="K576" s="122">
        <f t="shared" si="313"/>
        <v>2</v>
      </c>
      <c r="L576" s="122">
        <f t="shared" si="313"/>
        <v>1</v>
      </c>
      <c r="M576" s="122">
        <f t="shared" si="313"/>
        <v>1</v>
      </c>
      <c r="N576" s="122">
        <f t="shared" si="313"/>
        <v>1</v>
      </c>
      <c r="O576" s="123">
        <f t="shared" si="313"/>
        <v>1</v>
      </c>
      <c r="P576" s="124">
        <f>SUM(G576:O576)</f>
        <v>10</v>
      </c>
      <c r="Q576" s="123">
        <f t="shared" ref="Q576:Y576" si="314">IF($Q571&lt;=18,IF(Q575&lt;=$Q571,1,0),IF($Q571&lt;=36,IF(Q575&lt;=($Q571-18),2,1),IF($Q571&gt;36,IF(Q575&lt;=($Q571-36),3,2))))</f>
        <v>2</v>
      </c>
      <c r="R576" s="123">
        <f t="shared" si="314"/>
        <v>1</v>
      </c>
      <c r="S576" s="123">
        <f t="shared" si="314"/>
        <v>1</v>
      </c>
      <c r="T576" s="123">
        <f t="shared" si="314"/>
        <v>1</v>
      </c>
      <c r="U576" s="123">
        <f t="shared" si="314"/>
        <v>1</v>
      </c>
      <c r="V576" s="123">
        <f t="shared" si="314"/>
        <v>1</v>
      </c>
      <c r="W576" s="123">
        <f t="shared" si="314"/>
        <v>1</v>
      </c>
      <c r="X576" s="123">
        <f t="shared" si="314"/>
        <v>1</v>
      </c>
      <c r="Y576" s="123">
        <f t="shared" si="314"/>
        <v>1</v>
      </c>
      <c r="Z576" s="125">
        <f>SUM(Q576:Y576)</f>
        <v>10</v>
      </c>
      <c r="AA576" s="126">
        <f>P576+Z576</f>
        <v>20</v>
      </c>
      <c r="AB576" s="101"/>
      <c r="AC576" s="101"/>
    </row>
    <row r="577" spans="5:32" x14ac:dyDescent="0.35">
      <c r="E577" s="101"/>
      <c r="F577" s="127" t="s">
        <v>51</v>
      </c>
      <c r="G577" s="128">
        <f t="shared" ref="G577:O577" si="315">G30</f>
        <v>10</v>
      </c>
      <c r="H577" s="128">
        <f t="shared" si="315"/>
        <v>10</v>
      </c>
      <c r="I577" s="128">
        <f t="shared" si="315"/>
        <v>10</v>
      </c>
      <c r="J577" s="128">
        <f t="shared" si="315"/>
        <v>10</v>
      </c>
      <c r="K577" s="128">
        <f t="shared" si="315"/>
        <v>10</v>
      </c>
      <c r="L577" s="128">
        <f t="shared" si="315"/>
        <v>10</v>
      </c>
      <c r="M577" s="128">
        <f t="shared" si="315"/>
        <v>10</v>
      </c>
      <c r="N577" s="128">
        <f t="shared" si="315"/>
        <v>10</v>
      </c>
      <c r="O577" s="128">
        <f t="shared" si="315"/>
        <v>10</v>
      </c>
      <c r="P577" s="129">
        <f>SUM(G577:O577)</f>
        <v>90</v>
      </c>
      <c r="Q577" s="130">
        <f t="shared" ref="Q577:Y577" si="316">Q30</f>
        <v>10</v>
      </c>
      <c r="R577" s="128">
        <f t="shared" si="316"/>
        <v>10</v>
      </c>
      <c r="S577" s="128">
        <f t="shared" si="316"/>
        <v>10</v>
      </c>
      <c r="T577" s="128">
        <f t="shared" si="316"/>
        <v>10</v>
      </c>
      <c r="U577" s="128">
        <f t="shared" si="316"/>
        <v>10</v>
      </c>
      <c r="V577" s="128">
        <f t="shared" si="316"/>
        <v>10</v>
      </c>
      <c r="W577" s="128">
        <f t="shared" si="316"/>
        <v>10</v>
      </c>
      <c r="X577" s="128">
        <f t="shared" si="316"/>
        <v>10</v>
      </c>
      <c r="Y577" s="131">
        <f t="shared" si="316"/>
        <v>10</v>
      </c>
      <c r="Z577" s="129">
        <f>SUM(Q577:Y577)</f>
        <v>90</v>
      </c>
      <c r="AA577" s="132">
        <f>P577+Z577</f>
        <v>180</v>
      </c>
      <c r="AB577" s="101"/>
      <c r="AC577" s="101"/>
    </row>
    <row r="578" spans="5:32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0</v>
      </c>
      <c r="H578" s="134">
        <f t="shared" ref="H578:O578" si="317">IF(H577-H574=-1,3+H576)+IF(H577-H574=0,2+H576)+IF(H577-H574=1,1+H576)+IF(H577-H574=2,H576)+IF(H577-H574=3,IF(H576-1&gt;0,H576-1,0))+IF(H577-H574=4,IF(H576-2&gt;0,H576-2,0))</f>
        <v>0</v>
      </c>
      <c r="I578" s="134">
        <f t="shared" si="317"/>
        <v>0</v>
      </c>
      <c r="J578" s="134">
        <f t="shared" si="317"/>
        <v>0</v>
      </c>
      <c r="K578" s="134">
        <f t="shared" si="317"/>
        <v>0</v>
      </c>
      <c r="L578" s="134">
        <f t="shared" si="317"/>
        <v>0</v>
      </c>
      <c r="M578" s="134">
        <f t="shared" si="317"/>
        <v>0</v>
      </c>
      <c r="N578" s="134">
        <f t="shared" si="317"/>
        <v>0</v>
      </c>
      <c r="O578" s="135">
        <f t="shared" si="317"/>
        <v>0</v>
      </c>
      <c r="P578" s="136">
        <f>SUM(G578:O578)</f>
        <v>0</v>
      </c>
      <c r="Q578" s="137">
        <f t="shared" ref="Q578:Y578" si="318">IF(Q577-Q574=-1,3+Q576)+IF(Q577-Q574=0,2+Q576)+IF(Q577-Q574=1,1+Q576)+IF(Q577-Q574=2,Q576)+IF(Q577-Q574=3,IF(Q576-1&gt;0,Q576-1,0))+IF(Q577-Q574=4,IF(Q576-2&gt;0,Q576-2,0))</f>
        <v>0</v>
      </c>
      <c r="R578" s="138">
        <f t="shared" si="318"/>
        <v>0</v>
      </c>
      <c r="S578" s="138">
        <f t="shared" si="318"/>
        <v>0</v>
      </c>
      <c r="T578" s="138">
        <f t="shared" si="318"/>
        <v>0</v>
      </c>
      <c r="U578" s="138">
        <f t="shared" si="318"/>
        <v>0</v>
      </c>
      <c r="V578" s="138">
        <f t="shared" si="318"/>
        <v>0</v>
      </c>
      <c r="W578" s="138">
        <f t="shared" si="318"/>
        <v>0</v>
      </c>
      <c r="X578" s="138">
        <f t="shared" si="318"/>
        <v>0</v>
      </c>
      <c r="Y578" s="135">
        <f t="shared" si="318"/>
        <v>0</v>
      </c>
      <c r="Z578" s="136">
        <f>SUM(Q578:Y578)</f>
        <v>0</v>
      </c>
      <c r="AA578" s="139">
        <f>P578+Z578</f>
        <v>0</v>
      </c>
      <c r="AB578" s="101"/>
      <c r="AC578" s="101"/>
    </row>
    <row r="579" spans="5:32" ht="15" thickBot="1" x14ac:dyDescent="0.4">
      <c r="E579" s="101"/>
      <c r="F579" s="140" t="s">
        <v>53</v>
      </c>
      <c r="G579" s="141">
        <f t="shared" ref="G579:O579" si="319">IF(G577-G574=-2,4)+IF(G577-G574=-1,3)+IF(G577-G574=0,2)+IF(G577-G574=1,1)+IF(G577-G574&gt;2,0)</f>
        <v>0</v>
      </c>
      <c r="H579" s="141">
        <f t="shared" si="319"/>
        <v>0</v>
      </c>
      <c r="I579" s="141">
        <f t="shared" si="319"/>
        <v>0</v>
      </c>
      <c r="J579" s="141">
        <f t="shared" si="319"/>
        <v>0</v>
      </c>
      <c r="K579" s="141">
        <f t="shared" si="319"/>
        <v>0</v>
      </c>
      <c r="L579" s="141">
        <f t="shared" si="319"/>
        <v>0</v>
      </c>
      <c r="M579" s="141">
        <f t="shared" si="319"/>
        <v>0</v>
      </c>
      <c r="N579" s="141">
        <f t="shared" si="319"/>
        <v>0</v>
      </c>
      <c r="O579" s="142">
        <f t="shared" si="319"/>
        <v>0</v>
      </c>
      <c r="P579" s="143">
        <f>SUM(G579:O579)</f>
        <v>0</v>
      </c>
      <c r="Q579" s="142">
        <f t="shared" ref="Q579:Y579" si="320">IF(Q577-Q574=-2,4)+IF(Q577-Q574=-1,3)+IF(Q577-Q574=0,2)+IF(Q577-Q574=1,1)+IF(Q577-Q574&gt;2,0)</f>
        <v>0</v>
      </c>
      <c r="R579" s="142">
        <f t="shared" si="320"/>
        <v>0</v>
      </c>
      <c r="S579" s="142">
        <f t="shared" si="320"/>
        <v>0</v>
      </c>
      <c r="T579" s="142">
        <f t="shared" si="320"/>
        <v>0</v>
      </c>
      <c r="U579" s="142">
        <f t="shared" si="320"/>
        <v>0</v>
      </c>
      <c r="V579" s="142">
        <f t="shared" si="320"/>
        <v>0</v>
      </c>
      <c r="W579" s="142">
        <f t="shared" si="320"/>
        <v>0</v>
      </c>
      <c r="X579" s="142">
        <f t="shared" si="320"/>
        <v>0</v>
      </c>
      <c r="Y579" s="142">
        <f t="shared" si="320"/>
        <v>0</v>
      </c>
      <c r="Z579" s="143">
        <f>SUM(Q579:Y579)</f>
        <v>0</v>
      </c>
      <c r="AA579" s="144">
        <f>P579+Z579</f>
        <v>0</v>
      </c>
      <c r="AB579" s="101"/>
      <c r="AC579" s="101"/>
    </row>
    <row r="580" spans="5:32" x14ac:dyDescent="0.35">
      <c r="E580" s="101"/>
      <c r="F580" s="38"/>
      <c r="G580" s="28">
        <f>G577-G574</f>
        <v>6</v>
      </c>
      <c r="H580" s="28">
        <f t="shared" ref="H580:O580" si="321">H577-H574</f>
        <v>6</v>
      </c>
      <c r="I580" s="28">
        <f t="shared" si="321"/>
        <v>5</v>
      </c>
      <c r="J580" s="28">
        <f t="shared" si="321"/>
        <v>6</v>
      </c>
      <c r="K580" s="28">
        <f t="shared" si="321"/>
        <v>7</v>
      </c>
      <c r="L580" s="28">
        <f t="shared" si="321"/>
        <v>5</v>
      </c>
      <c r="M580" s="28">
        <f t="shared" si="321"/>
        <v>7</v>
      </c>
      <c r="N580" s="28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5"/>
      <c r="AA580" s="146"/>
      <c r="AB580" s="101"/>
      <c r="AC580" s="101"/>
    </row>
    <row r="581" spans="5:32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2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2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0</v>
      </c>
      <c r="P583" s="198" t="s">
        <v>57</v>
      </c>
      <c r="Q583" s="198"/>
      <c r="R583" s="198"/>
      <c r="S583" s="198"/>
      <c r="T583" s="198"/>
      <c r="U583" s="148">
        <f>COUNTIF(G580:Y580,"=2")</f>
        <v>0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</row>
    <row r="584" spans="5:32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0</v>
      </c>
      <c r="M584" s="217" t="s">
        <v>59</v>
      </c>
      <c r="N584" s="217"/>
      <c r="O584" s="152">
        <f>COUNTIF(G580:Y580,"=1")</f>
        <v>0</v>
      </c>
      <c r="P584" s="198" t="s">
        <v>60</v>
      </c>
      <c r="Q584" s="198"/>
      <c r="R584" s="198"/>
      <c r="S584" s="198"/>
      <c r="T584" s="198"/>
      <c r="U584" s="151">
        <f>COUNTIF(G580:Y580,"&gt;=3")</f>
        <v>18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</row>
    <row r="585" spans="5:32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0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</row>
    <row r="586" spans="5:32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0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</row>
    <row r="587" spans="5:32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0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</row>
    <row r="588" spans="5:32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18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</row>
    <row r="589" spans="5:32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</row>
    <row r="590" spans="5:32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</row>
    <row r="591" spans="5:32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</row>
    <row r="592" spans="5:32" ht="15.5" thickTop="1" thickBot="1" x14ac:dyDescent="0.4"/>
    <row r="593" spans="5:32" x14ac:dyDescent="0.35">
      <c r="E593" s="101"/>
      <c r="F593" s="102" t="s">
        <v>49</v>
      </c>
      <c r="G593" s="196">
        <f>C31</f>
        <v>0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0</v>
      </c>
      <c r="AB593" s="101"/>
      <c r="AC593" s="101"/>
    </row>
    <row r="594" spans="5:32" ht="15" thickBot="1" x14ac:dyDescent="0.4">
      <c r="E594" s="101"/>
      <c r="F594" s="104" t="s">
        <v>6</v>
      </c>
      <c r="G594" s="210">
        <f>E31</f>
        <v>20</v>
      </c>
      <c r="H594" s="211"/>
      <c r="I594" s="211"/>
      <c r="J594" s="211"/>
      <c r="K594" s="17"/>
      <c r="L594" s="211">
        <f>$F$3</f>
        <v>133</v>
      </c>
      <c r="M594" s="211"/>
      <c r="N594" s="211"/>
      <c r="O594" s="211">
        <f>$G$3</f>
        <v>68.599999999999994</v>
      </c>
      <c r="P594" s="211"/>
      <c r="Q594" s="212">
        <f>ROUND((G594*(L594/113)+(O594-AA597)),0)</f>
        <v>20</v>
      </c>
      <c r="R594" s="212"/>
      <c r="S594" s="212"/>
      <c r="T594" s="212"/>
      <c r="U594" s="17"/>
      <c r="V594" s="17"/>
      <c r="AA594" s="17"/>
      <c r="AB594" s="101"/>
      <c r="AC594" s="101"/>
    </row>
    <row r="595" spans="5:32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2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2" x14ac:dyDescent="0.35">
      <c r="E597" s="101"/>
      <c r="F597" s="109" t="s">
        <v>11</v>
      </c>
      <c r="G597" s="110">
        <f>G$7</f>
        <v>4</v>
      </c>
      <c r="H597" s="110">
        <f t="shared" ref="H597:O597" si="323">H$7</f>
        <v>4</v>
      </c>
      <c r="I597" s="110">
        <f t="shared" si="323"/>
        <v>5</v>
      </c>
      <c r="J597" s="110">
        <f t="shared" si="323"/>
        <v>4</v>
      </c>
      <c r="K597" s="110">
        <f t="shared" si="323"/>
        <v>3</v>
      </c>
      <c r="L597" s="110">
        <f t="shared" si="323"/>
        <v>5</v>
      </c>
      <c r="M597" s="110">
        <f t="shared" si="323"/>
        <v>3</v>
      </c>
      <c r="N597" s="110">
        <f t="shared" si="323"/>
        <v>5</v>
      </c>
      <c r="O597" s="110">
        <f t="shared" si="323"/>
        <v>3</v>
      </c>
      <c r="P597" s="111">
        <f>SUM(G597:O597)</f>
        <v>36</v>
      </c>
      <c r="Q597" s="110">
        <f t="shared" ref="Q597:Y597" si="324">Q$7</f>
        <v>4</v>
      </c>
      <c r="R597" s="112">
        <f t="shared" si="324"/>
        <v>4</v>
      </c>
      <c r="S597" s="112">
        <f t="shared" si="324"/>
        <v>3</v>
      </c>
      <c r="T597" s="112">
        <f t="shared" si="324"/>
        <v>5</v>
      </c>
      <c r="U597" s="112">
        <f t="shared" si="324"/>
        <v>3</v>
      </c>
      <c r="V597" s="112">
        <f t="shared" si="324"/>
        <v>4</v>
      </c>
      <c r="W597" s="112">
        <f t="shared" si="324"/>
        <v>4</v>
      </c>
      <c r="X597" s="112">
        <f t="shared" si="324"/>
        <v>5</v>
      </c>
      <c r="Y597" s="113">
        <f t="shared" si="324"/>
        <v>4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2" x14ac:dyDescent="0.35">
      <c r="E598" s="101"/>
      <c r="F598" s="114" t="s">
        <v>7</v>
      </c>
      <c r="G598" s="115">
        <f>G$8</f>
        <v>4</v>
      </c>
      <c r="H598" s="115">
        <f t="shared" ref="H598:O598" si="325">H$8</f>
        <v>8</v>
      </c>
      <c r="I598" s="115">
        <f t="shared" si="325"/>
        <v>12</v>
      </c>
      <c r="J598" s="115">
        <f t="shared" si="325"/>
        <v>14</v>
      </c>
      <c r="K598" s="115">
        <f t="shared" si="325"/>
        <v>2</v>
      </c>
      <c r="L598" s="115">
        <f t="shared" si="325"/>
        <v>10</v>
      </c>
      <c r="M598" s="115">
        <f t="shared" si="325"/>
        <v>18</v>
      </c>
      <c r="N598" s="115">
        <f t="shared" si="325"/>
        <v>16</v>
      </c>
      <c r="O598" s="116">
        <f t="shared" si="325"/>
        <v>6</v>
      </c>
      <c r="P598" s="117"/>
      <c r="Q598" s="118">
        <f t="shared" ref="Q598:Y598" si="326">Q$8</f>
        <v>1</v>
      </c>
      <c r="R598" s="119">
        <f t="shared" si="326"/>
        <v>9</v>
      </c>
      <c r="S598" s="119">
        <f t="shared" si="326"/>
        <v>11</v>
      </c>
      <c r="T598" s="119">
        <f t="shared" si="326"/>
        <v>5</v>
      </c>
      <c r="U598" s="119">
        <f t="shared" si="326"/>
        <v>17</v>
      </c>
      <c r="V598" s="119">
        <f t="shared" si="326"/>
        <v>15</v>
      </c>
      <c r="W598" s="119">
        <f t="shared" si="326"/>
        <v>3</v>
      </c>
      <c r="X598" s="119">
        <f t="shared" si="326"/>
        <v>13</v>
      </c>
      <c r="Y598" s="116">
        <f t="shared" si="326"/>
        <v>7</v>
      </c>
      <c r="Z598" s="117"/>
      <c r="AA598" s="120"/>
      <c r="AB598" s="101"/>
      <c r="AC598" s="101"/>
    </row>
    <row r="599" spans="5:32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1</v>
      </c>
      <c r="H599" s="122">
        <f t="shared" ref="H599:O599" si="327">IF($Q594&lt;=18,IF(H598&lt;=$Q594,1,0),IF($Q594&lt;=36,IF(H598&lt;=($Q594-18),2,1),IF($Q594&gt;36,IF(H598&lt;=($Q594-36),3,2))))</f>
        <v>1</v>
      </c>
      <c r="I599" s="122">
        <f t="shared" si="327"/>
        <v>1</v>
      </c>
      <c r="J599" s="122">
        <f t="shared" si="327"/>
        <v>1</v>
      </c>
      <c r="K599" s="122">
        <f t="shared" si="327"/>
        <v>2</v>
      </c>
      <c r="L599" s="122">
        <f t="shared" si="327"/>
        <v>1</v>
      </c>
      <c r="M599" s="122">
        <f t="shared" si="327"/>
        <v>1</v>
      </c>
      <c r="N599" s="122">
        <f t="shared" si="327"/>
        <v>1</v>
      </c>
      <c r="O599" s="123">
        <f t="shared" si="327"/>
        <v>1</v>
      </c>
      <c r="P599" s="124">
        <f>SUM(G599:O599)</f>
        <v>10</v>
      </c>
      <c r="Q599" s="123">
        <f t="shared" ref="Q599:Y599" si="328">IF($Q594&lt;=18,IF(Q598&lt;=$Q594,1,0),IF($Q594&lt;=36,IF(Q598&lt;=($Q594-18),2,1),IF($Q594&gt;36,IF(Q598&lt;=($Q594-36),3,2))))</f>
        <v>2</v>
      </c>
      <c r="R599" s="123">
        <f t="shared" si="328"/>
        <v>1</v>
      </c>
      <c r="S599" s="123">
        <f t="shared" si="328"/>
        <v>1</v>
      </c>
      <c r="T599" s="123">
        <f t="shared" si="328"/>
        <v>1</v>
      </c>
      <c r="U599" s="123">
        <f t="shared" si="328"/>
        <v>1</v>
      </c>
      <c r="V599" s="123">
        <f t="shared" si="328"/>
        <v>1</v>
      </c>
      <c r="W599" s="123">
        <f t="shared" si="328"/>
        <v>1</v>
      </c>
      <c r="X599" s="123">
        <f t="shared" si="328"/>
        <v>1</v>
      </c>
      <c r="Y599" s="123">
        <f t="shared" si="328"/>
        <v>1</v>
      </c>
      <c r="Z599" s="125">
        <f>SUM(Q599:Y599)</f>
        <v>10</v>
      </c>
      <c r="AA599" s="126">
        <f>P599+Z599</f>
        <v>20</v>
      </c>
      <c r="AB599" s="101"/>
      <c r="AC599" s="101"/>
    </row>
    <row r="600" spans="5:32" x14ac:dyDescent="0.35">
      <c r="E600" s="101"/>
      <c r="F600" s="127" t="s">
        <v>51</v>
      </c>
      <c r="G600" s="128">
        <f t="shared" ref="G600:O600" si="329">G31</f>
        <v>10</v>
      </c>
      <c r="H600" s="128">
        <f t="shared" si="329"/>
        <v>10</v>
      </c>
      <c r="I600" s="128">
        <f t="shared" si="329"/>
        <v>10</v>
      </c>
      <c r="J600" s="128">
        <f t="shared" si="329"/>
        <v>10</v>
      </c>
      <c r="K600" s="128">
        <f t="shared" si="329"/>
        <v>10</v>
      </c>
      <c r="L600" s="128">
        <f t="shared" si="329"/>
        <v>10</v>
      </c>
      <c r="M600" s="128">
        <f t="shared" si="329"/>
        <v>10</v>
      </c>
      <c r="N600" s="128">
        <f t="shared" si="329"/>
        <v>10</v>
      </c>
      <c r="O600" s="128">
        <f t="shared" si="329"/>
        <v>10</v>
      </c>
      <c r="P600" s="129">
        <f>SUM(G600:O600)</f>
        <v>90</v>
      </c>
      <c r="Q600" s="130">
        <f t="shared" ref="Q600:Y600" si="330">Q31</f>
        <v>10</v>
      </c>
      <c r="R600" s="128">
        <f t="shared" si="330"/>
        <v>10</v>
      </c>
      <c r="S600" s="128">
        <f t="shared" si="330"/>
        <v>10</v>
      </c>
      <c r="T600" s="128">
        <f t="shared" si="330"/>
        <v>10</v>
      </c>
      <c r="U600" s="128">
        <f t="shared" si="330"/>
        <v>10</v>
      </c>
      <c r="V600" s="128">
        <f t="shared" si="330"/>
        <v>10</v>
      </c>
      <c r="W600" s="128">
        <f t="shared" si="330"/>
        <v>10</v>
      </c>
      <c r="X600" s="128">
        <f t="shared" si="330"/>
        <v>10</v>
      </c>
      <c r="Y600" s="131">
        <f t="shared" si="330"/>
        <v>10</v>
      </c>
      <c r="Z600" s="129">
        <f>SUM(Q600:Y600)</f>
        <v>90</v>
      </c>
      <c r="AA600" s="132">
        <f>P600+Z600</f>
        <v>180</v>
      </c>
      <c r="AB600" s="101"/>
      <c r="AC600" s="101"/>
    </row>
    <row r="601" spans="5:32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0</v>
      </c>
      <c r="H601" s="134">
        <f t="shared" ref="H601:O601" si="331">IF(H600-H597=-1,3+H599)+IF(H600-H597=0,2+H599)+IF(H600-H597=1,1+H599)+IF(H600-H597=2,H599)+IF(H600-H597=3,IF(H599-1&gt;0,H599-1,0))+IF(H600-H597=4,IF(H599-2&gt;0,H599-2,0))</f>
        <v>0</v>
      </c>
      <c r="I601" s="134">
        <f t="shared" si="331"/>
        <v>0</v>
      </c>
      <c r="J601" s="134">
        <f t="shared" si="331"/>
        <v>0</v>
      </c>
      <c r="K601" s="134">
        <f t="shared" si="331"/>
        <v>0</v>
      </c>
      <c r="L601" s="134">
        <f t="shared" si="331"/>
        <v>0</v>
      </c>
      <c r="M601" s="134">
        <f t="shared" si="331"/>
        <v>0</v>
      </c>
      <c r="N601" s="134">
        <f t="shared" si="331"/>
        <v>0</v>
      </c>
      <c r="O601" s="135">
        <f t="shared" si="331"/>
        <v>0</v>
      </c>
      <c r="P601" s="136">
        <f>SUM(G601:O601)</f>
        <v>0</v>
      </c>
      <c r="Q601" s="137">
        <f t="shared" ref="Q601:Y601" si="332">IF(Q600-Q597=-1,3+Q599)+IF(Q600-Q597=0,2+Q599)+IF(Q600-Q597=1,1+Q599)+IF(Q600-Q597=2,Q599)+IF(Q600-Q597=3,IF(Q599-1&gt;0,Q599-1,0))+IF(Q600-Q597=4,IF(Q599-2&gt;0,Q599-2,0))</f>
        <v>0</v>
      </c>
      <c r="R601" s="138">
        <f t="shared" si="332"/>
        <v>0</v>
      </c>
      <c r="S601" s="138">
        <f t="shared" si="332"/>
        <v>0</v>
      </c>
      <c r="T601" s="138">
        <f t="shared" si="332"/>
        <v>0</v>
      </c>
      <c r="U601" s="138">
        <f t="shared" si="332"/>
        <v>0</v>
      </c>
      <c r="V601" s="138">
        <f t="shared" si="332"/>
        <v>0</v>
      </c>
      <c r="W601" s="138">
        <f t="shared" si="332"/>
        <v>0</v>
      </c>
      <c r="X601" s="138">
        <f t="shared" si="332"/>
        <v>0</v>
      </c>
      <c r="Y601" s="135">
        <f t="shared" si="332"/>
        <v>0</v>
      </c>
      <c r="Z601" s="136">
        <f>SUM(Q601:Y601)</f>
        <v>0</v>
      </c>
      <c r="AA601" s="139">
        <f>P601+Z601</f>
        <v>0</v>
      </c>
      <c r="AB601" s="101"/>
      <c r="AC601" s="101"/>
    </row>
    <row r="602" spans="5:32" ht="15" thickBot="1" x14ac:dyDescent="0.4">
      <c r="E602" s="101"/>
      <c r="F602" s="140" t="s">
        <v>53</v>
      </c>
      <c r="G602" s="141">
        <f t="shared" ref="G602:O602" si="333">IF(G600-G597=-2,4)+IF(G600-G597=-1,3)+IF(G600-G597=0,2)+IF(G600-G597=1,1)+IF(G600-G597&gt;2,0)</f>
        <v>0</v>
      </c>
      <c r="H602" s="141">
        <f t="shared" si="333"/>
        <v>0</v>
      </c>
      <c r="I602" s="141">
        <f t="shared" si="333"/>
        <v>0</v>
      </c>
      <c r="J602" s="141">
        <f t="shared" si="333"/>
        <v>0</v>
      </c>
      <c r="K602" s="141">
        <f t="shared" si="333"/>
        <v>0</v>
      </c>
      <c r="L602" s="141">
        <f t="shared" si="333"/>
        <v>0</v>
      </c>
      <c r="M602" s="141">
        <f t="shared" si="333"/>
        <v>0</v>
      </c>
      <c r="N602" s="141">
        <f t="shared" si="333"/>
        <v>0</v>
      </c>
      <c r="O602" s="142">
        <f t="shared" si="333"/>
        <v>0</v>
      </c>
      <c r="P602" s="143">
        <f>SUM(G602:O602)</f>
        <v>0</v>
      </c>
      <c r="Q602" s="142">
        <f t="shared" ref="Q602:Y602" si="334">IF(Q600-Q597=-2,4)+IF(Q600-Q597=-1,3)+IF(Q600-Q597=0,2)+IF(Q600-Q597=1,1)+IF(Q600-Q597&gt;2,0)</f>
        <v>0</v>
      </c>
      <c r="R602" s="142">
        <f t="shared" si="334"/>
        <v>0</v>
      </c>
      <c r="S602" s="142">
        <f t="shared" si="334"/>
        <v>0</v>
      </c>
      <c r="T602" s="142">
        <f t="shared" si="334"/>
        <v>0</v>
      </c>
      <c r="U602" s="142">
        <f t="shared" si="334"/>
        <v>0</v>
      </c>
      <c r="V602" s="142">
        <f t="shared" si="334"/>
        <v>0</v>
      </c>
      <c r="W602" s="142">
        <f t="shared" si="334"/>
        <v>0</v>
      </c>
      <c r="X602" s="142">
        <f t="shared" si="334"/>
        <v>0</v>
      </c>
      <c r="Y602" s="142">
        <f t="shared" si="33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2" x14ac:dyDescent="0.35">
      <c r="E603" s="101"/>
      <c r="F603" s="38"/>
      <c r="G603" s="28">
        <f>G600-G597</f>
        <v>6</v>
      </c>
      <c r="H603" s="28">
        <f t="shared" ref="H603:O603" si="335">H600-H597</f>
        <v>6</v>
      </c>
      <c r="I603" s="28">
        <f t="shared" si="335"/>
        <v>5</v>
      </c>
      <c r="J603" s="28">
        <f t="shared" si="335"/>
        <v>6</v>
      </c>
      <c r="K603" s="28">
        <f t="shared" si="335"/>
        <v>7</v>
      </c>
      <c r="L603" s="28">
        <f t="shared" si="335"/>
        <v>5</v>
      </c>
      <c r="M603" s="28">
        <f t="shared" si="335"/>
        <v>7</v>
      </c>
      <c r="N603" s="28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5"/>
      <c r="AA603" s="146"/>
      <c r="AB603" s="101"/>
      <c r="AC603" s="101"/>
    </row>
    <row r="604" spans="5:32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2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2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0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0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</row>
    <row r="607" spans="5:32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18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</row>
    <row r="608" spans="5:32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</row>
    <row r="609" spans="5:32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</row>
    <row r="610" spans="5:32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0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</row>
    <row r="611" spans="5:32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18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</row>
    <row r="612" spans="5:32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</row>
    <row r="613" spans="5:32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</row>
    <row r="614" spans="5:32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</row>
    <row r="615" spans="5:32" ht="15.5" thickTop="1" thickBot="1" x14ac:dyDescent="0.4"/>
    <row r="616" spans="5:32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0</v>
      </c>
      <c r="AB616" s="101"/>
      <c r="AC616" s="101"/>
    </row>
    <row r="617" spans="5:32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133</v>
      </c>
      <c r="M617" s="211"/>
      <c r="N617" s="211"/>
      <c r="O617" s="211">
        <f>$G$3</f>
        <v>68.599999999999994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2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2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2" x14ac:dyDescent="0.35">
      <c r="E620" s="101"/>
      <c r="F620" s="109" t="s">
        <v>11</v>
      </c>
      <c r="G620" s="110">
        <f>G$7</f>
        <v>4</v>
      </c>
      <c r="H620" s="110">
        <f t="shared" ref="H620:O620" si="337">H$7</f>
        <v>4</v>
      </c>
      <c r="I620" s="110">
        <f t="shared" si="337"/>
        <v>5</v>
      </c>
      <c r="J620" s="110">
        <f t="shared" si="337"/>
        <v>4</v>
      </c>
      <c r="K620" s="110">
        <f t="shared" si="337"/>
        <v>3</v>
      </c>
      <c r="L620" s="110">
        <f t="shared" si="337"/>
        <v>5</v>
      </c>
      <c r="M620" s="110">
        <f t="shared" si="337"/>
        <v>3</v>
      </c>
      <c r="N620" s="110">
        <f t="shared" si="337"/>
        <v>5</v>
      </c>
      <c r="O620" s="110">
        <f t="shared" si="337"/>
        <v>3</v>
      </c>
      <c r="P620" s="111">
        <f>SUM(G620:O620)</f>
        <v>36</v>
      </c>
      <c r="Q620" s="110">
        <f t="shared" ref="Q620:Y620" si="338">Q$7</f>
        <v>4</v>
      </c>
      <c r="R620" s="112">
        <f t="shared" si="338"/>
        <v>4</v>
      </c>
      <c r="S620" s="112">
        <f t="shared" si="338"/>
        <v>3</v>
      </c>
      <c r="T620" s="112">
        <f t="shared" si="338"/>
        <v>5</v>
      </c>
      <c r="U620" s="112">
        <f t="shared" si="338"/>
        <v>3</v>
      </c>
      <c r="V620" s="112">
        <f t="shared" si="338"/>
        <v>4</v>
      </c>
      <c r="W620" s="112">
        <f t="shared" si="338"/>
        <v>4</v>
      </c>
      <c r="X620" s="112">
        <f t="shared" si="338"/>
        <v>5</v>
      </c>
      <c r="Y620" s="113">
        <f t="shared" si="338"/>
        <v>4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2" x14ac:dyDescent="0.35">
      <c r="E621" s="101"/>
      <c r="F621" s="114" t="s">
        <v>7</v>
      </c>
      <c r="G621" s="115">
        <f>G$8</f>
        <v>4</v>
      </c>
      <c r="H621" s="115">
        <f t="shared" ref="H621:O621" si="339">H$8</f>
        <v>8</v>
      </c>
      <c r="I621" s="115">
        <f t="shared" si="339"/>
        <v>12</v>
      </c>
      <c r="J621" s="115">
        <f t="shared" si="339"/>
        <v>14</v>
      </c>
      <c r="K621" s="115">
        <f t="shared" si="339"/>
        <v>2</v>
      </c>
      <c r="L621" s="115">
        <f t="shared" si="339"/>
        <v>10</v>
      </c>
      <c r="M621" s="115">
        <f t="shared" si="339"/>
        <v>18</v>
      </c>
      <c r="N621" s="115">
        <f t="shared" si="339"/>
        <v>16</v>
      </c>
      <c r="O621" s="116">
        <f t="shared" si="339"/>
        <v>6</v>
      </c>
      <c r="P621" s="117"/>
      <c r="Q621" s="118">
        <f t="shared" ref="Q621:Y621" si="340">Q$8</f>
        <v>1</v>
      </c>
      <c r="R621" s="119">
        <f t="shared" si="340"/>
        <v>9</v>
      </c>
      <c r="S621" s="119">
        <f t="shared" si="340"/>
        <v>11</v>
      </c>
      <c r="T621" s="119">
        <f t="shared" si="340"/>
        <v>5</v>
      </c>
      <c r="U621" s="119">
        <f t="shared" si="340"/>
        <v>17</v>
      </c>
      <c r="V621" s="119">
        <f t="shared" si="340"/>
        <v>15</v>
      </c>
      <c r="W621" s="119">
        <f t="shared" si="340"/>
        <v>3</v>
      </c>
      <c r="X621" s="119">
        <f t="shared" si="340"/>
        <v>13</v>
      </c>
      <c r="Y621" s="116">
        <f t="shared" si="340"/>
        <v>7</v>
      </c>
      <c r="Z621" s="117"/>
      <c r="AA621" s="120"/>
      <c r="AB621" s="101"/>
      <c r="AC621" s="101"/>
    </row>
    <row r="622" spans="5:32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1</v>
      </c>
      <c r="H622" s="122">
        <f t="shared" ref="H622:O622" si="341">IF($Q617&lt;=18,IF(H621&lt;=$Q617,1,0),IF($Q617&lt;=36,IF(H621&lt;=($Q617-18),2,1),IF($Q617&gt;36,IF(H621&lt;=($Q617-36),3,2))))</f>
        <v>1</v>
      </c>
      <c r="I622" s="122">
        <f t="shared" si="341"/>
        <v>1</v>
      </c>
      <c r="J622" s="122">
        <f t="shared" si="341"/>
        <v>1</v>
      </c>
      <c r="K622" s="122">
        <f t="shared" si="341"/>
        <v>2</v>
      </c>
      <c r="L622" s="122">
        <f t="shared" si="341"/>
        <v>1</v>
      </c>
      <c r="M622" s="122">
        <f t="shared" si="341"/>
        <v>1</v>
      </c>
      <c r="N622" s="122">
        <f t="shared" si="341"/>
        <v>1</v>
      </c>
      <c r="O622" s="123">
        <f t="shared" si="341"/>
        <v>1</v>
      </c>
      <c r="P622" s="124">
        <f>SUM(G622:O622)</f>
        <v>10</v>
      </c>
      <c r="Q622" s="123">
        <f t="shared" ref="Q622:Y622" si="342">IF($Q617&lt;=18,IF(Q621&lt;=$Q617,1,0),IF($Q617&lt;=36,IF(Q621&lt;=($Q617-18),2,1),IF($Q617&gt;36,IF(Q621&lt;=($Q617-36),3,2))))</f>
        <v>2</v>
      </c>
      <c r="R622" s="123">
        <f t="shared" si="342"/>
        <v>1</v>
      </c>
      <c r="S622" s="123">
        <f t="shared" si="342"/>
        <v>1</v>
      </c>
      <c r="T622" s="123">
        <f t="shared" si="342"/>
        <v>1</v>
      </c>
      <c r="U622" s="123">
        <f t="shared" si="342"/>
        <v>1</v>
      </c>
      <c r="V622" s="123">
        <f t="shared" si="342"/>
        <v>1</v>
      </c>
      <c r="W622" s="123">
        <f t="shared" si="342"/>
        <v>1</v>
      </c>
      <c r="X622" s="123">
        <f t="shared" si="342"/>
        <v>1</v>
      </c>
      <c r="Y622" s="123">
        <f t="shared" si="342"/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2" x14ac:dyDescent="0.35">
      <c r="E623" s="101"/>
      <c r="F623" s="127" t="s">
        <v>51</v>
      </c>
      <c r="G623" s="128">
        <f t="shared" ref="G623:O623" si="343">G32</f>
        <v>10</v>
      </c>
      <c r="H623" s="128">
        <f t="shared" si="343"/>
        <v>10</v>
      </c>
      <c r="I623" s="128">
        <f t="shared" si="343"/>
        <v>10</v>
      </c>
      <c r="J623" s="128">
        <f t="shared" si="343"/>
        <v>10</v>
      </c>
      <c r="K623" s="128">
        <f t="shared" si="343"/>
        <v>10</v>
      </c>
      <c r="L623" s="128">
        <f t="shared" si="343"/>
        <v>10</v>
      </c>
      <c r="M623" s="128">
        <f t="shared" si="343"/>
        <v>10</v>
      </c>
      <c r="N623" s="128">
        <f t="shared" si="343"/>
        <v>10</v>
      </c>
      <c r="O623" s="128">
        <f t="shared" si="343"/>
        <v>10</v>
      </c>
      <c r="P623" s="129">
        <f>SUM(G623:O623)</f>
        <v>90</v>
      </c>
      <c r="Q623" s="130">
        <f t="shared" ref="Q623:Y623" si="344">Q32</f>
        <v>10</v>
      </c>
      <c r="R623" s="128">
        <f t="shared" si="344"/>
        <v>10</v>
      </c>
      <c r="S623" s="128">
        <f t="shared" si="344"/>
        <v>10</v>
      </c>
      <c r="T623" s="128">
        <f t="shared" si="344"/>
        <v>10</v>
      </c>
      <c r="U623" s="128">
        <f t="shared" si="344"/>
        <v>10</v>
      </c>
      <c r="V623" s="128">
        <f t="shared" si="344"/>
        <v>10</v>
      </c>
      <c r="W623" s="128">
        <f t="shared" si="344"/>
        <v>10</v>
      </c>
      <c r="X623" s="128">
        <f t="shared" si="344"/>
        <v>10</v>
      </c>
      <c r="Y623" s="131">
        <f t="shared" si="344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2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345">IF(H623-H620=-1,3+H622)+IF(H623-H620=0,2+H622)+IF(H623-H620=1,1+H622)+IF(H623-H620=2,H622)+IF(H623-H620=3,IF(H622-1&gt;0,H622-1,0))+IF(H623-H620=4,IF(H622-2&gt;0,H622-2,0))</f>
        <v>0</v>
      </c>
      <c r="I624" s="134">
        <f t="shared" si="345"/>
        <v>0</v>
      </c>
      <c r="J624" s="134">
        <f t="shared" si="345"/>
        <v>0</v>
      </c>
      <c r="K624" s="134">
        <f t="shared" si="345"/>
        <v>0</v>
      </c>
      <c r="L624" s="134">
        <f t="shared" si="345"/>
        <v>0</v>
      </c>
      <c r="M624" s="134">
        <f t="shared" si="345"/>
        <v>0</v>
      </c>
      <c r="N624" s="134">
        <f t="shared" si="345"/>
        <v>0</v>
      </c>
      <c r="O624" s="135">
        <f t="shared" si="345"/>
        <v>0</v>
      </c>
      <c r="P624" s="136">
        <f>SUM(G624:O624)</f>
        <v>0</v>
      </c>
      <c r="Q624" s="137">
        <f t="shared" ref="Q624:Y624" si="346">IF(Q623-Q620=-1,3+Q622)+IF(Q623-Q620=0,2+Q622)+IF(Q623-Q620=1,1+Q622)+IF(Q623-Q620=2,Q622)+IF(Q623-Q620=3,IF(Q622-1&gt;0,Q622-1,0))+IF(Q623-Q620=4,IF(Q622-2&gt;0,Q622-2,0))</f>
        <v>0</v>
      </c>
      <c r="R624" s="138">
        <f t="shared" si="346"/>
        <v>0</v>
      </c>
      <c r="S624" s="138">
        <f t="shared" si="346"/>
        <v>0</v>
      </c>
      <c r="T624" s="138">
        <f t="shared" si="346"/>
        <v>0</v>
      </c>
      <c r="U624" s="138">
        <f t="shared" si="346"/>
        <v>0</v>
      </c>
      <c r="V624" s="138">
        <f t="shared" si="346"/>
        <v>0</v>
      </c>
      <c r="W624" s="138">
        <f t="shared" si="346"/>
        <v>0</v>
      </c>
      <c r="X624" s="138">
        <f t="shared" si="346"/>
        <v>0</v>
      </c>
      <c r="Y624" s="135">
        <f t="shared" si="346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2" ht="15" thickBot="1" x14ac:dyDescent="0.4">
      <c r="E625" s="101"/>
      <c r="F625" s="140" t="s">
        <v>53</v>
      </c>
      <c r="G625" s="141">
        <f t="shared" ref="G625:O625" si="347">IF(G623-G620=-2,4)+IF(G623-G620=-1,3)+IF(G623-G620=0,2)+IF(G623-G620=1,1)+IF(G623-G620&gt;2,0)</f>
        <v>0</v>
      </c>
      <c r="H625" s="141">
        <f t="shared" si="347"/>
        <v>0</v>
      </c>
      <c r="I625" s="141">
        <f t="shared" si="347"/>
        <v>0</v>
      </c>
      <c r="J625" s="141">
        <f t="shared" si="347"/>
        <v>0</v>
      </c>
      <c r="K625" s="141">
        <f t="shared" si="347"/>
        <v>0</v>
      </c>
      <c r="L625" s="141">
        <f t="shared" si="347"/>
        <v>0</v>
      </c>
      <c r="M625" s="141">
        <f t="shared" si="347"/>
        <v>0</v>
      </c>
      <c r="N625" s="141">
        <f t="shared" si="347"/>
        <v>0</v>
      </c>
      <c r="O625" s="142">
        <f t="shared" si="347"/>
        <v>0</v>
      </c>
      <c r="P625" s="143">
        <f>SUM(G625:O625)</f>
        <v>0</v>
      </c>
      <c r="Q625" s="142">
        <f t="shared" ref="Q625:Y625" si="348">IF(Q623-Q620=-2,4)+IF(Q623-Q620=-1,3)+IF(Q623-Q620=0,2)+IF(Q623-Q620=1,1)+IF(Q623-Q620&gt;2,0)</f>
        <v>0</v>
      </c>
      <c r="R625" s="142">
        <f t="shared" si="348"/>
        <v>0</v>
      </c>
      <c r="S625" s="142">
        <f t="shared" si="348"/>
        <v>0</v>
      </c>
      <c r="T625" s="142">
        <f t="shared" si="348"/>
        <v>0</v>
      </c>
      <c r="U625" s="142">
        <f t="shared" si="348"/>
        <v>0</v>
      </c>
      <c r="V625" s="142">
        <f t="shared" si="348"/>
        <v>0</v>
      </c>
      <c r="W625" s="142">
        <f t="shared" si="348"/>
        <v>0</v>
      </c>
      <c r="X625" s="142">
        <f t="shared" si="348"/>
        <v>0</v>
      </c>
      <c r="Y625" s="142">
        <f t="shared" si="348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2" x14ac:dyDescent="0.35">
      <c r="E626" s="101"/>
      <c r="F626" s="38"/>
      <c r="G626" s="28">
        <f>G623-G620</f>
        <v>6</v>
      </c>
      <c r="H626" s="28">
        <f t="shared" ref="H626:O626" si="349">H623-H620</f>
        <v>6</v>
      </c>
      <c r="I626" s="28">
        <f t="shared" si="349"/>
        <v>5</v>
      </c>
      <c r="J626" s="28">
        <f t="shared" si="349"/>
        <v>6</v>
      </c>
      <c r="K626" s="28">
        <f t="shared" si="349"/>
        <v>7</v>
      </c>
      <c r="L626" s="28">
        <f t="shared" si="349"/>
        <v>5</v>
      </c>
      <c r="M626" s="28">
        <f t="shared" si="349"/>
        <v>7</v>
      </c>
      <c r="N626" s="28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5"/>
      <c r="AA626" s="146"/>
      <c r="AB626" s="101"/>
      <c r="AC626" s="101"/>
    </row>
    <row r="627" spans="5:32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2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2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</row>
    <row r="630" spans="5:32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</row>
    <row r="631" spans="5:32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</row>
    <row r="632" spans="5:32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</row>
    <row r="633" spans="5:32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</row>
    <row r="634" spans="5:32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</row>
    <row r="635" spans="5:32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</row>
    <row r="636" spans="5:32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</row>
    <row r="637" spans="5:32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</row>
    <row r="638" spans="5:32" ht="15.5" thickTop="1" thickBot="1" x14ac:dyDescent="0.4"/>
    <row r="639" spans="5:32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0</v>
      </c>
      <c r="AB639" s="101"/>
      <c r="AC639" s="101"/>
    </row>
    <row r="640" spans="5:32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133</v>
      </c>
      <c r="M640" s="211"/>
      <c r="N640" s="211"/>
      <c r="O640" s="211">
        <f>$G$3</f>
        <v>68.599999999999994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2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2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2" x14ac:dyDescent="0.35">
      <c r="E643" s="101"/>
      <c r="F643" s="109" t="s">
        <v>11</v>
      </c>
      <c r="G643" s="110">
        <f>G$7</f>
        <v>4</v>
      </c>
      <c r="H643" s="110">
        <f t="shared" ref="H643:O643" si="351">H$7</f>
        <v>4</v>
      </c>
      <c r="I643" s="110">
        <f t="shared" si="351"/>
        <v>5</v>
      </c>
      <c r="J643" s="110">
        <f t="shared" si="351"/>
        <v>4</v>
      </c>
      <c r="K643" s="110">
        <f t="shared" si="351"/>
        <v>3</v>
      </c>
      <c r="L643" s="110">
        <f t="shared" si="351"/>
        <v>5</v>
      </c>
      <c r="M643" s="110">
        <f t="shared" si="351"/>
        <v>3</v>
      </c>
      <c r="N643" s="110">
        <f t="shared" si="351"/>
        <v>5</v>
      </c>
      <c r="O643" s="110">
        <f t="shared" si="351"/>
        <v>3</v>
      </c>
      <c r="P643" s="111">
        <f>SUM(G643:O643)</f>
        <v>36</v>
      </c>
      <c r="Q643" s="110">
        <f t="shared" ref="Q643:Y643" si="352">Q$7</f>
        <v>4</v>
      </c>
      <c r="R643" s="112">
        <f t="shared" si="352"/>
        <v>4</v>
      </c>
      <c r="S643" s="112">
        <f t="shared" si="352"/>
        <v>3</v>
      </c>
      <c r="T643" s="112">
        <f t="shared" si="352"/>
        <v>5</v>
      </c>
      <c r="U643" s="112">
        <f t="shared" si="352"/>
        <v>3</v>
      </c>
      <c r="V643" s="112">
        <f t="shared" si="352"/>
        <v>4</v>
      </c>
      <c r="W643" s="112">
        <f t="shared" si="352"/>
        <v>4</v>
      </c>
      <c r="X643" s="112">
        <f t="shared" si="352"/>
        <v>5</v>
      </c>
      <c r="Y643" s="113">
        <f t="shared" si="352"/>
        <v>4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2" x14ac:dyDescent="0.35">
      <c r="E644" s="101"/>
      <c r="F644" s="114" t="s">
        <v>7</v>
      </c>
      <c r="G644" s="115">
        <f>G$8</f>
        <v>4</v>
      </c>
      <c r="H644" s="115">
        <f t="shared" ref="H644:O644" si="353">H$8</f>
        <v>8</v>
      </c>
      <c r="I644" s="115">
        <f t="shared" si="353"/>
        <v>12</v>
      </c>
      <c r="J644" s="115">
        <f t="shared" si="353"/>
        <v>14</v>
      </c>
      <c r="K644" s="115">
        <f t="shared" si="353"/>
        <v>2</v>
      </c>
      <c r="L644" s="115">
        <f t="shared" si="353"/>
        <v>10</v>
      </c>
      <c r="M644" s="115">
        <f t="shared" si="353"/>
        <v>18</v>
      </c>
      <c r="N644" s="115">
        <f t="shared" si="353"/>
        <v>16</v>
      </c>
      <c r="O644" s="116">
        <f t="shared" si="353"/>
        <v>6</v>
      </c>
      <c r="P644" s="117"/>
      <c r="Q644" s="118">
        <f t="shared" ref="Q644:Y644" si="354">Q$8</f>
        <v>1</v>
      </c>
      <c r="R644" s="119">
        <f t="shared" si="354"/>
        <v>9</v>
      </c>
      <c r="S644" s="119">
        <f t="shared" si="354"/>
        <v>11</v>
      </c>
      <c r="T644" s="119">
        <f t="shared" si="354"/>
        <v>5</v>
      </c>
      <c r="U644" s="119">
        <f t="shared" si="354"/>
        <v>17</v>
      </c>
      <c r="V644" s="119">
        <f t="shared" si="354"/>
        <v>15</v>
      </c>
      <c r="W644" s="119">
        <f t="shared" si="354"/>
        <v>3</v>
      </c>
      <c r="X644" s="119">
        <f t="shared" si="354"/>
        <v>13</v>
      </c>
      <c r="Y644" s="116">
        <f t="shared" si="354"/>
        <v>7</v>
      </c>
      <c r="Z644" s="117"/>
      <c r="AA644" s="120"/>
      <c r="AB644" s="101"/>
      <c r="AC644" s="101"/>
    </row>
    <row r="645" spans="5:32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1</v>
      </c>
      <c r="H645" s="122">
        <f t="shared" ref="H645:O645" si="355">IF($Q640&lt;=18,IF(H644&lt;=$Q640,1,0),IF($Q640&lt;=36,IF(H644&lt;=($Q640-18),2,1),IF($Q640&gt;36,IF(H644&lt;=($Q640-36),3,2))))</f>
        <v>1</v>
      </c>
      <c r="I645" s="122">
        <f t="shared" si="355"/>
        <v>1</v>
      </c>
      <c r="J645" s="122">
        <f t="shared" si="355"/>
        <v>1</v>
      </c>
      <c r="K645" s="122">
        <f t="shared" si="355"/>
        <v>2</v>
      </c>
      <c r="L645" s="122">
        <f t="shared" si="355"/>
        <v>1</v>
      </c>
      <c r="M645" s="122">
        <f t="shared" si="355"/>
        <v>1</v>
      </c>
      <c r="N645" s="122">
        <f t="shared" si="355"/>
        <v>1</v>
      </c>
      <c r="O645" s="123">
        <f t="shared" si="355"/>
        <v>1</v>
      </c>
      <c r="P645" s="124">
        <f>SUM(G645:O645)</f>
        <v>10</v>
      </c>
      <c r="Q645" s="123">
        <f t="shared" ref="Q645:Y645" si="356">IF($Q640&lt;=18,IF(Q644&lt;=$Q640,1,0),IF($Q640&lt;=36,IF(Q644&lt;=($Q640-18),2,1),IF($Q640&gt;36,IF(Q644&lt;=($Q640-36),3,2))))</f>
        <v>2</v>
      </c>
      <c r="R645" s="123">
        <f t="shared" si="356"/>
        <v>1</v>
      </c>
      <c r="S645" s="123">
        <f t="shared" si="356"/>
        <v>1</v>
      </c>
      <c r="T645" s="123">
        <f t="shared" si="356"/>
        <v>1</v>
      </c>
      <c r="U645" s="123">
        <f t="shared" si="356"/>
        <v>1</v>
      </c>
      <c r="V645" s="123">
        <f t="shared" si="356"/>
        <v>1</v>
      </c>
      <c r="W645" s="123">
        <f t="shared" si="356"/>
        <v>1</v>
      </c>
      <c r="X645" s="123">
        <f t="shared" si="356"/>
        <v>1</v>
      </c>
      <c r="Y645" s="123">
        <f t="shared" si="356"/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2" x14ac:dyDescent="0.35">
      <c r="E646" s="101"/>
      <c r="F646" s="127" t="s">
        <v>51</v>
      </c>
      <c r="G646" s="128">
        <f t="shared" ref="G646:O646" si="357">G33</f>
        <v>10</v>
      </c>
      <c r="H646" s="128">
        <f t="shared" si="357"/>
        <v>10</v>
      </c>
      <c r="I646" s="128">
        <f t="shared" si="357"/>
        <v>10</v>
      </c>
      <c r="J646" s="128">
        <f t="shared" si="357"/>
        <v>10</v>
      </c>
      <c r="K646" s="128">
        <f t="shared" si="357"/>
        <v>10</v>
      </c>
      <c r="L646" s="128">
        <f t="shared" si="357"/>
        <v>10</v>
      </c>
      <c r="M646" s="128">
        <f t="shared" si="357"/>
        <v>10</v>
      </c>
      <c r="N646" s="128">
        <f t="shared" si="357"/>
        <v>10</v>
      </c>
      <c r="O646" s="128">
        <f t="shared" si="357"/>
        <v>10</v>
      </c>
      <c r="P646" s="129">
        <f>SUM(G646:O646)</f>
        <v>90</v>
      </c>
      <c r="Q646" s="130">
        <f t="shared" ref="Q646:Y646" si="358">Q33</f>
        <v>10</v>
      </c>
      <c r="R646" s="128">
        <f t="shared" si="358"/>
        <v>10</v>
      </c>
      <c r="S646" s="128">
        <f t="shared" si="358"/>
        <v>10</v>
      </c>
      <c r="T646" s="128">
        <f t="shared" si="358"/>
        <v>10</v>
      </c>
      <c r="U646" s="128">
        <f t="shared" si="358"/>
        <v>10</v>
      </c>
      <c r="V646" s="128">
        <f t="shared" si="358"/>
        <v>10</v>
      </c>
      <c r="W646" s="128">
        <f t="shared" si="358"/>
        <v>10</v>
      </c>
      <c r="X646" s="128">
        <f t="shared" si="358"/>
        <v>10</v>
      </c>
      <c r="Y646" s="131">
        <f t="shared" si="35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2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359">IF(H646-H643=-1,3+H645)+IF(H646-H643=0,2+H645)+IF(H646-H643=1,1+H645)+IF(H646-H643=2,H645)+IF(H646-H643=3,IF(H645-1&gt;0,H645-1,0))+IF(H646-H643=4,IF(H645-2&gt;0,H645-2,0))</f>
        <v>0</v>
      </c>
      <c r="I647" s="134">
        <f t="shared" si="359"/>
        <v>0</v>
      </c>
      <c r="J647" s="134">
        <f t="shared" si="359"/>
        <v>0</v>
      </c>
      <c r="K647" s="134">
        <f t="shared" si="359"/>
        <v>0</v>
      </c>
      <c r="L647" s="134">
        <f t="shared" si="359"/>
        <v>0</v>
      </c>
      <c r="M647" s="134">
        <f t="shared" si="359"/>
        <v>0</v>
      </c>
      <c r="N647" s="134">
        <f t="shared" si="359"/>
        <v>0</v>
      </c>
      <c r="O647" s="135">
        <f t="shared" si="359"/>
        <v>0</v>
      </c>
      <c r="P647" s="136">
        <f>SUM(G647:O647)</f>
        <v>0</v>
      </c>
      <c r="Q647" s="137">
        <f t="shared" ref="Q647:Y647" si="360">IF(Q646-Q643=-1,3+Q645)+IF(Q646-Q643=0,2+Q645)+IF(Q646-Q643=1,1+Q645)+IF(Q646-Q643=2,Q645)+IF(Q646-Q643=3,IF(Q645-1&gt;0,Q645-1,0))+IF(Q646-Q643=4,IF(Q645-2&gt;0,Q645-2,0))</f>
        <v>0</v>
      </c>
      <c r="R647" s="138">
        <f t="shared" si="360"/>
        <v>0</v>
      </c>
      <c r="S647" s="138">
        <f t="shared" si="360"/>
        <v>0</v>
      </c>
      <c r="T647" s="138">
        <f t="shared" si="360"/>
        <v>0</v>
      </c>
      <c r="U647" s="138">
        <f t="shared" si="360"/>
        <v>0</v>
      </c>
      <c r="V647" s="138">
        <f t="shared" si="360"/>
        <v>0</v>
      </c>
      <c r="W647" s="138">
        <f t="shared" si="360"/>
        <v>0</v>
      </c>
      <c r="X647" s="138">
        <f t="shared" si="360"/>
        <v>0</v>
      </c>
      <c r="Y647" s="135">
        <f t="shared" si="36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2" ht="15" thickBot="1" x14ac:dyDescent="0.4">
      <c r="E648" s="101"/>
      <c r="F648" s="140" t="s">
        <v>53</v>
      </c>
      <c r="G648" s="141">
        <f t="shared" ref="G648:O648" si="361">IF(G646-G643=-2,4)+IF(G646-G643=-1,3)+IF(G646-G643=0,2)+IF(G646-G643=1,1)+IF(G646-G643&gt;2,0)</f>
        <v>0</v>
      </c>
      <c r="H648" s="141">
        <f t="shared" si="361"/>
        <v>0</v>
      </c>
      <c r="I648" s="141">
        <f t="shared" si="361"/>
        <v>0</v>
      </c>
      <c r="J648" s="141">
        <f t="shared" si="361"/>
        <v>0</v>
      </c>
      <c r="K648" s="141">
        <f t="shared" si="361"/>
        <v>0</v>
      </c>
      <c r="L648" s="141">
        <f t="shared" si="361"/>
        <v>0</v>
      </c>
      <c r="M648" s="141">
        <f t="shared" si="361"/>
        <v>0</v>
      </c>
      <c r="N648" s="141">
        <f t="shared" si="361"/>
        <v>0</v>
      </c>
      <c r="O648" s="142">
        <f t="shared" si="361"/>
        <v>0</v>
      </c>
      <c r="P648" s="143">
        <f>SUM(G648:O648)</f>
        <v>0</v>
      </c>
      <c r="Q648" s="142">
        <f t="shared" ref="Q648:Y648" si="362">IF(Q646-Q643=-2,4)+IF(Q646-Q643=-1,3)+IF(Q646-Q643=0,2)+IF(Q646-Q643=1,1)+IF(Q646-Q643&gt;2,0)</f>
        <v>0</v>
      </c>
      <c r="R648" s="142">
        <f t="shared" si="362"/>
        <v>0</v>
      </c>
      <c r="S648" s="142">
        <f t="shared" si="362"/>
        <v>0</v>
      </c>
      <c r="T648" s="142">
        <f t="shared" si="362"/>
        <v>0</v>
      </c>
      <c r="U648" s="142">
        <f t="shared" si="362"/>
        <v>0</v>
      </c>
      <c r="V648" s="142">
        <f t="shared" si="362"/>
        <v>0</v>
      </c>
      <c r="W648" s="142">
        <f t="shared" si="362"/>
        <v>0</v>
      </c>
      <c r="X648" s="142">
        <f t="shared" si="362"/>
        <v>0</v>
      </c>
      <c r="Y648" s="142">
        <f t="shared" si="36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2" x14ac:dyDescent="0.35">
      <c r="E649" s="101"/>
      <c r="F649" s="38"/>
      <c r="G649" s="28">
        <f>G646-G643</f>
        <v>6</v>
      </c>
      <c r="H649" s="28">
        <f t="shared" ref="H649:O649" si="363">H646-H643</f>
        <v>6</v>
      </c>
      <c r="I649" s="28">
        <f t="shared" si="363"/>
        <v>5</v>
      </c>
      <c r="J649" s="28">
        <f t="shared" si="363"/>
        <v>6</v>
      </c>
      <c r="K649" s="28">
        <f t="shared" si="363"/>
        <v>7</v>
      </c>
      <c r="L649" s="28">
        <f t="shared" si="363"/>
        <v>5</v>
      </c>
      <c r="M649" s="28">
        <f t="shared" si="363"/>
        <v>7</v>
      </c>
      <c r="N649" s="28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5"/>
      <c r="AA649" s="146"/>
      <c r="AB649" s="101"/>
      <c r="AC649" s="101"/>
    </row>
    <row r="650" spans="5:32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2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2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</row>
    <row r="653" spans="5:32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</row>
    <row r="654" spans="5:32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</row>
    <row r="655" spans="5:32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</row>
    <row r="656" spans="5:32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</row>
    <row r="657" spans="5:32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</row>
    <row r="658" spans="5:32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</row>
    <row r="659" spans="5:32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</row>
    <row r="660" spans="5:32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</row>
    <row r="661" spans="5:32" ht="15.5" thickTop="1" thickBot="1" x14ac:dyDescent="0.4"/>
    <row r="662" spans="5:32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0</v>
      </c>
      <c r="AB662" s="101"/>
      <c r="AC662" s="101"/>
    </row>
    <row r="663" spans="5:32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133</v>
      </c>
      <c r="M663" s="211"/>
      <c r="N663" s="211"/>
      <c r="O663" s="211">
        <f>$G$3</f>
        <v>68.599999999999994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2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2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2" x14ac:dyDescent="0.35">
      <c r="E666" s="101"/>
      <c r="F666" s="109" t="s">
        <v>11</v>
      </c>
      <c r="G666" s="110">
        <f>G$7</f>
        <v>4</v>
      </c>
      <c r="H666" s="110">
        <f t="shared" ref="H666:O666" si="365">H$7</f>
        <v>4</v>
      </c>
      <c r="I666" s="110">
        <f t="shared" si="365"/>
        <v>5</v>
      </c>
      <c r="J666" s="110">
        <f t="shared" si="365"/>
        <v>4</v>
      </c>
      <c r="K666" s="110">
        <f t="shared" si="365"/>
        <v>3</v>
      </c>
      <c r="L666" s="110">
        <f t="shared" si="365"/>
        <v>5</v>
      </c>
      <c r="M666" s="110">
        <f t="shared" si="365"/>
        <v>3</v>
      </c>
      <c r="N666" s="110">
        <f t="shared" si="365"/>
        <v>5</v>
      </c>
      <c r="O666" s="110">
        <f t="shared" si="365"/>
        <v>3</v>
      </c>
      <c r="P666" s="111">
        <f>SUM(G666:O666)</f>
        <v>36</v>
      </c>
      <c r="Q666" s="110">
        <f t="shared" ref="Q666:Y666" si="366">Q$7</f>
        <v>4</v>
      </c>
      <c r="R666" s="112">
        <f t="shared" si="366"/>
        <v>4</v>
      </c>
      <c r="S666" s="112">
        <f t="shared" si="366"/>
        <v>3</v>
      </c>
      <c r="T666" s="112">
        <f t="shared" si="366"/>
        <v>5</v>
      </c>
      <c r="U666" s="112">
        <f t="shared" si="366"/>
        <v>3</v>
      </c>
      <c r="V666" s="112">
        <f t="shared" si="366"/>
        <v>4</v>
      </c>
      <c r="W666" s="112">
        <f t="shared" si="366"/>
        <v>4</v>
      </c>
      <c r="X666" s="112">
        <f t="shared" si="366"/>
        <v>5</v>
      </c>
      <c r="Y666" s="113">
        <f t="shared" si="366"/>
        <v>4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2" x14ac:dyDescent="0.35">
      <c r="E667" s="101"/>
      <c r="F667" s="114" t="s">
        <v>7</v>
      </c>
      <c r="G667" s="115">
        <f>G$8</f>
        <v>4</v>
      </c>
      <c r="H667" s="115">
        <f t="shared" ref="H667:O667" si="367">H$8</f>
        <v>8</v>
      </c>
      <c r="I667" s="115">
        <f t="shared" si="367"/>
        <v>12</v>
      </c>
      <c r="J667" s="115">
        <f t="shared" si="367"/>
        <v>14</v>
      </c>
      <c r="K667" s="115">
        <f t="shared" si="367"/>
        <v>2</v>
      </c>
      <c r="L667" s="115">
        <f t="shared" si="367"/>
        <v>10</v>
      </c>
      <c r="M667" s="115">
        <f t="shared" si="367"/>
        <v>18</v>
      </c>
      <c r="N667" s="115">
        <f t="shared" si="367"/>
        <v>16</v>
      </c>
      <c r="O667" s="116">
        <f t="shared" si="367"/>
        <v>6</v>
      </c>
      <c r="P667" s="117"/>
      <c r="Q667" s="118">
        <f t="shared" ref="Q667:Y667" si="368">Q$8</f>
        <v>1</v>
      </c>
      <c r="R667" s="119">
        <f t="shared" si="368"/>
        <v>9</v>
      </c>
      <c r="S667" s="119">
        <f t="shared" si="368"/>
        <v>11</v>
      </c>
      <c r="T667" s="119">
        <f t="shared" si="368"/>
        <v>5</v>
      </c>
      <c r="U667" s="119">
        <f t="shared" si="368"/>
        <v>17</v>
      </c>
      <c r="V667" s="119">
        <f t="shared" si="368"/>
        <v>15</v>
      </c>
      <c r="W667" s="119">
        <f t="shared" si="368"/>
        <v>3</v>
      </c>
      <c r="X667" s="119">
        <f t="shared" si="368"/>
        <v>13</v>
      </c>
      <c r="Y667" s="116">
        <f t="shared" si="368"/>
        <v>7</v>
      </c>
      <c r="Z667" s="117"/>
      <c r="AA667" s="120"/>
      <c r="AB667" s="101"/>
      <c r="AC667" s="101"/>
    </row>
    <row r="668" spans="5:32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1</v>
      </c>
      <c r="H668" s="122">
        <f t="shared" ref="H668:O668" si="369">IF($Q663&lt;=18,IF(H667&lt;=$Q663,1,0),IF($Q663&lt;=36,IF(H667&lt;=($Q663-18),2,1),IF($Q663&gt;36,IF(H667&lt;=($Q663-36),3,2))))</f>
        <v>1</v>
      </c>
      <c r="I668" s="122">
        <f t="shared" si="369"/>
        <v>1</v>
      </c>
      <c r="J668" s="122">
        <f t="shared" si="369"/>
        <v>1</v>
      </c>
      <c r="K668" s="122">
        <f t="shared" si="369"/>
        <v>2</v>
      </c>
      <c r="L668" s="122">
        <f t="shared" si="369"/>
        <v>1</v>
      </c>
      <c r="M668" s="122">
        <f t="shared" si="369"/>
        <v>1</v>
      </c>
      <c r="N668" s="122">
        <f t="shared" si="369"/>
        <v>1</v>
      </c>
      <c r="O668" s="123">
        <f t="shared" si="369"/>
        <v>1</v>
      </c>
      <c r="P668" s="124">
        <f>SUM(G668:O668)</f>
        <v>10</v>
      </c>
      <c r="Q668" s="123">
        <f t="shared" ref="Q668:Y668" si="370">IF($Q663&lt;=18,IF(Q667&lt;=$Q663,1,0),IF($Q663&lt;=36,IF(Q667&lt;=($Q663-18),2,1),IF($Q663&gt;36,IF(Q667&lt;=($Q663-36),3,2))))</f>
        <v>2</v>
      </c>
      <c r="R668" s="123">
        <f t="shared" si="370"/>
        <v>1</v>
      </c>
      <c r="S668" s="123">
        <f t="shared" si="370"/>
        <v>1</v>
      </c>
      <c r="T668" s="123">
        <f t="shared" si="370"/>
        <v>1</v>
      </c>
      <c r="U668" s="123">
        <f t="shared" si="370"/>
        <v>1</v>
      </c>
      <c r="V668" s="123">
        <f t="shared" si="370"/>
        <v>1</v>
      </c>
      <c r="W668" s="123">
        <f t="shared" si="370"/>
        <v>1</v>
      </c>
      <c r="X668" s="123">
        <f t="shared" si="370"/>
        <v>1</v>
      </c>
      <c r="Y668" s="123">
        <f t="shared" si="370"/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2" x14ac:dyDescent="0.35">
      <c r="E669" s="101"/>
      <c r="F669" s="127" t="s">
        <v>51</v>
      </c>
      <c r="G669" s="128">
        <f t="shared" ref="G669:O669" si="371">G34</f>
        <v>10</v>
      </c>
      <c r="H669" s="128">
        <f t="shared" si="371"/>
        <v>10</v>
      </c>
      <c r="I669" s="128">
        <f t="shared" si="371"/>
        <v>10</v>
      </c>
      <c r="J669" s="128">
        <f t="shared" si="371"/>
        <v>10</v>
      </c>
      <c r="K669" s="128">
        <f t="shared" si="371"/>
        <v>10</v>
      </c>
      <c r="L669" s="128">
        <f t="shared" si="371"/>
        <v>10</v>
      </c>
      <c r="M669" s="128">
        <f t="shared" si="371"/>
        <v>10</v>
      </c>
      <c r="N669" s="128">
        <f t="shared" si="371"/>
        <v>10</v>
      </c>
      <c r="O669" s="128">
        <f t="shared" si="371"/>
        <v>10</v>
      </c>
      <c r="P669" s="129">
        <f>SUM(G669:O669)</f>
        <v>90</v>
      </c>
      <c r="Q669" s="130">
        <f t="shared" ref="Q669:Y669" si="372">Q34</f>
        <v>10</v>
      </c>
      <c r="R669" s="128">
        <f t="shared" si="372"/>
        <v>10</v>
      </c>
      <c r="S669" s="128">
        <f t="shared" si="372"/>
        <v>10</v>
      </c>
      <c r="T669" s="128">
        <f t="shared" si="372"/>
        <v>10</v>
      </c>
      <c r="U669" s="128">
        <f t="shared" si="372"/>
        <v>10</v>
      </c>
      <c r="V669" s="128">
        <f t="shared" si="372"/>
        <v>10</v>
      </c>
      <c r="W669" s="128">
        <f t="shared" si="372"/>
        <v>10</v>
      </c>
      <c r="X669" s="128">
        <f t="shared" si="372"/>
        <v>10</v>
      </c>
      <c r="Y669" s="131">
        <f t="shared" si="372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2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373">IF(H669-H666=-1,3+H668)+IF(H669-H666=0,2+H668)+IF(H669-H666=1,1+H668)+IF(H669-H666=2,H668)+IF(H669-H666=3,IF(H668-1&gt;0,H668-1,0))+IF(H669-H666=4,IF(H668-2&gt;0,H668-2,0))</f>
        <v>0</v>
      </c>
      <c r="I670" s="134">
        <f t="shared" si="373"/>
        <v>0</v>
      </c>
      <c r="J670" s="134">
        <f t="shared" si="373"/>
        <v>0</v>
      </c>
      <c r="K670" s="134">
        <f t="shared" si="373"/>
        <v>0</v>
      </c>
      <c r="L670" s="134">
        <f t="shared" si="373"/>
        <v>0</v>
      </c>
      <c r="M670" s="134">
        <f t="shared" si="373"/>
        <v>0</v>
      </c>
      <c r="N670" s="134">
        <f t="shared" si="373"/>
        <v>0</v>
      </c>
      <c r="O670" s="135">
        <f t="shared" si="373"/>
        <v>0</v>
      </c>
      <c r="P670" s="136">
        <f>SUM(G670:O670)</f>
        <v>0</v>
      </c>
      <c r="Q670" s="137">
        <f t="shared" ref="Q670:Y670" si="374">IF(Q669-Q666=-1,3+Q668)+IF(Q669-Q666=0,2+Q668)+IF(Q669-Q666=1,1+Q668)+IF(Q669-Q666=2,Q668)+IF(Q669-Q666=3,IF(Q668-1&gt;0,Q668-1,0))+IF(Q669-Q666=4,IF(Q668-2&gt;0,Q668-2,0))</f>
        <v>0</v>
      </c>
      <c r="R670" s="138">
        <f t="shared" si="374"/>
        <v>0</v>
      </c>
      <c r="S670" s="138">
        <f t="shared" si="374"/>
        <v>0</v>
      </c>
      <c r="T670" s="138">
        <f t="shared" si="374"/>
        <v>0</v>
      </c>
      <c r="U670" s="138">
        <f t="shared" si="374"/>
        <v>0</v>
      </c>
      <c r="V670" s="138">
        <f t="shared" si="374"/>
        <v>0</v>
      </c>
      <c r="W670" s="138">
        <f t="shared" si="374"/>
        <v>0</v>
      </c>
      <c r="X670" s="138">
        <f t="shared" si="374"/>
        <v>0</v>
      </c>
      <c r="Y670" s="135">
        <f t="shared" si="374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2" ht="15" thickBot="1" x14ac:dyDescent="0.4">
      <c r="E671" s="101"/>
      <c r="F671" s="140" t="s">
        <v>53</v>
      </c>
      <c r="G671" s="141">
        <f t="shared" ref="G671:O671" si="375">IF(G669-G666=-2,4)+IF(G669-G666=-1,3)+IF(G669-G666=0,2)+IF(G669-G666=1,1)+IF(G669-G666&gt;2,0)</f>
        <v>0</v>
      </c>
      <c r="H671" s="141">
        <f t="shared" si="375"/>
        <v>0</v>
      </c>
      <c r="I671" s="141">
        <f t="shared" si="375"/>
        <v>0</v>
      </c>
      <c r="J671" s="141">
        <f t="shared" si="375"/>
        <v>0</v>
      </c>
      <c r="K671" s="141">
        <f t="shared" si="375"/>
        <v>0</v>
      </c>
      <c r="L671" s="141">
        <f t="shared" si="375"/>
        <v>0</v>
      </c>
      <c r="M671" s="141">
        <f t="shared" si="375"/>
        <v>0</v>
      </c>
      <c r="N671" s="141">
        <f t="shared" si="375"/>
        <v>0</v>
      </c>
      <c r="O671" s="142">
        <f t="shared" si="375"/>
        <v>0</v>
      </c>
      <c r="P671" s="143">
        <f>SUM(G671:O671)</f>
        <v>0</v>
      </c>
      <c r="Q671" s="142">
        <f t="shared" ref="Q671:Y671" si="376">IF(Q669-Q666=-2,4)+IF(Q669-Q666=-1,3)+IF(Q669-Q666=0,2)+IF(Q669-Q666=1,1)+IF(Q669-Q666&gt;2,0)</f>
        <v>0</v>
      </c>
      <c r="R671" s="142">
        <f t="shared" si="376"/>
        <v>0</v>
      </c>
      <c r="S671" s="142">
        <f t="shared" si="376"/>
        <v>0</v>
      </c>
      <c r="T671" s="142">
        <f t="shared" si="376"/>
        <v>0</v>
      </c>
      <c r="U671" s="142">
        <f t="shared" si="376"/>
        <v>0</v>
      </c>
      <c r="V671" s="142">
        <f t="shared" si="376"/>
        <v>0</v>
      </c>
      <c r="W671" s="142">
        <f t="shared" si="376"/>
        <v>0</v>
      </c>
      <c r="X671" s="142">
        <f t="shared" si="376"/>
        <v>0</v>
      </c>
      <c r="Y671" s="142">
        <f t="shared" si="376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2" x14ac:dyDescent="0.35">
      <c r="E672" s="101"/>
      <c r="F672" s="38"/>
      <c r="G672" s="28">
        <f>G669-G666</f>
        <v>6</v>
      </c>
      <c r="H672" s="28">
        <f t="shared" ref="H672:O672" si="377">H669-H666</f>
        <v>6</v>
      </c>
      <c r="I672" s="28">
        <f t="shared" si="377"/>
        <v>5</v>
      </c>
      <c r="J672" s="28">
        <f t="shared" si="377"/>
        <v>6</v>
      </c>
      <c r="K672" s="28">
        <f t="shared" si="377"/>
        <v>7</v>
      </c>
      <c r="L672" s="28">
        <f t="shared" si="377"/>
        <v>5</v>
      </c>
      <c r="M672" s="28">
        <f t="shared" si="377"/>
        <v>7</v>
      </c>
      <c r="N672" s="28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5"/>
      <c r="AA672" s="146"/>
      <c r="AB672" s="101"/>
      <c r="AC672" s="101"/>
    </row>
    <row r="673" spans="5:32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2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2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</row>
    <row r="676" spans="5:32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</row>
    <row r="677" spans="5:32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</row>
    <row r="678" spans="5:32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</row>
    <row r="679" spans="5:32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</row>
    <row r="680" spans="5:32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</row>
    <row r="681" spans="5:32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</row>
    <row r="682" spans="5:32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</row>
    <row r="683" spans="5:32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</row>
    <row r="684" spans="5:32" ht="15.5" thickTop="1" thickBot="1" x14ac:dyDescent="0.4"/>
    <row r="685" spans="5:32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0</v>
      </c>
      <c r="AB685" s="101"/>
      <c r="AC685" s="101"/>
    </row>
    <row r="686" spans="5:32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133</v>
      </c>
      <c r="M686" s="211"/>
      <c r="N686" s="211"/>
      <c r="O686" s="211">
        <f>$G$3</f>
        <v>68.599999999999994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2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2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2" x14ac:dyDescent="0.35">
      <c r="E689" s="101"/>
      <c r="F689" s="109" t="s">
        <v>11</v>
      </c>
      <c r="G689" s="110">
        <f>G$7</f>
        <v>4</v>
      </c>
      <c r="H689" s="110">
        <f t="shared" ref="H689:O689" si="379">H$7</f>
        <v>4</v>
      </c>
      <c r="I689" s="110">
        <f t="shared" si="379"/>
        <v>5</v>
      </c>
      <c r="J689" s="110">
        <f t="shared" si="379"/>
        <v>4</v>
      </c>
      <c r="K689" s="110">
        <f t="shared" si="379"/>
        <v>3</v>
      </c>
      <c r="L689" s="110">
        <f t="shared" si="379"/>
        <v>5</v>
      </c>
      <c r="M689" s="110">
        <f t="shared" si="379"/>
        <v>3</v>
      </c>
      <c r="N689" s="110">
        <f t="shared" si="379"/>
        <v>5</v>
      </c>
      <c r="O689" s="110">
        <f t="shared" si="379"/>
        <v>3</v>
      </c>
      <c r="P689" s="111">
        <f>SUM(G689:O689)</f>
        <v>36</v>
      </c>
      <c r="Q689" s="110">
        <f t="shared" ref="Q689:Y689" si="380">Q$7</f>
        <v>4</v>
      </c>
      <c r="R689" s="112">
        <f t="shared" si="380"/>
        <v>4</v>
      </c>
      <c r="S689" s="112">
        <f t="shared" si="380"/>
        <v>3</v>
      </c>
      <c r="T689" s="112">
        <f t="shared" si="380"/>
        <v>5</v>
      </c>
      <c r="U689" s="112">
        <f t="shared" si="380"/>
        <v>3</v>
      </c>
      <c r="V689" s="112">
        <f t="shared" si="380"/>
        <v>4</v>
      </c>
      <c r="W689" s="112">
        <f t="shared" si="380"/>
        <v>4</v>
      </c>
      <c r="X689" s="112">
        <f t="shared" si="380"/>
        <v>5</v>
      </c>
      <c r="Y689" s="113">
        <f t="shared" si="380"/>
        <v>4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2" x14ac:dyDescent="0.35">
      <c r="E690" s="101"/>
      <c r="F690" s="114" t="s">
        <v>7</v>
      </c>
      <c r="G690" s="115">
        <f>G$8</f>
        <v>4</v>
      </c>
      <c r="H690" s="115">
        <f t="shared" ref="H690:O690" si="381">H$8</f>
        <v>8</v>
      </c>
      <c r="I690" s="115">
        <f t="shared" si="381"/>
        <v>12</v>
      </c>
      <c r="J690" s="115">
        <f t="shared" si="381"/>
        <v>14</v>
      </c>
      <c r="K690" s="115">
        <f t="shared" si="381"/>
        <v>2</v>
      </c>
      <c r="L690" s="115">
        <f t="shared" si="381"/>
        <v>10</v>
      </c>
      <c r="M690" s="115">
        <f t="shared" si="381"/>
        <v>18</v>
      </c>
      <c r="N690" s="115">
        <f t="shared" si="381"/>
        <v>16</v>
      </c>
      <c r="O690" s="116">
        <f t="shared" si="381"/>
        <v>6</v>
      </c>
      <c r="P690" s="117"/>
      <c r="Q690" s="118">
        <f t="shared" ref="Q690:Y690" si="382">Q$8</f>
        <v>1</v>
      </c>
      <c r="R690" s="119">
        <f t="shared" si="382"/>
        <v>9</v>
      </c>
      <c r="S690" s="119">
        <f t="shared" si="382"/>
        <v>11</v>
      </c>
      <c r="T690" s="119">
        <f t="shared" si="382"/>
        <v>5</v>
      </c>
      <c r="U690" s="119">
        <f t="shared" si="382"/>
        <v>17</v>
      </c>
      <c r="V690" s="119">
        <f t="shared" si="382"/>
        <v>15</v>
      </c>
      <c r="W690" s="119">
        <f t="shared" si="382"/>
        <v>3</v>
      </c>
      <c r="X690" s="119">
        <f t="shared" si="382"/>
        <v>13</v>
      </c>
      <c r="Y690" s="116">
        <f t="shared" si="382"/>
        <v>7</v>
      </c>
      <c r="Z690" s="117"/>
      <c r="AA690" s="120"/>
      <c r="AB690" s="101"/>
      <c r="AC690" s="101"/>
    </row>
    <row r="691" spans="5:32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1</v>
      </c>
      <c r="H691" s="122">
        <f t="shared" ref="H691:O691" si="383">IF($Q686&lt;=18,IF(H690&lt;=$Q686,1,0),IF($Q686&lt;=36,IF(H690&lt;=($Q686-18),2,1),IF($Q686&gt;36,IF(H690&lt;=($Q686-36),3,2))))</f>
        <v>1</v>
      </c>
      <c r="I691" s="122">
        <f t="shared" si="383"/>
        <v>1</v>
      </c>
      <c r="J691" s="122">
        <f t="shared" si="383"/>
        <v>1</v>
      </c>
      <c r="K691" s="122">
        <f t="shared" si="383"/>
        <v>2</v>
      </c>
      <c r="L691" s="122">
        <f t="shared" si="383"/>
        <v>1</v>
      </c>
      <c r="M691" s="122">
        <f t="shared" si="383"/>
        <v>1</v>
      </c>
      <c r="N691" s="122">
        <f t="shared" si="383"/>
        <v>1</v>
      </c>
      <c r="O691" s="123">
        <f t="shared" si="383"/>
        <v>1</v>
      </c>
      <c r="P691" s="124">
        <f>SUM(G691:O691)</f>
        <v>10</v>
      </c>
      <c r="Q691" s="123">
        <f t="shared" ref="Q691:Y691" si="384">IF($Q686&lt;=18,IF(Q690&lt;=$Q686,1,0),IF($Q686&lt;=36,IF(Q690&lt;=($Q686-18),2,1),IF($Q686&gt;36,IF(Q690&lt;=($Q686-36),3,2))))</f>
        <v>2</v>
      </c>
      <c r="R691" s="123">
        <f t="shared" si="384"/>
        <v>1</v>
      </c>
      <c r="S691" s="123">
        <f t="shared" si="384"/>
        <v>1</v>
      </c>
      <c r="T691" s="123">
        <f t="shared" si="384"/>
        <v>1</v>
      </c>
      <c r="U691" s="123">
        <f t="shared" si="384"/>
        <v>1</v>
      </c>
      <c r="V691" s="123">
        <f t="shared" si="384"/>
        <v>1</v>
      </c>
      <c r="W691" s="123">
        <f t="shared" si="384"/>
        <v>1</v>
      </c>
      <c r="X691" s="123">
        <f t="shared" si="384"/>
        <v>1</v>
      </c>
      <c r="Y691" s="123">
        <f t="shared" si="384"/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2" x14ac:dyDescent="0.35">
      <c r="E692" s="101"/>
      <c r="F692" s="127" t="s">
        <v>51</v>
      </c>
      <c r="G692" s="128">
        <f t="shared" ref="G692:O692" si="385">G35</f>
        <v>10</v>
      </c>
      <c r="H692" s="128">
        <f t="shared" si="385"/>
        <v>10</v>
      </c>
      <c r="I692" s="128">
        <f t="shared" si="385"/>
        <v>10</v>
      </c>
      <c r="J692" s="128">
        <f t="shared" si="385"/>
        <v>10</v>
      </c>
      <c r="K692" s="128">
        <f t="shared" si="385"/>
        <v>10</v>
      </c>
      <c r="L692" s="128">
        <f t="shared" si="385"/>
        <v>10</v>
      </c>
      <c r="M692" s="128">
        <f t="shared" si="385"/>
        <v>10</v>
      </c>
      <c r="N692" s="128">
        <f t="shared" si="385"/>
        <v>10</v>
      </c>
      <c r="O692" s="128">
        <f t="shared" si="385"/>
        <v>10</v>
      </c>
      <c r="P692" s="129">
        <f>SUM(G692:O692)</f>
        <v>90</v>
      </c>
      <c r="Q692" s="130">
        <f t="shared" ref="Q692:Y692" si="386">Q35</f>
        <v>10</v>
      </c>
      <c r="R692" s="128">
        <f t="shared" si="386"/>
        <v>10</v>
      </c>
      <c r="S692" s="128">
        <f t="shared" si="386"/>
        <v>10</v>
      </c>
      <c r="T692" s="128">
        <f t="shared" si="386"/>
        <v>10</v>
      </c>
      <c r="U692" s="128">
        <f t="shared" si="386"/>
        <v>10</v>
      </c>
      <c r="V692" s="128">
        <f t="shared" si="386"/>
        <v>10</v>
      </c>
      <c r="W692" s="128">
        <f t="shared" si="386"/>
        <v>10</v>
      </c>
      <c r="X692" s="128">
        <f t="shared" si="386"/>
        <v>10</v>
      </c>
      <c r="Y692" s="131">
        <f t="shared" si="38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2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387">IF(H692-H689=-1,3+H691)+IF(H692-H689=0,2+H691)+IF(H692-H689=1,1+H691)+IF(H692-H689=2,H691)+IF(H692-H689=3,IF(H691-1&gt;0,H691-1,0))+IF(H692-H689=4,IF(H691-2&gt;0,H691-2,0))</f>
        <v>0</v>
      </c>
      <c r="I693" s="134">
        <f t="shared" si="387"/>
        <v>0</v>
      </c>
      <c r="J693" s="134">
        <f t="shared" si="387"/>
        <v>0</v>
      </c>
      <c r="K693" s="134">
        <f t="shared" si="387"/>
        <v>0</v>
      </c>
      <c r="L693" s="134">
        <f t="shared" si="387"/>
        <v>0</v>
      </c>
      <c r="M693" s="134">
        <f t="shared" si="387"/>
        <v>0</v>
      </c>
      <c r="N693" s="134">
        <f t="shared" si="387"/>
        <v>0</v>
      </c>
      <c r="O693" s="135">
        <f t="shared" si="387"/>
        <v>0</v>
      </c>
      <c r="P693" s="136">
        <f>SUM(G693:O693)</f>
        <v>0</v>
      </c>
      <c r="Q693" s="137">
        <f t="shared" ref="Q693:Y693" si="388">IF(Q692-Q689=-1,3+Q691)+IF(Q692-Q689=0,2+Q691)+IF(Q692-Q689=1,1+Q691)+IF(Q692-Q689=2,Q691)+IF(Q692-Q689=3,IF(Q691-1&gt;0,Q691-1,0))+IF(Q692-Q689=4,IF(Q691-2&gt;0,Q691-2,0))</f>
        <v>0</v>
      </c>
      <c r="R693" s="138">
        <f t="shared" si="388"/>
        <v>0</v>
      </c>
      <c r="S693" s="138">
        <f t="shared" si="388"/>
        <v>0</v>
      </c>
      <c r="T693" s="138">
        <f t="shared" si="388"/>
        <v>0</v>
      </c>
      <c r="U693" s="138">
        <f t="shared" si="388"/>
        <v>0</v>
      </c>
      <c r="V693" s="138">
        <f t="shared" si="388"/>
        <v>0</v>
      </c>
      <c r="W693" s="138">
        <f t="shared" si="388"/>
        <v>0</v>
      </c>
      <c r="X693" s="138">
        <f t="shared" si="388"/>
        <v>0</v>
      </c>
      <c r="Y693" s="135">
        <f t="shared" si="38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2" ht="15" thickBot="1" x14ac:dyDescent="0.4">
      <c r="E694" s="101"/>
      <c r="F694" s="140" t="s">
        <v>53</v>
      </c>
      <c r="G694" s="141">
        <f t="shared" ref="G694:O694" si="389">IF(G692-G689=-2,4)+IF(G692-G689=-1,3)+IF(G692-G689=0,2)+IF(G692-G689=1,1)+IF(G692-G689&gt;2,0)</f>
        <v>0</v>
      </c>
      <c r="H694" s="141">
        <f t="shared" si="389"/>
        <v>0</v>
      </c>
      <c r="I694" s="141">
        <f t="shared" si="389"/>
        <v>0</v>
      </c>
      <c r="J694" s="141">
        <f t="shared" si="389"/>
        <v>0</v>
      </c>
      <c r="K694" s="141">
        <f t="shared" si="389"/>
        <v>0</v>
      </c>
      <c r="L694" s="141">
        <f t="shared" si="389"/>
        <v>0</v>
      </c>
      <c r="M694" s="141">
        <f t="shared" si="389"/>
        <v>0</v>
      </c>
      <c r="N694" s="141">
        <f t="shared" si="389"/>
        <v>0</v>
      </c>
      <c r="O694" s="142">
        <f t="shared" si="389"/>
        <v>0</v>
      </c>
      <c r="P694" s="143">
        <f>SUM(G694:O694)</f>
        <v>0</v>
      </c>
      <c r="Q694" s="142">
        <f t="shared" ref="Q694:Y694" si="390">IF(Q692-Q689=-2,4)+IF(Q692-Q689=-1,3)+IF(Q692-Q689=0,2)+IF(Q692-Q689=1,1)+IF(Q692-Q689&gt;2,0)</f>
        <v>0</v>
      </c>
      <c r="R694" s="142">
        <f t="shared" si="390"/>
        <v>0</v>
      </c>
      <c r="S694" s="142">
        <f t="shared" si="390"/>
        <v>0</v>
      </c>
      <c r="T694" s="142">
        <f t="shared" si="390"/>
        <v>0</v>
      </c>
      <c r="U694" s="142">
        <f t="shared" si="390"/>
        <v>0</v>
      </c>
      <c r="V694" s="142">
        <f t="shared" si="390"/>
        <v>0</v>
      </c>
      <c r="W694" s="142">
        <f t="shared" si="390"/>
        <v>0</v>
      </c>
      <c r="X694" s="142">
        <f t="shared" si="390"/>
        <v>0</v>
      </c>
      <c r="Y694" s="142">
        <f t="shared" si="39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2" x14ac:dyDescent="0.35">
      <c r="E695" s="101"/>
      <c r="F695" s="38"/>
      <c r="G695" s="28">
        <f>G692-G689</f>
        <v>6</v>
      </c>
      <c r="H695" s="28">
        <f t="shared" ref="H695:O695" si="391">H692-H689</f>
        <v>6</v>
      </c>
      <c r="I695" s="28">
        <f t="shared" si="391"/>
        <v>5</v>
      </c>
      <c r="J695" s="28">
        <f t="shared" si="391"/>
        <v>6</v>
      </c>
      <c r="K695" s="28">
        <f t="shared" si="391"/>
        <v>7</v>
      </c>
      <c r="L695" s="28">
        <f t="shared" si="391"/>
        <v>5</v>
      </c>
      <c r="M695" s="28">
        <f t="shared" si="391"/>
        <v>7</v>
      </c>
      <c r="N695" s="28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5"/>
      <c r="AA695" s="146"/>
      <c r="AB695" s="101"/>
      <c r="AC695" s="101"/>
    </row>
    <row r="696" spans="5:32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2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2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</row>
    <row r="699" spans="5:32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</row>
    <row r="700" spans="5:32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</row>
    <row r="701" spans="5:32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</row>
    <row r="702" spans="5:32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</row>
    <row r="703" spans="5:32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</row>
    <row r="704" spans="5:32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</row>
    <row r="705" spans="5:32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</row>
    <row r="706" spans="5:32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</row>
    <row r="707" spans="5:32" ht="15.5" thickTop="1" thickBot="1" x14ac:dyDescent="0.4"/>
    <row r="708" spans="5:32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0</v>
      </c>
      <c r="AB708" s="101"/>
      <c r="AC708" s="101"/>
    </row>
    <row r="709" spans="5:32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133</v>
      </c>
      <c r="M709" s="211"/>
      <c r="N709" s="211"/>
      <c r="O709" s="211">
        <f>$G$3</f>
        <v>68.599999999999994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2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2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2" x14ac:dyDescent="0.35">
      <c r="E712" s="101"/>
      <c r="F712" s="109" t="s">
        <v>11</v>
      </c>
      <c r="G712" s="110">
        <f>G$7</f>
        <v>4</v>
      </c>
      <c r="H712" s="110">
        <f t="shared" ref="H712:O712" si="393">H$7</f>
        <v>4</v>
      </c>
      <c r="I712" s="110">
        <f t="shared" si="393"/>
        <v>5</v>
      </c>
      <c r="J712" s="110">
        <f t="shared" si="393"/>
        <v>4</v>
      </c>
      <c r="K712" s="110">
        <f t="shared" si="393"/>
        <v>3</v>
      </c>
      <c r="L712" s="110">
        <f t="shared" si="393"/>
        <v>5</v>
      </c>
      <c r="M712" s="110">
        <f t="shared" si="393"/>
        <v>3</v>
      </c>
      <c r="N712" s="110">
        <f t="shared" si="393"/>
        <v>5</v>
      </c>
      <c r="O712" s="110">
        <f t="shared" si="393"/>
        <v>3</v>
      </c>
      <c r="P712" s="111">
        <f>SUM(G712:O712)</f>
        <v>36</v>
      </c>
      <c r="Q712" s="110">
        <f t="shared" ref="Q712:Y712" si="394">Q$7</f>
        <v>4</v>
      </c>
      <c r="R712" s="112">
        <f t="shared" si="394"/>
        <v>4</v>
      </c>
      <c r="S712" s="112">
        <f t="shared" si="394"/>
        <v>3</v>
      </c>
      <c r="T712" s="112">
        <f t="shared" si="394"/>
        <v>5</v>
      </c>
      <c r="U712" s="112">
        <f t="shared" si="394"/>
        <v>3</v>
      </c>
      <c r="V712" s="112">
        <f t="shared" si="394"/>
        <v>4</v>
      </c>
      <c r="W712" s="112">
        <f t="shared" si="394"/>
        <v>4</v>
      </c>
      <c r="X712" s="112">
        <f t="shared" si="394"/>
        <v>5</v>
      </c>
      <c r="Y712" s="113">
        <f t="shared" si="394"/>
        <v>4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2" x14ac:dyDescent="0.35">
      <c r="E713" s="101"/>
      <c r="F713" s="114" t="s">
        <v>7</v>
      </c>
      <c r="G713" s="115">
        <f>G$8</f>
        <v>4</v>
      </c>
      <c r="H713" s="115">
        <f t="shared" ref="H713:O713" si="395">H$8</f>
        <v>8</v>
      </c>
      <c r="I713" s="115">
        <f t="shared" si="395"/>
        <v>12</v>
      </c>
      <c r="J713" s="115">
        <f t="shared" si="395"/>
        <v>14</v>
      </c>
      <c r="K713" s="115">
        <f t="shared" si="395"/>
        <v>2</v>
      </c>
      <c r="L713" s="115">
        <f t="shared" si="395"/>
        <v>10</v>
      </c>
      <c r="M713" s="115">
        <f t="shared" si="395"/>
        <v>18</v>
      </c>
      <c r="N713" s="115">
        <f t="shared" si="395"/>
        <v>16</v>
      </c>
      <c r="O713" s="116">
        <f t="shared" si="395"/>
        <v>6</v>
      </c>
      <c r="P713" s="117"/>
      <c r="Q713" s="118">
        <f t="shared" ref="Q713:Y713" si="396">Q$8</f>
        <v>1</v>
      </c>
      <c r="R713" s="119">
        <f t="shared" si="396"/>
        <v>9</v>
      </c>
      <c r="S713" s="119">
        <f t="shared" si="396"/>
        <v>11</v>
      </c>
      <c r="T713" s="119">
        <f t="shared" si="396"/>
        <v>5</v>
      </c>
      <c r="U713" s="119">
        <f t="shared" si="396"/>
        <v>17</v>
      </c>
      <c r="V713" s="119">
        <f t="shared" si="396"/>
        <v>15</v>
      </c>
      <c r="W713" s="119">
        <f t="shared" si="396"/>
        <v>3</v>
      </c>
      <c r="X713" s="119">
        <f t="shared" si="396"/>
        <v>13</v>
      </c>
      <c r="Y713" s="116">
        <f t="shared" si="396"/>
        <v>7</v>
      </c>
      <c r="Z713" s="117"/>
      <c r="AA713" s="120"/>
      <c r="AB713" s="101"/>
      <c r="AC713" s="101"/>
    </row>
    <row r="714" spans="5:32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1</v>
      </c>
      <c r="H714" s="122">
        <f t="shared" ref="H714:O714" si="397">IF($Q709&lt;=18,IF(H713&lt;=$Q709,1,0),IF($Q709&lt;=36,IF(H713&lt;=($Q709-18),2,1),IF($Q709&gt;36,IF(H713&lt;=($Q709-36),3,2))))</f>
        <v>1</v>
      </c>
      <c r="I714" s="122">
        <f t="shared" si="397"/>
        <v>1</v>
      </c>
      <c r="J714" s="122">
        <f t="shared" si="397"/>
        <v>1</v>
      </c>
      <c r="K714" s="122">
        <f t="shared" si="397"/>
        <v>2</v>
      </c>
      <c r="L714" s="122">
        <f t="shared" si="397"/>
        <v>1</v>
      </c>
      <c r="M714" s="122">
        <f t="shared" si="397"/>
        <v>1</v>
      </c>
      <c r="N714" s="122">
        <f t="shared" si="397"/>
        <v>1</v>
      </c>
      <c r="O714" s="123">
        <f t="shared" si="397"/>
        <v>1</v>
      </c>
      <c r="P714" s="124">
        <f>SUM(G714:O714)</f>
        <v>10</v>
      </c>
      <c r="Q714" s="123">
        <f t="shared" ref="Q714:Y714" si="398">IF($Q709&lt;=18,IF(Q713&lt;=$Q709,1,0),IF($Q709&lt;=36,IF(Q713&lt;=($Q709-18),2,1),IF($Q709&gt;36,IF(Q713&lt;=($Q709-36),3,2))))</f>
        <v>2</v>
      </c>
      <c r="R714" s="123">
        <f t="shared" si="398"/>
        <v>1</v>
      </c>
      <c r="S714" s="123">
        <f t="shared" si="398"/>
        <v>1</v>
      </c>
      <c r="T714" s="123">
        <f t="shared" si="398"/>
        <v>1</v>
      </c>
      <c r="U714" s="123">
        <f t="shared" si="398"/>
        <v>1</v>
      </c>
      <c r="V714" s="123">
        <f t="shared" si="398"/>
        <v>1</v>
      </c>
      <c r="W714" s="123">
        <f t="shared" si="398"/>
        <v>1</v>
      </c>
      <c r="X714" s="123">
        <f t="shared" si="398"/>
        <v>1</v>
      </c>
      <c r="Y714" s="123">
        <f t="shared" si="398"/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2" x14ac:dyDescent="0.35">
      <c r="E715" s="101"/>
      <c r="F715" s="127" t="s">
        <v>51</v>
      </c>
      <c r="G715" s="128">
        <f t="shared" ref="G715:O715" si="399">G36</f>
        <v>10</v>
      </c>
      <c r="H715" s="128">
        <f t="shared" si="399"/>
        <v>10</v>
      </c>
      <c r="I715" s="128">
        <f t="shared" si="399"/>
        <v>10</v>
      </c>
      <c r="J715" s="128">
        <f t="shared" si="399"/>
        <v>10</v>
      </c>
      <c r="K715" s="128">
        <f t="shared" si="399"/>
        <v>10</v>
      </c>
      <c r="L715" s="128">
        <f t="shared" si="399"/>
        <v>10</v>
      </c>
      <c r="M715" s="128">
        <f t="shared" si="399"/>
        <v>10</v>
      </c>
      <c r="N715" s="128">
        <f t="shared" si="399"/>
        <v>10</v>
      </c>
      <c r="O715" s="128">
        <f t="shared" si="399"/>
        <v>10</v>
      </c>
      <c r="P715" s="129">
        <f>SUM(G715:O715)</f>
        <v>90</v>
      </c>
      <c r="Q715" s="130">
        <f t="shared" ref="Q715:Y715" si="400">Q36</f>
        <v>10</v>
      </c>
      <c r="R715" s="128">
        <f t="shared" si="400"/>
        <v>10</v>
      </c>
      <c r="S715" s="128">
        <f t="shared" si="400"/>
        <v>10</v>
      </c>
      <c r="T715" s="128">
        <f t="shared" si="400"/>
        <v>10</v>
      </c>
      <c r="U715" s="128">
        <f t="shared" si="400"/>
        <v>10</v>
      </c>
      <c r="V715" s="128">
        <f t="shared" si="400"/>
        <v>10</v>
      </c>
      <c r="W715" s="128">
        <f t="shared" si="400"/>
        <v>10</v>
      </c>
      <c r="X715" s="128">
        <f t="shared" si="400"/>
        <v>10</v>
      </c>
      <c r="Y715" s="131">
        <f t="shared" si="400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2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401">IF(H715-H712=-1,3+H714)+IF(H715-H712=0,2+H714)+IF(H715-H712=1,1+H714)+IF(H715-H712=2,H714)+IF(H715-H712=3,IF(H714-1&gt;0,H714-1,0))+IF(H715-H712=4,IF(H714-2&gt;0,H714-2,0))</f>
        <v>0</v>
      </c>
      <c r="I716" s="134">
        <f t="shared" si="401"/>
        <v>0</v>
      </c>
      <c r="J716" s="134">
        <f t="shared" si="401"/>
        <v>0</v>
      </c>
      <c r="K716" s="134">
        <f t="shared" si="401"/>
        <v>0</v>
      </c>
      <c r="L716" s="134">
        <f t="shared" si="401"/>
        <v>0</v>
      </c>
      <c r="M716" s="134">
        <f t="shared" si="401"/>
        <v>0</v>
      </c>
      <c r="N716" s="134">
        <f t="shared" si="401"/>
        <v>0</v>
      </c>
      <c r="O716" s="135">
        <f t="shared" si="401"/>
        <v>0</v>
      </c>
      <c r="P716" s="136">
        <f>SUM(G716:O716)</f>
        <v>0</v>
      </c>
      <c r="Q716" s="137">
        <f t="shared" ref="Q716:Y716" si="402">IF(Q715-Q712=-1,3+Q714)+IF(Q715-Q712=0,2+Q714)+IF(Q715-Q712=1,1+Q714)+IF(Q715-Q712=2,Q714)+IF(Q715-Q712=3,IF(Q714-1&gt;0,Q714-1,0))+IF(Q715-Q712=4,IF(Q714-2&gt;0,Q714-2,0))</f>
        <v>0</v>
      </c>
      <c r="R716" s="138">
        <f t="shared" si="402"/>
        <v>0</v>
      </c>
      <c r="S716" s="138">
        <f t="shared" si="402"/>
        <v>0</v>
      </c>
      <c r="T716" s="138">
        <f t="shared" si="402"/>
        <v>0</v>
      </c>
      <c r="U716" s="138">
        <f t="shared" si="402"/>
        <v>0</v>
      </c>
      <c r="V716" s="138">
        <f t="shared" si="402"/>
        <v>0</v>
      </c>
      <c r="W716" s="138">
        <f t="shared" si="402"/>
        <v>0</v>
      </c>
      <c r="X716" s="138">
        <f t="shared" si="402"/>
        <v>0</v>
      </c>
      <c r="Y716" s="135">
        <f t="shared" si="402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2" ht="15" thickBot="1" x14ac:dyDescent="0.4">
      <c r="E717" s="101"/>
      <c r="F717" s="140" t="s">
        <v>53</v>
      </c>
      <c r="G717" s="141">
        <f t="shared" ref="G717:O717" si="403">IF(G715-G712=-2,4)+IF(G715-G712=-1,3)+IF(G715-G712=0,2)+IF(G715-G712=1,1)+IF(G715-G712&gt;2,0)</f>
        <v>0</v>
      </c>
      <c r="H717" s="141">
        <f t="shared" si="403"/>
        <v>0</v>
      </c>
      <c r="I717" s="141">
        <f t="shared" si="403"/>
        <v>0</v>
      </c>
      <c r="J717" s="141">
        <f t="shared" si="403"/>
        <v>0</v>
      </c>
      <c r="K717" s="141">
        <f t="shared" si="403"/>
        <v>0</v>
      </c>
      <c r="L717" s="141">
        <f t="shared" si="403"/>
        <v>0</v>
      </c>
      <c r="M717" s="141">
        <f t="shared" si="403"/>
        <v>0</v>
      </c>
      <c r="N717" s="141">
        <f t="shared" si="403"/>
        <v>0</v>
      </c>
      <c r="O717" s="142">
        <f t="shared" si="403"/>
        <v>0</v>
      </c>
      <c r="P717" s="143">
        <f>SUM(G717:O717)</f>
        <v>0</v>
      </c>
      <c r="Q717" s="142">
        <f t="shared" ref="Q717:Y717" si="404">IF(Q715-Q712=-2,4)+IF(Q715-Q712=-1,3)+IF(Q715-Q712=0,2)+IF(Q715-Q712=1,1)+IF(Q715-Q712&gt;2,0)</f>
        <v>0</v>
      </c>
      <c r="R717" s="142">
        <f t="shared" si="404"/>
        <v>0</v>
      </c>
      <c r="S717" s="142">
        <f t="shared" si="404"/>
        <v>0</v>
      </c>
      <c r="T717" s="142">
        <f t="shared" si="404"/>
        <v>0</v>
      </c>
      <c r="U717" s="142">
        <f t="shared" si="404"/>
        <v>0</v>
      </c>
      <c r="V717" s="142">
        <f t="shared" si="404"/>
        <v>0</v>
      </c>
      <c r="W717" s="142">
        <f t="shared" si="404"/>
        <v>0</v>
      </c>
      <c r="X717" s="142">
        <f t="shared" si="404"/>
        <v>0</v>
      </c>
      <c r="Y717" s="142">
        <f t="shared" si="404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2" x14ac:dyDescent="0.35">
      <c r="E718" s="101"/>
      <c r="F718" s="38"/>
      <c r="G718" s="28">
        <f>G715-G712</f>
        <v>6</v>
      </c>
      <c r="H718" s="28">
        <f t="shared" ref="H718:O718" si="405">H715-H712</f>
        <v>6</v>
      </c>
      <c r="I718" s="28">
        <f t="shared" si="405"/>
        <v>5</v>
      </c>
      <c r="J718" s="28">
        <f t="shared" si="405"/>
        <v>6</v>
      </c>
      <c r="K718" s="28">
        <f t="shared" si="405"/>
        <v>7</v>
      </c>
      <c r="L718" s="28">
        <f t="shared" si="405"/>
        <v>5</v>
      </c>
      <c r="M718" s="28">
        <f t="shared" si="405"/>
        <v>7</v>
      </c>
      <c r="N718" s="28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5"/>
      <c r="AA718" s="146"/>
      <c r="AB718" s="101"/>
      <c r="AC718" s="101"/>
    </row>
    <row r="719" spans="5:32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2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2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</row>
    <row r="722" spans="5:32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</row>
    <row r="723" spans="5:32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</row>
    <row r="724" spans="5:32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</row>
    <row r="725" spans="5:32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</row>
    <row r="726" spans="5:32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</row>
    <row r="727" spans="5:32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</row>
    <row r="728" spans="5:32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</row>
    <row r="729" spans="5:32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</row>
    <row r="730" spans="5:32" ht="15.5" thickTop="1" thickBot="1" x14ac:dyDescent="0.4"/>
    <row r="731" spans="5:32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0</v>
      </c>
      <c r="AB731" s="101"/>
      <c r="AC731" s="101"/>
    </row>
    <row r="732" spans="5:32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133</v>
      </c>
      <c r="M732" s="211"/>
      <c r="N732" s="211"/>
      <c r="O732" s="211">
        <f>$G$3</f>
        <v>68.599999999999994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2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2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2" x14ac:dyDescent="0.35">
      <c r="E735" s="101"/>
      <c r="F735" s="109" t="s">
        <v>11</v>
      </c>
      <c r="G735" s="110">
        <f>G$7</f>
        <v>4</v>
      </c>
      <c r="H735" s="110">
        <f t="shared" ref="H735:O735" si="407">H$7</f>
        <v>4</v>
      </c>
      <c r="I735" s="110">
        <f t="shared" si="407"/>
        <v>5</v>
      </c>
      <c r="J735" s="110">
        <f t="shared" si="407"/>
        <v>4</v>
      </c>
      <c r="K735" s="110">
        <f t="shared" si="407"/>
        <v>3</v>
      </c>
      <c r="L735" s="110">
        <f t="shared" si="407"/>
        <v>5</v>
      </c>
      <c r="M735" s="110">
        <f t="shared" si="407"/>
        <v>3</v>
      </c>
      <c r="N735" s="110">
        <f t="shared" si="407"/>
        <v>5</v>
      </c>
      <c r="O735" s="110">
        <f t="shared" si="407"/>
        <v>3</v>
      </c>
      <c r="P735" s="111">
        <f>SUM(G735:O735)</f>
        <v>36</v>
      </c>
      <c r="Q735" s="110">
        <f t="shared" ref="Q735:Y735" si="408">Q$7</f>
        <v>4</v>
      </c>
      <c r="R735" s="112">
        <f t="shared" si="408"/>
        <v>4</v>
      </c>
      <c r="S735" s="112">
        <f t="shared" si="408"/>
        <v>3</v>
      </c>
      <c r="T735" s="112">
        <f t="shared" si="408"/>
        <v>5</v>
      </c>
      <c r="U735" s="112">
        <f t="shared" si="408"/>
        <v>3</v>
      </c>
      <c r="V735" s="112">
        <f t="shared" si="408"/>
        <v>4</v>
      </c>
      <c r="W735" s="112">
        <f t="shared" si="408"/>
        <v>4</v>
      </c>
      <c r="X735" s="112">
        <f t="shared" si="408"/>
        <v>5</v>
      </c>
      <c r="Y735" s="113">
        <f t="shared" si="408"/>
        <v>4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2" x14ac:dyDescent="0.35">
      <c r="E736" s="101"/>
      <c r="F736" s="114" t="s">
        <v>7</v>
      </c>
      <c r="G736" s="115">
        <f>G$8</f>
        <v>4</v>
      </c>
      <c r="H736" s="115">
        <f t="shared" ref="H736:O736" si="409">H$8</f>
        <v>8</v>
      </c>
      <c r="I736" s="115">
        <f t="shared" si="409"/>
        <v>12</v>
      </c>
      <c r="J736" s="115">
        <f t="shared" si="409"/>
        <v>14</v>
      </c>
      <c r="K736" s="115">
        <f t="shared" si="409"/>
        <v>2</v>
      </c>
      <c r="L736" s="115">
        <f t="shared" si="409"/>
        <v>10</v>
      </c>
      <c r="M736" s="115">
        <f t="shared" si="409"/>
        <v>18</v>
      </c>
      <c r="N736" s="115">
        <f t="shared" si="409"/>
        <v>16</v>
      </c>
      <c r="O736" s="116">
        <f t="shared" si="409"/>
        <v>6</v>
      </c>
      <c r="P736" s="117"/>
      <c r="Q736" s="118">
        <f t="shared" ref="Q736:Y736" si="410">Q$8</f>
        <v>1</v>
      </c>
      <c r="R736" s="119">
        <f t="shared" si="410"/>
        <v>9</v>
      </c>
      <c r="S736" s="119">
        <f t="shared" si="410"/>
        <v>11</v>
      </c>
      <c r="T736" s="119">
        <f t="shared" si="410"/>
        <v>5</v>
      </c>
      <c r="U736" s="119">
        <f t="shared" si="410"/>
        <v>17</v>
      </c>
      <c r="V736" s="119">
        <f t="shared" si="410"/>
        <v>15</v>
      </c>
      <c r="W736" s="119">
        <f t="shared" si="410"/>
        <v>3</v>
      </c>
      <c r="X736" s="119">
        <f t="shared" si="410"/>
        <v>13</v>
      </c>
      <c r="Y736" s="116">
        <f t="shared" si="410"/>
        <v>7</v>
      </c>
      <c r="Z736" s="117"/>
      <c r="AA736" s="120"/>
      <c r="AB736" s="101"/>
      <c r="AC736" s="101"/>
    </row>
    <row r="737" spans="5:32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1</v>
      </c>
      <c r="H737" s="122">
        <f t="shared" ref="H737:O737" si="411">IF($Q732&lt;=18,IF(H736&lt;=$Q732,1,0),IF($Q732&lt;=36,IF(H736&lt;=($Q732-18),2,1),IF($Q732&gt;36,IF(H736&lt;=($Q732-36),3,2))))</f>
        <v>1</v>
      </c>
      <c r="I737" s="122">
        <f t="shared" si="411"/>
        <v>1</v>
      </c>
      <c r="J737" s="122">
        <f t="shared" si="411"/>
        <v>1</v>
      </c>
      <c r="K737" s="122">
        <f t="shared" si="411"/>
        <v>2</v>
      </c>
      <c r="L737" s="122">
        <f t="shared" si="411"/>
        <v>1</v>
      </c>
      <c r="M737" s="122">
        <f t="shared" si="411"/>
        <v>1</v>
      </c>
      <c r="N737" s="122">
        <f t="shared" si="411"/>
        <v>1</v>
      </c>
      <c r="O737" s="123">
        <f t="shared" si="411"/>
        <v>1</v>
      </c>
      <c r="P737" s="124">
        <f>SUM(G737:O737)</f>
        <v>10</v>
      </c>
      <c r="Q737" s="123">
        <f t="shared" ref="Q737:Y737" si="412">IF($Q732&lt;=18,IF(Q736&lt;=$Q732,1,0),IF($Q732&lt;=36,IF(Q736&lt;=($Q732-18),2,1),IF($Q732&gt;36,IF(Q736&lt;=($Q732-36),3,2))))</f>
        <v>2</v>
      </c>
      <c r="R737" s="123">
        <f t="shared" si="412"/>
        <v>1</v>
      </c>
      <c r="S737" s="123">
        <f t="shared" si="412"/>
        <v>1</v>
      </c>
      <c r="T737" s="123">
        <f t="shared" si="412"/>
        <v>1</v>
      </c>
      <c r="U737" s="123">
        <f t="shared" si="412"/>
        <v>1</v>
      </c>
      <c r="V737" s="123">
        <f t="shared" si="412"/>
        <v>1</v>
      </c>
      <c r="W737" s="123">
        <f t="shared" si="412"/>
        <v>1</v>
      </c>
      <c r="X737" s="123">
        <f t="shared" si="412"/>
        <v>1</v>
      </c>
      <c r="Y737" s="123">
        <f t="shared" si="412"/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2" x14ac:dyDescent="0.35">
      <c r="E738" s="101"/>
      <c r="F738" s="127" t="s">
        <v>51</v>
      </c>
      <c r="G738" s="128">
        <f t="shared" ref="G738:O738" si="413">G37</f>
        <v>10</v>
      </c>
      <c r="H738" s="128">
        <f t="shared" si="413"/>
        <v>10</v>
      </c>
      <c r="I738" s="128">
        <f t="shared" si="413"/>
        <v>10</v>
      </c>
      <c r="J738" s="128">
        <f t="shared" si="413"/>
        <v>10</v>
      </c>
      <c r="K738" s="128">
        <f t="shared" si="413"/>
        <v>10</v>
      </c>
      <c r="L738" s="128">
        <f t="shared" si="413"/>
        <v>10</v>
      </c>
      <c r="M738" s="128">
        <f t="shared" si="413"/>
        <v>10</v>
      </c>
      <c r="N738" s="128">
        <f t="shared" si="413"/>
        <v>10</v>
      </c>
      <c r="O738" s="128">
        <f t="shared" si="413"/>
        <v>10</v>
      </c>
      <c r="P738" s="129">
        <f>SUM(G738:O738)</f>
        <v>90</v>
      </c>
      <c r="Q738" s="130">
        <f t="shared" ref="Q738:Y738" si="414">Q37</f>
        <v>10</v>
      </c>
      <c r="R738" s="128">
        <f t="shared" si="414"/>
        <v>10</v>
      </c>
      <c r="S738" s="128">
        <f t="shared" si="414"/>
        <v>10</v>
      </c>
      <c r="T738" s="128">
        <f t="shared" si="414"/>
        <v>10</v>
      </c>
      <c r="U738" s="128">
        <f t="shared" si="414"/>
        <v>10</v>
      </c>
      <c r="V738" s="128">
        <f t="shared" si="414"/>
        <v>10</v>
      </c>
      <c r="W738" s="128">
        <f t="shared" si="414"/>
        <v>10</v>
      </c>
      <c r="X738" s="128">
        <f t="shared" si="414"/>
        <v>10</v>
      </c>
      <c r="Y738" s="131">
        <f t="shared" si="41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2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415">IF(H738-H735=-1,3+H737)+IF(H738-H735=0,2+H737)+IF(H738-H735=1,1+H737)+IF(H738-H735=2,H737)+IF(H738-H735=3,IF(H737-1&gt;0,H737-1,0))+IF(H738-H735=4,IF(H737-2&gt;0,H737-2,0))</f>
        <v>0</v>
      </c>
      <c r="I739" s="134">
        <f t="shared" si="415"/>
        <v>0</v>
      </c>
      <c r="J739" s="134">
        <f t="shared" si="415"/>
        <v>0</v>
      </c>
      <c r="K739" s="134">
        <f t="shared" si="415"/>
        <v>0</v>
      </c>
      <c r="L739" s="134">
        <f t="shared" si="415"/>
        <v>0</v>
      </c>
      <c r="M739" s="134">
        <f t="shared" si="415"/>
        <v>0</v>
      </c>
      <c r="N739" s="134">
        <f t="shared" si="415"/>
        <v>0</v>
      </c>
      <c r="O739" s="135">
        <f t="shared" si="415"/>
        <v>0</v>
      </c>
      <c r="P739" s="136">
        <f>SUM(G739:O739)</f>
        <v>0</v>
      </c>
      <c r="Q739" s="137">
        <f t="shared" ref="Q739:Y739" si="416">IF(Q738-Q735=-1,3+Q737)+IF(Q738-Q735=0,2+Q737)+IF(Q738-Q735=1,1+Q737)+IF(Q738-Q735=2,Q737)+IF(Q738-Q735=3,IF(Q737-1&gt;0,Q737-1,0))+IF(Q738-Q735=4,IF(Q737-2&gt;0,Q737-2,0))</f>
        <v>0</v>
      </c>
      <c r="R739" s="138">
        <f t="shared" si="416"/>
        <v>0</v>
      </c>
      <c r="S739" s="138">
        <f t="shared" si="416"/>
        <v>0</v>
      </c>
      <c r="T739" s="138">
        <f t="shared" si="416"/>
        <v>0</v>
      </c>
      <c r="U739" s="138">
        <f t="shared" si="416"/>
        <v>0</v>
      </c>
      <c r="V739" s="138">
        <f t="shared" si="416"/>
        <v>0</v>
      </c>
      <c r="W739" s="138">
        <f t="shared" si="416"/>
        <v>0</v>
      </c>
      <c r="X739" s="138">
        <f t="shared" si="416"/>
        <v>0</v>
      </c>
      <c r="Y739" s="135">
        <f t="shared" si="41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2" ht="15" thickBot="1" x14ac:dyDescent="0.4">
      <c r="E740" s="101"/>
      <c r="F740" s="140" t="s">
        <v>53</v>
      </c>
      <c r="G740" s="141">
        <f t="shared" ref="G740:O740" si="417">IF(G738-G735=-2,4)+IF(G738-G735=-1,3)+IF(G738-G735=0,2)+IF(G738-G735=1,1)+IF(G738-G735&gt;2,0)</f>
        <v>0</v>
      </c>
      <c r="H740" s="141">
        <f t="shared" si="417"/>
        <v>0</v>
      </c>
      <c r="I740" s="141">
        <f t="shared" si="417"/>
        <v>0</v>
      </c>
      <c r="J740" s="141">
        <f t="shared" si="417"/>
        <v>0</v>
      </c>
      <c r="K740" s="141">
        <f t="shared" si="417"/>
        <v>0</v>
      </c>
      <c r="L740" s="141">
        <f t="shared" si="417"/>
        <v>0</v>
      </c>
      <c r="M740" s="141">
        <f t="shared" si="417"/>
        <v>0</v>
      </c>
      <c r="N740" s="141">
        <f t="shared" si="417"/>
        <v>0</v>
      </c>
      <c r="O740" s="142">
        <f t="shared" si="417"/>
        <v>0</v>
      </c>
      <c r="P740" s="143">
        <f>SUM(G740:O740)</f>
        <v>0</v>
      </c>
      <c r="Q740" s="142">
        <f t="shared" ref="Q740:Y740" si="418">IF(Q738-Q735=-2,4)+IF(Q738-Q735=-1,3)+IF(Q738-Q735=0,2)+IF(Q738-Q735=1,1)+IF(Q738-Q735&gt;2,0)</f>
        <v>0</v>
      </c>
      <c r="R740" s="142">
        <f t="shared" si="418"/>
        <v>0</v>
      </c>
      <c r="S740" s="142">
        <f t="shared" si="418"/>
        <v>0</v>
      </c>
      <c r="T740" s="142">
        <f t="shared" si="418"/>
        <v>0</v>
      </c>
      <c r="U740" s="142">
        <f t="shared" si="418"/>
        <v>0</v>
      </c>
      <c r="V740" s="142">
        <f t="shared" si="418"/>
        <v>0</v>
      </c>
      <c r="W740" s="142">
        <f t="shared" si="418"/>
        <v>0</v>
      </c>
      <c r="X740" s="142">
        <f t="shared" si="418"/>
        <v>0</v>
      </c>
      <c r="Y740" s="142">
        <f t="shared" si="41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2" x14ac:dyDescent="0.35">
      <c r="E741" s="101"/>
      <c r="F741" s="38"/>
      <c r="G741" s="28">
        <f>G738-G735</f>
        <v>6</v>
      </c>
      <c r="H741" s="28">
        <f t="shared" ref="H741:O741" si="419">H738-H735</f>
        <v>6</v>
      </c>
      <c r="I741" s="28">
        <f t="shared" si="419"/>
        <v>5</v>
      </c>
      <c r="J741" s="28">
        <f t="shared" si="419"/>
        <v>6</v>
      </c>
      <c r="K741" s="28">
        <f t="shared" si="419"/>
        <v>7</v>
      </c>
      <c r="L741" s="28">
        <f t="shared" si="419"/>
        <v>5</v>
      </c>
      <c r="M741" s="28">
        <f t="shared" si="419"/>
        <v>7</v>
      </c>
      <c r="N741" s="28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5"/>
      <c r="AA741" s="146"/>
      <c r="AB741" s="101"/>
      <c r="AC741" s="101"/>
    </row>
    <row r="742" spans="5:32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2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2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</row>
    <row r="745" spans="5:32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</row>
    <row r="746" spans="5:32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</row>
    <row r="747" spans="5:32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</row>
    <row r="748" spans="5:32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</row>
    <row r="749" spans="5:32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</row>
    <row r="750" spans="5:32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</row>
    <row r="751" spans="5:32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</row>
    <row r="752" spans="5:32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</row>
    <row r="753" spans="5:32" ht="15.5" thickTop="1" thickBot="1" x14ac:dyDescent="0.4"/>
    <row r="754" spans="5:32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0</v>
      </c>
      <c r="AB754" s="101"/>
      <c r="AC754" s="101"/>
    </row>
    <row r="755" spans="5:32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133</v>
      </c>
      <c r="M755" s="211"/>
      <c r="N755" s="211"/>
      <c r="O755" s="211">
        <f>$G$3</f>
        <v>68.599999999999994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2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2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2" x14ac:dyDescent="0.35">
      <c r="E758" s="101"/>
      <c r="F758" s="109" t="s">
        <v>11</v>
      </c>
      <c r="G758" s="110">
        <f>G$7</f>
        <v>4</v>
      </c>
      <c r="H758" s="110">
        <f t="shared" ref="H758:O758" si="421">H$7</f>
        <v>4</v>
      </c>
      <c r="I758" s="110">
        <f t="shared" si="421"/>
        <v>5</v>
      </c>
      <c r="J758" s="110">
        <f t="shared" si="421"/>
        <v>4</v>
      </c>
      <c r="K758" s="110">
        <f t="shared" si="421"/>
        <v>3</v>
      </c>
      <c r="L758" s="110">
        <f t="shared" si="421"/>
        <v>5</v>
      </c>
      <c r="M758" s="110">
        <f t="shared" si="421"/>
        <v>3</v>
      </c>
      <c r="N758" s="110">
        <f t="shared" si="421"/>
        <v>5</v>
      </c>
      <c r="O758" s="110">
        <f t="shared" si="421"/>
        <v>3</v>
      </c>
      <c r="P758" s="111">
        <f>SUM(G758:O758)</f>
        <v>36</v>
      </c>
      <c r="Q758" s="110">
        <f t="shared" ref="Q758:Y758" si="422">Q$7</f>
        <v>4</v>
      </c>
      <c r="R758" s="112">
        <f t="shared" si="422"/>
        <v>4</v>
      </c>
      <c r="S758" s="112">
        <f t="shared" si="422"/>
        <v>3</v>
      </c>
      <c r="T758" s="112">
        <f t="shared" si="422"/>
        <v>5</v>
      </c>
      <c r="U758" s="112">
        <f t="shared" si="422"/>
        <v>3</v>
      </c>
      <c r="V758" s="112">
        <f t="shared" si="422"/>
        <v>4</v>
      </c>
      <c r="W758" s="112">
        <f t="shared" si="422"/>
        <v>4</v>
      </c>
      <c r="X758" s="112">
        <f t="shared" si="422"/>
        <v>5</v>
      </c>
      <c r="Y758" s="113">
        <f t="shared" si="422"/>
        <v>4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2" x14ac:dyDescent="0.35">
      <c r="E759" s="101"/>
      <c r="F759" s="114" t="s">
        <v>7</v>
      </c>
      <c r="G759" s="115">
        <f>G$8</f>
        <v>4</v>
      </c>
      <c r="H759" s="115">
        <f t="shared" ref="H759:O759" si="423">H$8</f>
        <v>8</v>
      </c>
      <c r="I759" s="115">
        <f t="shared" si="423"/>
        <v>12</v>
      </c>
      <c r="J759" s="115">
        <f t="shared" si="423"/>
        <v>14</v>
      </c>
      <c r="K759" s="115">
        <f t="shared" si="423"/>
        <v>2</v>
      </c>
      <c r="L759" s="115">
        <f t="shared" si="423"/>
        <v>10</v>
      </c>
      <c r="M759" s="115">
        <f t="shared" si="423"/>
        <v>18</v>
      </c>
      <c r="N759" s="115">
        <f t="shared" si="423"/>
        <v>16</v>
      </c>
      <c r="O759" s="116">
        <f t="shared" si="423"/>
        <v>6</v>
      </c>
      <c r="P759" s="117"/>
      <c r="Q759" s="118">
        <f t="shared" ref="Q759:Y759" si="424">Q$8</f>
        <v>1</v>
      </c>
      <c r="R759" s="119">
        <f t="shared" si="424"/>
        <v>9</v>
      </c>
      <c r="S759" s="119">
        <f t="shared" si="424"/>
        <v>11</v>
      </c>
      <c r="T759" s="119">
        <f t="shared" si="424"/>
        <v>5</v>
      </c>
      <c r="U759" s="119">
        <f t="shared" si="424"/>
        <v>17</v>
      </c>
      <c r="V759" s="119">
        <f t="shared" si="424"/>
        <v>15</v>
      </c>
      <c r="W759" s="119">
        <f t="shared" si="424"/>
        <v>3</v>
      </c>
      <c r="X759" s="119">
        <f t="shared" si="424"/>
        <v>13</v>
      </c>
      <c r="Y759" s="116">
        <f t="shared" si="424"/>
        <v>7</v>
      </c>
      <c r="Z759" s="117"/>
      <c r="AA759" s="120"/>
      <c r="AB759" s="101"/>
      <c r="AC759" s="101"/>
    </row>
    <row r="760" spans="5:32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1</v>
      </c>
      <c r="H760" s="122">
        <f t="shared" ref="H760:O760" si="425">IF($Q755&lt;=18,IF(H759&lt;=$Q755,1,0),IF($Q755&lt;=36,IF(H759&lt;=($Q755-18),2,1),IF($Q755&gt;36,IF(H759&lt;=($Q755-36),3,2))))</f>
        <v>1</v>
      </c>
      <c r="I760" s="122">
        <f t="shared" si="425"/>
        <v>1</v>
      </c>
      <c r="J760" s="122">
        <f t="shared" si="425"/>
        <v>1</v>
      </c>
      <c r="K760" s="122">
        <f t="shared" si="425"/>
        <v>2</v>
      </c>
      <c r="L760" s="122">
        <f t="shared" si="425"/>
        <v>1</v>
      </c>
      <c r="M760" s="122">
        <f t="shared" si="425"/>
        <v>1</v>
      </c>
      <c r="N760" s="122">
        <f t="shared" si="425"/>
        <v>1</v>
      </c>
      <c r="O760" s="123">
        <f t="shared" si="425"/>
        <v>1</v>
      </c>
      <c r="P760" s="124">
        <f>SUM(G760:O760)</f>
        <v>10</v>
      </c>
      <c r="Q760" s="123">
        <f t="shared" ref="Q760:Y760" si="426">IF($Q755&lt;=18,IF(Q759&lt;=$Q755,1,0),IF($Q755&lt;=36,IF(Q759&lt;=($Q755-18),2,1),IF($Q755&gt;36,IF(Q759&lt;=($Q755-36),3,2))))</f>
        <v>2</v>
      </c>
      <c r="R760" s="123">
        <f t="shared" si="426"/>
        <v>1</v>
      </c>
      <c r="S760" s="123">
        <f t="shared" si="426"/>
        <v>1</v>
      </c>
      <c r="T760" s="123">
        <f t="shared" si="426"/>
        <v>1</v>
      </c>
      <c r="U760" s="123">
        <f t="shared" si="426"/>
        <v>1</v>
      </c>
      <c r="V760" s="123">
        <f t="shared" si="426"/>
        <v>1</v>
      </c>
      <c r="W760" s="123">
        <f t="shared" si="426"/>
        <v>1</v>
      </c>
      <c r="X760" s="123">
        <f t="shared" si="426"/>
        <v>1</v>
      </c>
      <c r="Y760" s="123">
        <f t="shared" si="426"/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2" x14ac:dyDescent="0.35">
      <c r="E761" s="101"/>
      <c r="F761" s="127" t="s">
        <v>51</v>
      </c>
      <c r="G761" s="128">
        <f t="shared" ref="G761:O761" si="427">G38</f>
        <v>10</v>
      </c>
      <c r="H761" s="128">
        <f t="shared" si="427"/>
        <v>10</v>
      </c>
      <c r="I761" s="128">
        <f t="shared" si="427"/>
        <v>10</v>
      </c>
      <c r="J761" s="128">
        <f t="shared" si="427"/>
        <v>10</v>
      </c>
      <c r="K761" s="128">
        <f t="shared" si="427"/>
        <v>10</v>
      </c>
      <c r="L761" s="128">
        <f t="shared" si="427"/>
        <v>10</v>
      </c>
      <c r="M761" s="128">
        <f t="shared" si="427"/>
        <v>10</v>
      </c>
      <c r="N761" s="128">
        <f t="shared" si="427"/>
        <v>10</v>
      </c>
      <c r="O761" s="128">
        <f t="shared" si="427"/>
        <v>10</v>
      </c>
      <c r="P761" s="129">
        <f>SUM(G761:O761)</f>
        <v>90</v>
      </c>
      <c r="Q761" s="130">
        <f t="shared" ref="Q761:Y761" si="428">Q38</f>
        <v>10</v>
      </c>
      <c r="R761" s="128">
        <f t="shared" si="428"/>
        <v>10</v>
      </c>
      <c r="S761" s="128">
        <f t="shared" si="428"/>
        <v>10</v>
      </c>
      <c r="T761" s="128">
        <f t="shared" si="428"/>
        <v>10</v>
      </c>
      <c r="U761" s="128">
        <f t="shared" si="428"/>
        <v>10</v>
      </c>
      <c r="V761" s="128">
        <f t="shared" si="428"/>
        <v>10</v>
      </c>
      <c r="W761" s="128">
        <f t="shared" si="428"/>
        <v>10</v>
      </c>
      <c r="X761" s="128">
        <f t="shared" si="428"/>
        <v>10</v>
      </c>
      <c r="Y761" s="131">
        <f t="shared" si="428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2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429">IF(H761-H758=-1,3+H760)+IF(H761-H758=0,2+H760)+IF(H761-H758=1,1+H760)+IF(H761-H758=2,H760)+IF(H761-H758=3,IF(H760-1&gt;0,H760-1,0))+IF(H761-H758=4,IF(H760-2&gt;0,H760-2,0))</f>
        <v>0</v>
      </c>
      <c r="I762" s="134">
        <f t="shared" si="429"/>
        <v>0</v>
      </c>
      <c r="J762" s="134">
        <f t="shared" si="429"/>
        <v>0</v>
      </c>
      <c r="K762" s="134">
        <f t="shared" si="429"/>
        <v>0</v>
      </c>
      <c r="L762" s="134">
        <f t="shared" si="429"/>
        <v>0</v>
      </c>
      <c r="M762" s="134">
        <f t="shared" si="429"/>
        <v>0</v>
      </c>
      <c r="N762" s="134">
        <f t="shared" si="429"/>
        <v>0</v>
      </c>
      <c r="O762" s="135">
        <f t="shared" si="429"/>
        <v>0</v>
      </c>
      <c r="P762" s="136">
        <f>SUM(G762:O762)</f>
        <v>0</v>
      </c>
      <c r="Q762" s="137">
        <f t="shared" ref="Q762:Y762" si="430">IF(Q761-Q758=-1,3+Q760)+IF(Q761-Q758=0,2+Q760)+IF(Q761-Q758=1,1+Q760)+IF(Q761-Q758=2,Q760)+IF(Q761-Q758=3,IF(Q760-1&gt;0,Q760-1,0))+IF(Q761-Q758=4,IF(Q760-2&gt;0,Q760-2,0))</f>
        <v>0</v>
      </c>
      <c r="R762" s="138">
        <f t="shared" si="430"/>
        <v>0</v>
      </c>
      <c r="S762" s="138">
        <f t="shared" si="430"/>
        <v>0</v>
      </c>
      <c r="T762" s="138">
        <f t="shared" si="430"/>
        <v>0</v>
      </c>
      <c r="U762" s="138">
        <f t="shared" si="430"/>
        <v>0</v>
      </c>
      <c r="V762" s="138">
        <f t="shared" si="430"/>
        <v>0</v>
      </c>
      <c r="W762" s="138">
        <f t="shared" si="430"/>
        <v>0</v>
      </c>
      <c r="X762" s="138">
        <f t="shared" si="430"/>
        <v>0</v>
      </c>
      <c r="Y762" s="135">
        <f t="shared" si="430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2" ht="15" thickBot="1" x14ac:dyDescent="0.4">
      <c r="E763" s="101"/>
      <c r="F763" s="140" t="s">
        <v>53</v>
      </c>
      <c r="G763" s="141">
        <f t="shared" ref="G763:O763" si="431">IF(G761-G758=-2,4)+IF(G761-G758=-1,3)+IF(G761-G758=0,2)+IF(G761-G758=1,1)+IF(G761-G758&gt;2,0)</f>
        <v>0</v>
      </c>
      <c r="H763" s="141">
        <f t="shared" si="431"/>
        <v>0</v>
      </c>
      <c r="I763" s="141">
        <f t="shared" si="431"/>
        <v>0</v>
      </c>
      <c r="J763" s="141">
        <f t="shared" si="431"/>
        <v>0</v>
      </c>
      <c r="K763" s="141">
        <f t="shared" si="431"/>
        <v>0</v>
      </c>
      <c r="L763" s="141">
        <f t="shared" si="431"/>
        <v>0</v>
      </c>
      <c r="M763" s="141">
        <f t="shared" si="431"/>
        <v>0</v>
      </c>
      <c r="N763" s="141">
        <f t="shared" si="431"/>
        <v>0</v>
      </c>
      <c r="O763" s="142">
        <f t="shared" si="431"/>
        <v>0</v>
      </c>
      <c r="P763" s="143">
        <f>SUM(G763:O763)</f>
        <v>0</v>
      </c>
      <c r="Q763" s="142">
        <f t="shared" ref="Q763:Y763" si="432">IF(Q761-Q758=-2,4)+IF(Q761-Q758=-1,3)+IF(Q761-Q758=0,2)+IF(Q761-Q758=1,1)+IF(Q761-Q758&gt;2,0)</f>
        <v>0</v>
      </c>
      <c r="R763" s="142">
        <f t="shared" si="432"/>
        <v>0</v>
      </c>
      <c r="S763" s="142">
        <f t="shared" si="432"/>
        <v>0</v>
      </c>
      <c r="T763" s="142">
        <f t="shared" si="432"/>
        <v>0</v>
      </c>
      <c r="U763" s="142">
        <f t="shared" si="432"/>
        <v>0</v>
      </c>
      <c r="V763" s="142">
        <f t="shared" si="432"/>
        <v>0</v>
      </c>
      <c r="W763" s="142">
        <f t="shared" si="432"/>
        <v>0</v>
      </c>
      <c r="X763" s="142">
        <f t="shared" si="432"/>
        <v>0</v>
      </c>
      <c r="Y763" s="142">
        <f t="shared" si="432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2" x14ac:dyDescent="0.35">
      <c r="E764" s="101"/>
      <c r="F764" s="38"/>
      <c r="G764" s="28">
        <f>G761-G758</f>
        <v>6</v>
      </c>
      <c r="H764" s="28">
        <f t="shared" ref="H764:O764" si="433">H761-H758</f>
        <v>6</v>
      </c>
      <c r="I764" s="28">
        <f t="shared" si="433"/>
        <v>5</v>
      </c>
      <c r="J764" s="28">
        <f t="shared" si="433"/>
        <v>6</v>
      </c>
      <c r="K764" s="28">
        <f t="shared" si="433"/>
        <v>7</v>
      </c>
      <c r="L764" s="28">
        <f t="shared" si="433"/>
        <v>5</v>
      </c>
      <c r="M764" s="28">
        <f t="shared" si="433"/>
        <v>7</v>
      </c>
      <c r="N764" s="28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5"/>
      <c r="AA764" s="146"/>
      <c r="AB764" s="101"/>
      <c r="AC764" s="101"/>
    </row>
    <row r="765" spans="5:32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2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2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</row>
    <row r="768" spans="5:32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</row>
    <row r="769" spans="5:32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</row>
    <row r="770" spans="5:32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</row>
    <row r="771" spans="5:32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</row>
    <row r="772" spans="5:32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</row>
    <row r="773" spans="5:32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</row>
    <row r="774" spans="5:32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</row>
    <row r="775" spans="5:32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</row>
    <row r="776" spans="5:32" ht="15" thickTop="1" x14ac:dyDescent="0.35"/>
  </sheetData>
  <mergeCells count="642"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D47B2-1AC4-4CD3-9A14-3DD7E96CFD15}">
  <sheetPr codeName="Feuil2"/>
  <dimension ref="B1:AP776"/>
  <sheetViews>
    <sheetView showGridLines="0" zoomScale="60" zoomScaleNormal="60" workbookViewId="0">
      <selection activeCell="AQ13" sqref="AQ13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0" width="9.453125" style="16" hidden="1" customWidth="1"/>
    <col min="31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78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/>
      <c r="E3" s="24"/>
      <c r="F3" s="25">
        <v>133</v>
      </c>
      <c r="G3" s="195">
        <v>68.599999999999994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4</v>
      </c>
      <c r="I7" s="40">
        <v>5</v>
      </c>
      <c r="J7" s="40">
        <v>4</v>
      </c>
      <c r="K7" s="40">
        <v>3</v>
      </c>
      <c r="L7" s="40">
        <v>5</v>
      </c>
      <c r="M7" s="40">
        <v>3</v>
      </c>
      <c r="N7" s="40">
        <v>5</v>
      </c>
      <c r="O7" s="41">
        <v>3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5</v>
      </c>
      <c r="U7" s="40">
        <v>3</v>
      </c>
      <c r="V7" s="40">
        <v>4</v>
      </c>
      <c r="W7" s="40">
        <v>4</v>
      </c>
      <c r="X7" s="40">
        <v>5</v>
      </c>
      <c r="Y7" s="41">
        <v>4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4</v>
      </c>
      <c r="H8" s="49">
        <v>8</v>
      </c>
      <c r="I8" s="49">
        <v>12</v>
      </c>
      <c r="J8" s="49">
        <v>14</v>
      </c>
      <c r="K8" s="49">
        <v>2</v>
      </c>
      <c r="L8" s="49">
        <v>10</v>
      </c>
      <c r="M8" s="49">
        <v>18</v>
      </c>
      <c r="N8" s="49">
        <v>16</v>
      </c>
      <c r="O8" s="50">
        <v>6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17</v>
      </c>
      <c r="V8" s="49">
        <v>15</v>
      </c>
      <c r="W8" s="49">
        <v>3</v>
      </c>
      <c r="X8" s="49">
        <v>13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/>
      <c r="D9" s="8"/>
      <c r="E9" s="55">
        <v>20</v>
      </c>
      <c r="F9" s="56"/>
      <c r="G9" s="57">
        <v>10</v>
      </c>
      <c r="H9" s="58">
        <v>10</v>
      </c>
      <c r="I9" s="58">
        <v>10</v>
      </c>
      <c r="J9" s="58">
        <v>10</v>
      </c>
      <c r="K9" s="58">
        <v>10</v>
      </c>
      <c r="L9" s="58">
        <v>10</v>
      </c>
      <c r="M9" s="58">
        <v>10</v>
      </c>
      <c r="N9" s="58">
        <v>10</v>
      </c>
      <c r="O9" s="59">
        <v>10</v>
      </c>
      <c r="P9" s="60">
        <f t="shared" ref="P9:P38" si="0">SUM(G9:O9)</f>
        <v>90</v>
      </c>
      <c r="Q9" s="61">
        <v>10</v>
      </c>
      <c r="R9" s="58">
        <v>10</v>
      </c>
      <c r="S9" s="58">
        <v>10</v>
      </c>
      <c r="T9" s="58">
        <v>10</v>
      </c>
      <c r="U9" s="58">
        <v>10</v>
      </c>
      <c r="V9" s="58">
        <v>10</v>
      </c>
      <c r="W9" s="58">
        <v>10</v>
      </c>
      <c r="X9" s="58">
        <v>10</v>
      </c>
      <c r="Y9" s="59">
        <v>10</v>
      </c>
      <c r="Z9" s="62">
        <f t="shared" ref="Z9:Z38" si="1">SUM(Q9:Y9)</f>
        <v>90</v>
      </c>
      <c r="AA9" s="63">
        <f t="shared" ref="AA9:AA38" si="2">SUM(P9+Z9)</f>
        <v>180</v>
      </c>
      <c r="AB9" s="64"/>
      <c r="AC9" s="65">
        <f>$AA$95</f>
        <v>0</v>
      </c>
      <c r="AD9" s="65">
        <f>RANK(AC9,AC$9:AC$38,0)+COUNTIF(AC9:$AC$9,AC9)-1</f>
        <v>1</v>
      </c>
      <c r="AE9" s="65">
        <f>RANK(AC9,AC$9:AC$38,0)</f>
        <v>1</v>
      </c>
      <c r="AF9" s="65">
        <f>IF(ISBLANK($C9),0,1)*INDEX('Allocation Points'!$B$3:$AG$32,AE9,COUNTIF(AE$9:AE$38,AE9)+2)</f>
        <v>0</v>
      </c>
      <c r="AG9" s="74"/>
      <c r="AH9" s="65">
        <f>AA96</f>
        <v>0</v>
      </c>
      <c r="AI9" s="65">
        <f>RANK(AH9,AH$9:AH$38,0)+COUNTIF(AH9:$AH$9,AH9)-1</f>
        <v>1</v>
      </c>
      <c r="AJ9" s="65">
        <f>RANK(AH9,AH$9:AH$38,0)</f>
        <v>1</v>
      </c>
      <c r="AK9" s="65">
        <f>IF(ISBLANK($C9),0,1)*INDEX('Allocation Points'!$B$3:$AG$32,AJ9,COUNTIF(AJ$9:AJ$38,AJ9)+2)</f>
        <v>0</v>
      </c>
      <c r="AL9" s="74"/>
      <c r="AM9" s="65">
        <f>AA94</f>
        <v>180</v>
      </c>
      <c r="AN9" s="65">
        <f>RANK(AM9,AM$9:AM$38,1)+COUNTIF(AM9:$AM$9,AM9)-1</f>
        <v>1</v>
      </c>
      <c r="AO9" s="65">
        <f>RANK(AM9,AM$9:AM$38,1)</f>
        <v>1</v>
      </c>
      <c r="AP9" s="65">
        <f>IF(ISBLANK($C9),0,1)*INDEX('Allocation Points'!$B$3:$AG$32,AO9,COUNTIF(AO$9:AO$38,AO9)+2)</f>
        <v>0</v>
      </c>
    </row>
    <row r="10" spans="2:42" x14ac:dyDescent="0.35">
      <c r="B10" s="66">
        <v>2</v>
      </c>
      <c r="C10" s="7"/>
      <c r="D10" s="9"/>
      <c r="E10" s="55">
        <v>20</v>
      </c>
      <c r="F10" s="56"/>
      <c r="G10" s="57">
        <v>10</v>
      </c>
      <c r="H10" s="58">
        <v>10</v>
      </c>
      <c r="I10" s="58">
        <v>10</v>
      </c>
      <c r="J10" s="58">
        <v>10</v>
      </c>
      <c r="K10" s="58">
        <v>10</v>
      </c>
      <c r="L10" s="58">
        <v>10</v>
      </c>
      <c r="M10" s="58">
        <v>10</v>
      </c>
      <c r="N10" s="58">
        <v>10</v>
      </c>
      <c r="O10" s="59">
        <v>10</v>
      </c>
      <c r="P10" s="60">
        <f t="shared" si="0"/>
        <v>90</v>
      </c>
      <c r="Q10" s="61">
        <v>10</v>
      </c>
      <c r="R10" s="58">
        <v>10</v>
      </c>
      <c r="S10" s="58">
        <v>10</v>
      </c>
      <c r="T10" s="58">
        <v>10</v>
      </c>
      <c r="U10" s="58">
        <v>10</v>
      </c>
      <c r="V10" s="58">
        <v>10</v>
      </c>
      <c r="W10" s="58">
        <v>10</v>
      </c>
      <c r="X10" s="58">
        <v>10</v>
      </c>
      <c r="Y10" s="59">
        <v>10</v>
      </c>
      <c r="Z10" s="67">
        <f t="shared" si="1"/>
        <v>90</v>
      </c>
      <c r="AA10" s="68">
        <f t="shared" si="2"/>
        <v>180</v>
      </c>
      <c r="AC10" s="69">
        <f>$AA$118</f>
        <v>0</v>
      </c>
      <c r="AD10" s="70">
        <f>RANK(AC10,AC$9:AC$38,0)+COUNTIF(AC$9:$AC10,AC10)-1</f>
        <v>2</v>
      </c>
      <c r="AE10" s="70">
        <f t="shared" ref="AE10:AE38" si="3">RANK(AC10,AC$9:AC$38,0)</f>
        <v>1</v>
      </c>
      <c r="AF10" s="70">
        <f>IF(ISBLANK($C10),0,1)*INDEX('Allocation Points'!$B$3:$AG$32,AE10,COUNTIF(AE$9:AE$38,AE10)+2)</f>
        <v>0</v>
      </c>
      <c r="AG10" s="74"/>
      <c r="AH10" s="69">
        <f>AA119</f>
        <v>0</v>
      </c>
      <c r="AI10" s="70">
        <f>RANK(AH10,AH$9:AH$38,0)+COUNTIF(AH$9:$AH10,AH10)-1</f>
        <v>2</v>
      </c>
      <c r="AJ10" s="70">
        <f t="shared" ref="AJ10:AJ38" si="4">RANK(AH10,AH$9:AH$38,0)</f>
        <v>1</v>
      </c>
      <c r="AK10" s="70">
        <f>IF(ISBLANK($C10),0,1)*INDEX('Allocation Points'!$B$3:$AG$32,AJ10,COUNTIF(AJ$9:AJ$38,AJ10)+2)</f>
        <v>0</v>
      </c>
      <c r="AL10" s="74"/>
      <c r="AM10" s="69">
        <f>AA117</f>
        <v>180</v>
      </c>
      <c r="AN10" s="70">
        <f>RANK(AM10,AM$9:AM$38,1)+COUNTIF(AM$9:$AM10,AM10)-1</f>
        <v>2</v>
      </c>
      <c r="AO10" s="70">
        <f t="shared" ref="AO10:AO38" si="5">RANK(AM10,AM$9:AM$38,1)</f>
        <v>1</v>
      </c>
      <c r="AP10" s="70">
        <f>IF(ISBLANK($C10),0,1)*INDEX('Allocation Points'!$B$3:$AG$32,AO10,COUNTIF(AO$9:AO$38,AO10)+2)</f>
        <v>0</v>
      </c>
    </row>
    <row r="11" spans="2:42" x14ac:dyDescent="0.35">
      <c r="B11" s="66">
        <v>3</v>
      </c>
      <c r="C11" s="7"/>
      <c r="D11" s="10"/>
      <c r="E11" s="55">
        <v>20</v>
      </c>
      <c r="F11" s="56"/>
      <c r="G11" s="57">
        <v>10</v>
      </c>
      <c r="H11" s="58">
        <v>10</v>
      </c>
      <c r="I11" s="58">
        <v>10</v>
      </c>
      <c r="J11" s="58">
        <v>10</v>
      </c>
      <c r="K11" s="58">
        <v>10</v>
      </c>
      <c r="L11" s="58">
        <v>10</v>
      </c>
      <c r="M11" s="58">
        <v>10</v>
      </c>
      <c r="N11" s="58">
        <v>10</v>
      </c>
      <c r="O11" s="59">
        <v>10</v>
      </c>
      <c r="P11" s="60">
        <f t="shared" si="0"/>
        <v>90</v>
      </c>
      <c r="Q11" s="61">
        <v>10</v>
      </c>
      <c r="R11" s="58">
        <v>10</v>
      </c>
      <c r="S11" s="58">
        <v>10</v>
      </c>
      <c r="T11" s="58">
        <v>10</v>
      </c>
      <c r="U11" s="58">
        <v>10</v>
      </c>
      <c r="V11" s="58">
        <v>10</v>
      </c>
      <c r="W11" s="58">
        <v>10</v>
      </c>
      <c r="X11" s="58">
        <v>10</v>
      </c>
      <c r="Y11" s="59">
        <v>10</v>
      </c>
      <c r="Z11" s="67">
        <f t="shared" si="1"/>
        <v>90</v>
      </c>
      <c r="AA11" s="68">
        <f t="shared" si="2"/>
        <v>180</v>
      </c>
      <c r="AB11" s="64"/>
      <c r="AC11" s="69">
        <f>$AA$141</f>
        <v>0</v>
      </c>
      <c r="AD11" s="70">
        <f>RANK(AC11,AC$9:AC$38,0)+COUNTIF(AC$9:$AC11,AC11)-1</f>
        <v>3</v>
      </c>
      <c r="AE11" s="70">
        <f t="shared" si="3"/>
        <v>1</v>
      </c>
      <c r="AF11" s="70">
        <f>IF(ISBLANK($C11),0,1)*INDEX('Allocation Points'!$B$3:$AG$32,AE11,COUNTIF(AE$9:AE$38,AE11)+2)</f>
        <v>0</v>
      </c>
      <c r="AG11" s="74"/>
      <c r="AH11" s="69">
        <f>AA142</f>
        <v>0</v>
      </c>
      <c r="AI11" s="70">
        <f>RANK(AH11,AH$9:AH$38,0)+COUNTIF(AH$9:$AH11,AH11)-1</f>
        <v>3</v>
      </c>
      <c r="AJ11" s="70">
        <f t="shared" si="4"/>
        <v>1</v>
      </c>
      <c r="AK11" s="70">
        <f>IF(ISBLANK($C11),0,1)*INDEX('Allocation Points'!$B$3:$AG$32,AJ11,COUNTIF(AJ$9:AJ$38,AJ11)+2)</f>
        <v>0</v>
      </c>
      <c r="AL11" s="74"/>
      <c r="AM11" s="69">
        <f>AA140</f>
        <v>180</v>
      </c>
      <c r="AN11" s="70">
        <f>RANK(AM11,AM$9:AM$38,1)+COUNTIF(AM$9:$AM11,AM11)-1</f>
        <v>3</v>
      </c>
      <c r="AO11" s="70">
        <f t="shared" si="5"/>
        <v>1</v>
      </c>
      <c r="AP11" s="70">
        <f>IF(ISBLANK($C11),0,1)*INDEX('Allocation Points'!$B$3:$AG$32,AO11,COUNTIF(AO$9:AO$38,AO11)+2)</f>
        <v>0</v>
      </c>
    </row>
    <row r="12" spans="2:42" x14ac:dyDescent="0.35">
      <c r="B12" s="66">
        <v>4</v>
      </c>
      <c r="C12" s="11"/>
      <c r="D12" s="12"/>
      <c r="E12" s="55">
        <v>20</v>
      </c>
      <c r="F12" s="56"/>
      <c r="G12" s="57">
        <v>10</v>
      </c>
      <c r="H12" s="58">
        <v>10</v>
      </c>
      <c r="I12" s="58">
        <v>10</v>
      </c>
      <c r="J12" s="58">
        <v>10</v>
      </c>
      <c r="K12" s="58">
        <v>10</v>
      </c>
      <c r="L12" s="58">
        <v>10</v>
      </c>
      <c r="M12" s="58">
        <v>10</v>
      </c>
      <c r="N12" s="58">
        <v>10</v>
      </c>
      <c r="O12" s="59">
        <v>10</v>
      </c>
      <c r="P12" s="60">
        <f t="shared" si="0"/>
        <v>90</v>
      </c>
      <c r="Q12" s="61">
        <v>10</v>
      </c>
      <c r="R12" s="58">
        <v>10</v>
      </c>
      <c r="S12" s="58">
        <v>10</v>
      </c>
      <c r="T12" s="58">
        <v>10</v>
      </c>
      <c r="U12" s="58">
        <v>10</v>
      </c>
      <c r="V12" s="58">
        <v>10</v>
      </c>
      <c r="W12" s="58">
        <v>10</v>
      </c>
      <c r="X12" s="58">
        <v>10</v>
      </c>
      <c r="Y12" s="59">
        <v>10</v>
      </c>
      <c r="Z12" s="67">
        <f t="shared" si="1"/>
        <v>90</v>
      </c>
      <c r="AA12" s="68">
        <f t="shared" si="2"/>
        <v>180</v>
      </c>
      <c r="AC12" s="69">
        <f>$AA$164</f>
        <v>0</v>
      </c>
      <c r="AD12" s="70">
        <f>RANK(AC12,AC$9:AC$38,0)+COUNTIF(AC$9:$AC12,AC12)-1</f>
        <v>4</v>
      </c>
      <c r="AE12" s="70">
        <f t="shared" si="3"/>
        <v>1</v>
      </c>
      <c r="AF12" s="70">
        <f>IF(ISBLANK($C12),0,1)*INDEX('Allocation Points'!$B$3:$AG$32,AE12,COUNTIF(AE$9:AE$38,AE12)+2)</f>
        <v>0</v>
      </c>
      <c r="AG12" s="74"/>
      <c r="AH12" s="69">
        <f>AA165</f>
        <v>0</v>
      </c>
      <c r="AI12" s="70">
        <f>RANK(AH12,AH$9:AH$38,0)+COUNTIF(AH$9:$AH12,AH12)-1</f>
        <v>4</v>
      </c>
      <c r="AJ12" s="70">
        <f t="shared" si="4"/>
        <v>1</v>
      </c>
      <c r="AK12" s="70">
        <f>IF(ISBLANK($C12),0,1)*INDEX('Allocation Points'!$B$3:$AG$32,AJ12,COUNTIF(AJ$9:AJ$38,AJ12)+2)</f>
        <v>0</v>
      </c>
      <c r="AL12" s="74"/>
      <c r="AM12" s="69">
        <f>AA163</f>
        <v>180</v>
      </c>
      <c r="AN12" s="70">
        <f>RANK(AM12,AM$9:AM$38,1)+COUNTIF(AM$9:$AM12,AM12)-1</f>
        <v>4</v>
      </c>
      <c r="AO12" s="70">
        <f t="shared" si="5"/>
        <v>1</v>
      </c>
      <c r="AP12" s="70">
        <f>IF(ISBLANK($C12),0,1)*INDEX('Allocation Points'!$B$3:$AG$32,AO12,COUNTIF(AO$9:AO$38,AO12)+2)</f>
        <v>0</v>
      </c>
    </row>
    <row r="13" spans="2:42" x14ac:dyDescent="0.35">
      <c r="B13" s="66">
        <v>5</v>
      </c>
      <c r="C13" s="71"/>
      <c r="D13" s="9"/>
      <c r="E13" s="55">
        <v>20</v>
      </c>
      <c r="F13" s="56"/>
      <c r="G13" s="57">
        <v>10</v>
      </c>
      <c r="H13" s="58">
        <v>10</v>
      </c>
      <c r="I13" s="58">
        <v>10</v>
      </c>
      <c r="J13" s="58">
        <v>10</v>
      </c>
      <c r="K13" s="58">
        <v>10</v>
      </c>
      <c r="L13" s="58">
        <v>10</v>
      </c>
      <c r="M13" s="58">
        <v>10</v>
      </c>
      <c r="N13" s="58">
        <v>10</v>
      </c>
      <c r="O13" s="59">
        <v>10</v>
      </c>
      <c r="P13" s="60">
        <f t="shared" si="0"/>
        <v>90</v>
      </c>
      <c r="Q13" s="61">
        <v>10</v>
      </c>
      <c r="R13" s="58">
        <v>10</v>
      </c>
      <c r="S13" s="58">
        <v>10</v>
      </c>
      <c r="T13" s="58">
        <v>10</v>
      </c>
      <c r="U13" s="58">
        <v>10</v>
      </c>
      <c r="V13" s="58">
        <v>10</v>
      </c>
      <c r="W13" s="58">
        <v>10</v>
      </c>
      <c r="X13" s="58">
        <v>10</v>
      </c>
      <c r="Y13" s="59">
        <v>10</v>
      </c>
      <c r="Z13" s="67">
        <f t="shared" si="1"/>
        <v>90</v>
      </c>
      <c r="AA13" s="68">
        <f t="shared" si="2"/>
        <v>180</v>
      </c>
      <c r="AB13" s="64"/>
      <c r="AC13" s="69">
        <f>$AA$187</f>
        <v>0</v>
      </c>
      <c r="AD13" s="70">
        <f>RANK(AC13,AC$9:AC$38,0)+COUNTIF(AC$9:$AC13,AC13)-1</f>
        <v>5</v>
      </c>
      <c r="AE13" s="70">
        <f t="shared" si="3"/>
        <v>1</v>
      </c>
      <c r="AF13" s="70">
        <f>IF(ISBLANK($C13),0,1)*INDEX('Allocation Points'!$B$3:$AG$32,AE13,COUNTIF(AE$9:AE$38,AE13)+2)</f>
        <v>0</v>
      </c>
      <c r="AG13" s="74"/>
      <c r="AH13" s="69">
        <f>AA188</f>
        <v>0</v>
      </c>
      <c r="AI13" s="70">
        <f>RANK(AH13,AH$9:AH$38,0)+COUNTIF(AH$9:$AH13,AH13)-1</f>
        <v>5</v>
      </c>
      <c r="AJ13" s="70">
        <f t="shared" si="4"/>
        <v>1</v>
      </c>
      <c r="AK13" s="70">
        <f>IF(ISBLANK($C13),0,1)*INDEX('Allocation Points'!$B$3:$AG$32,AJ13,COUNTIF(AJ$9:AJ$38,AJ13)+2)</f>
        <v>0</v>
      </c>
      <c r="AL13" s="74"/>
      <c r="AM13" s="69">
        <f>AA186</f>
        <v>180</v>
      </c>
      <c r="AN13" s="70">
        <f>RANK(AM13,AM$9:AM$38,1)+COUNTIF(AM$9:$AM13,AM13)-1</f>
        <v>5</v>
      </c>
      <c r="AO13" s="70">
        <f t="shared" si="5"/>
        <v>1</v>
      </c>
      <c r="AP13" s="70">
        <f>IF(ISBLANK($C13),0,1)*INDEX('Allocation Points'!$B$3:$AG$32,AO13,COUNTIF(AO$9:AO$38,AO13)+2)</f>
        <v>0</v>
      </c>
    </row>
    <row r="14" spans="2:42" x14ac:dyDescent="0.35">
      <c r="B14" s="66">
        <v>6</v>
      </c>
      <c r="C14" s="7"/>
      <c r="D14" s="9"/>
      <c r="E14" s="55">
        <v>20</v>
      </c>
      <c r="F14" s="56"/>
      <c r="G14" s="57">
        <v>10</v>
      </c>
      <c r="H14" s="58">
        <v>10</v>
      </c>
      <c r="I14" s="58">
        <v>10</v>
      </c>
      <c r="J14" s="58">
        <v>10</v>
      </c>
      <c r="K14" s="58">
        <v>10</v>
      </c>
      <c r="L14" s="58">
        <v>10</v>
      </c>
      <c r="M14" s="58">
        <v>10</v>
      </c>
      <c r="N14" s="58">
        <v>10</v>
      </c>
      <c r="O14" s="59">
        <v>10</v>
      </c>
      <c r="P14" s="60">
        <f t="shared" si="0"/>
        <v>90</v>
      </c>
      <c r="Q14" s="61">
        <v>10</v>
      </c>
      <c r="R14" s="58">
        <v>10</v>
      </c>
      <c r="S14" s="58">
        <v>10</v>
      </c>
      <c r="T14" s="58">
        <v>10</v>
      </c>
      <c r="U14" s="58">
        <v>10</v>
      </c>
      <c r="V14" s="58">
        <v>10</v>
      </c>
      <c r="W14" s="58">
        <v>10</v>
      </c>
      <c r="X14" s="58">
        <v>10</v>
      </c>
      <c r="Y14" s="59">
        <v>10</v>
      </c>
      <c r="Z14" s="67">
        <f t="shared" si="1"/>
        <v>90</v>
      </c>
      <c r="AA14" s="68">
        <f t="shared" si="2"/>
        <v>180</v>
      </c>
      <c r="AC14" s="69">
        <f>$AA$210</f>
        <v>0</v>
      </c>
      <c r="AD14" s="70">
        <f>RANK(AC14,AC$9:AC$38,0)+COUNTIF(AC$9:$AC14,AC14)-1</f>
        <v>6</v>
      </c>
      <c r="AE14" s="70">
        <f t="shared" si="3"/>
        <v>1</v>
      </c>
      <c r="AF14" s="70">
        <f>IF(ISBLANK($C14),0,1)*INDEX('Allocation Points'!$B$3:$AG$32,AE14,COUNTIF(AE$9:AE$38,AE14)+2)</f>
        <v>0</v>
      </c>
      <c r="AG14" s="74"/>
      <c r="AH14" s="69">
        <f>AA211</f>
        <v>0</v>
      </c>
      <c r="AI14" s="70">
        <f>RANK(AH14,AH$9:AH$38,0)+COUNTIF(AH$9:$AH14,AH14)-1</f>
        <v>6</v>
      </c>
      <c r="AJ14" s="70">
        <f t="shared" si="4"/>
        <v>1</v>
      </c>
      <c r="AK14" s="70">
        <f>IF(ISBLANK($C14),0,1)*INDEX('Allocation Points'!$B$3:$AG$32,AJ14,COUNTIF(AJ$9:AJ$38,AJ14)+2)</f>
        <v>0</v>
      </c>
      <c r="AL14" s="74"/>
      <c r="AM14" s="69">
        <f>AA209</f>
        <v>180</v>
      </c>
      <c r="AN14" s="70">
        <f>RANK(AM14,AM$9:AM$38,1)+COUNTIF(AM$9:$AM14,AM14)-1</f>
        <v>6</v>
      </c>
      <c r="AO14" s="70">
        <f t="shared" si="5"/>
        <v>1</v>
      </c>
      <c r="AP14" s="70">
        <f>IF(ISBLANK($C14),0,1)*INDEX('Allocation Points'!$B$3:$AG$32,AO14,COUNTIF(AO$9:AO$38,AO14)+2)</f>
        <v>0</v>
      </c>
    </row>
    <row r="15" spans="2:42" x14ac:dyDescent="0.35">
      <c r="B15" s="66">
        <v>7</v>
      </c>
      <c r="C15" s="7"/>
      <c r="D15" s="9"/>
      <c r="E15" s="55">
        <v>20</v>
      </c>
      <c r="F15" s="56"/>
      <c r="G15" s="57">
        <v>10</v>
      </c>
      <c r="H15" s="58">
        <v>10</v>
      </c>
      <c r="I15" s="58">
        <v>10</v>
      </c>
      <c r="J15" s="58">
        <v>10</v>
      </c>
      <c r="K15" s="58">
        <v>10</v>
      </c>
      <c r="L15" s="58">
        <v>10</v>
      </c>
      <c r="M15" s="58">
        <v>10</v>
      </c>
      <c r="N15" s="58">
        <v>10</v>
      </c>
      <c r="O15" s="59">
        <v>10</v>
      </c>
      <c r="P15" s="60">
        <f t="shared" si="0"/>
        <v>90</v>
      </c>
      <c r="Q15" s="61">
        <v>10</v>
      </c>
      <c r="R15" s="58">
        <v>10</v>
      </c>
      <c r="S15" s="58">
        <v>10</v>
      </c>
      <c r="T15" s="58">
        <v>10</v>
      </c>
      <c r="U15" s="58">
        <v>10</v>
      </c>
      <c r="V15" s="58">
        <v>10</v>
      </c>
      <c r="W15" s="58">
        <v>10</v>
      </c>
      <c r="X15" s="58">
        <v>10</v>
      </c>
      <c r="Y15" s="59">
        <v>10</v>
      </c>
      <c r="Z15" s="67">
        <f t="shared" si="1"/>
        <v>90</v>
      </c>
      <c r="AA15" s="68">
        <f t="shared" si="2"/>
        <v>180</v>
      </c>
      <c r="AB15" s="64"/>
      <c r="AC15" s="69">
        <f>$AA$233</f>
        <v>0</v>
      </c>
      <c r="AD15" s="70">
        <f>RANK(AC15,AC$9:AC$38,0)+COUNTIF(AC$9:$AC15,AC15)-1</f>
        <v>7</v>
      </c>
      <c r="AE15" s="70">
        <f t="shared" si="3"/>
        <v>1</v>
      </c>
      <c r="AF15" s="70">
        <f>IF(ISBLANK($C15),0,1)*INDEX('Allocation Points'!$B$3:$AG$32,AE15,COUNTIF(AE$9:AE$38,AE15)+2)</f>
        <v>0</v>
      </c>
      <c r="AG15" s="74"/>
      <c r="AH15" s="69">
        <f>AA234</f>
        <v>0</v>
      </c>
      <c r="AI15" s="70">
        <f>RANK(AH15,AH$9:AH$38,0)+COUNTIF(AH$9:$AH15,AH15)-1</f>
        <v>7</v>
      </c>
      <c r="AJ15" s="70">
        <f t="shared" si="4"/>
        <v>1</v>
      </c>
      <c r="AK15" s="70">
        <f>IF(ISBLANK($C15),0,1)*INDEX('Allocation Points'!$B$3:$AG$32,AJ15,COUNTIF(AJ$9:AJ$38,AJ15)+2)</f>
        <v>0</v>
      </c>
      <c r="AL15" s="74"/>
      <c r="AM15" s="69">
        <f>AA232</f>
        <v>180</v>
      </c>
      <c r="AN15" s="70">
        <f>RANK(AM15,AM$9:AM$38,1)+COUNTIF(AM$9:$AM15,AM15)-1</f>
        <v>7</v>
      </c>
      <c r="AO15" s="70">
        <f t="shared" si="5"/>
        <v>1</v>
      </c>
      <c r="AP15" s="70">
        <f>IF(ISBLANK($C15),0,1)*INDEX('Allocation Points'!$B$3:$AG$32,AO15,COUNTIF(AO$9:AO$38,AO15)+2)</f>
        <v>0</v>
      </c>
    </row>
    <row r="16" spans="2:42" x14ac:dyDescent="0.35">
      <c r="B16" s="66">
        <v>8</v>
      </c>
      <c r="C16" s="7"/>
      <c r="D16" s="12"/>
      <c r="E16" s="55">
        <v>20</v>
      </c>
      <c r="F16" s="56"/>
      <c r="G16" s="57">
        <v>10</v>
      </c>
      <c r="H16" s="58">
        <v>10</v>
      </c>
      <c r="I16" s="58">
        <v>10</v>
      </c>
      <c r="J16" s="58">
        <v>10</v>
      </c>
      <c r="K16" s="58">
        <v>10</v>
      </c>
      <c r="L16" s="58">
        <v>10</v>
      </c>
      <c r="M16" s="58">
        <v>10</v>
      </c>
      <c r="N16" s="58">
        <v>10</v>
      </c>
      <c r="O16" s="59">
        <v>10</v>
      </c>
      <c r="P16" s="60">
        <f t="shared" si="0"/>
        <v>90</v>
      </c>
      <c r="Q16" s="61">
        <v>10</v>
      </c>
      <c r="R16" s="58">
        <v>10</v>
      </c>
      <c r="S16" s="58">
        <v>10</v>
      </c>
      <c r="T16" s="58">
        <v>10</v>
      </c>
      <c r="U16" s="58">
        <v>10</v>
      </c>
      <c r="V16" s="58">
        <v>10</v>
      </c>
      <c r="W16" s="58">
        <v>10</v>
      </c>
      <c r="X16" s="58">
        <v>10</v>
      </c>
      <c r="Y16" s="59">
        <v>10</v>
      </c>
      <c r="Z16" s="67">
        <f t="shared" si="1"/>
        <v>90</v>
      </c>
      <c r="AA16" s="68">
        <f t="shared" si="2"/>
        <v>180</v>
      </c>
      <c r="AC16" s="69">
        <f>$AA$256</f>
        <v>0</v>
      </c>
      <c r="AD16" s="70">
        <f>RANK(AC16,AC$9:AC$38,0)+COUNTIF(AC$9:$AC16,AC16)-1</f>
        <v>8</v>
      </c>
      <c r="AE16" s="70">
        <f t="shared" si="3"/>
        <v>1</v>
      </c>
      <c r="AF16" s="70">
        <f>IF(ISBLANK($C16),0,1)*INDEX('Allocation Points'!$B$3:$AG$32,AE16,COUNTIF(AE$9:AE$38,AE16)+2)</f>
        <v>0</v>
      </c>
      <c r="AG16" s="74"/>
      <c r="AH16" s="69">
        <f>AA257</f>
        <v>0</v>
      </c>
      <c r="AI16" s="70">
        <f>RANK(AH16,AH$9:AH$38,0)+COUNTIF(AH$9:$AH16,AH16)-1</f>
        <v>8</v>
      </c>
      <c r="AJ16" s="70">
        <f t="shared" si="4"/>
        <v>1</v>
      </c>
      <c r="AK16" s="70">
        <f>IF(ISBLANK($C16),0,1)*INDEX('Allocation Points'!$B$3:$AG$32,AJ16,COUNTIF(AJ$9:AJ$38,AJ16)+2)</f>
        <v>0</v>
      </c>
      <c r="AL16" s="74"/>
      <c r="AM16" s="69">
        <f>AA255</f>
        <v>180</v>
      </c>
      <c r="AN16" s="70">
        <f>RANK(AM16,AM$9:AM$38,1)+COUNTIF(AM$9:$AM16,AM16)-1</f>
        <v>8</v>
      </c>
      <c r="AO16" s="70">
        <f t="shared" si="5"/>
        <v>1</v>
      </c>
      <c r="AP16" s="70">
        <f>IF(ISBLANK($C16),0,1)*INDEX('Allocation Points'!$B$3:$AG$32,AO16,COUNTIF(AO$9:AO$38,AO16)+2)</f>
        <v>0</v>
      </c>
    </row>
    <row r="17" spans="2:42" x14ac:dyDescent="0.35">
      <c r="B17" s="66">
        <v>9</v>
      </c>
      <c r="C17" s="7"/>
      <c r="D17" s="10"/>
      <c r="E17" s="55">
        <v>20</v>
      </c>
      <c r="F17" s="56"/>
      <c r="G17" s="57">
        <v>10</v>
      </c>
      <c r="H17" s="58">
        <v>10</v>
      </c>
      <c r="I17" s="58">
        <v>10</v>
      </c>
      <c r="J17" s="58">
        <v>10</v>
      </c>
      <c r="K17" s="58">
        <v>10</v>
      </c>
      <c r="L17" s="58">
        <v>10</v>
      </c>
      <c r="M17" s="58">
        <v>10</v>
      </c>
      <c r="N17" s="58">
        <v>10</v>
      </c>
      <c r="O17" s="59">
        <v>10</v>
      </c>
      <c r="P17" s="60">
        <f t="shared" si="0"/>
        <v>90</v>
      </c>
      <c r="Q17" s="61">
        <v>10</v>
      </c>
      <c r="R17" s="58">
        <v>10</v>
      </c>
      <c r="S17" s="58">
        <v>10</v>
      </c>
      <c r="T17" s="58">
        <v>10</v>
      </c>
      <c r="U17" s="58">
        <v>10</v>
      </c>
      <c r="V17" s="58">
        <v>10</v>
      </c>
      <c r="W17" s="58">
        <v>10</v>
      </c>
      <c r="X17" s="58">
        <v>10</v>
      </c>
      <c r="Y17" s="59">
        <v>10</v>
      </c>
      <c r="Z17" s="67">
        <f t="shared" si="1"/>
        <v>90</v>
      </c>
      <c r="AA17" s="68">
        <f t="shared" si="2"/>
        <v>180</v>
      </c>
      <c r="AC17" s="69">
        <f>$AA$279</f>
        <v>0</v>
      </c>
      <c r="AD17" s="70">
        <f>RANK(AC17,AC$9:AC$38,0)+COUNTIF(AC$9:$AC17,AC17)-1</f>
        <v>9</v>
      </c>
      <c r="AE17" s="70">
        <f t="shared" si="3"/>
        <v>1</v>
      </c>
      <c r="AF17" s="70">
        <f>IF(ISBLANK($C17),0,1)*INDEX('Allocation Points'!$B$3:$AG$32,AE17,COUNTIF(AE$9:AE$38,AE17)+2)</f>
        <v>0</v>
      </c>
      <c r="AG17" s="74"/>
      <c r="AH17" s="69">
        <f>AA280</f>
        <v>0</v>
      </c>
      <c r="AI17" s="70">
        <f>RANK(AH17,AH$9:AH$38,0)+COUNTIF(AH$9:$AH17,AH17)-1</f>
        <v>9</v>
      </c>
      <c r="AJ17" s="70">
        <f t="shared" si="4"/>
        <v>1</v>
      </c>
      <c r="AK17" s="70">
        <f>IF(ISBLANK($C17),0,1)*INDEX('Allocation Points'!$B$3:$AG$32,AJ17,COUNTIF(AJ$9:AJ$38,AJ17)+2)</f>
        <v>0</v>
      </c>
      <c r="AL17" s="74"/>
      <c r="AM17" s="69">
        <f>AA278</f>
        <v>180</v>
      </c>
      <c r="AN17" s="70">
        <f>RANK(AM17,AM$9:AM$38,1)+COUNTIF(AM$9:$AM17,AM17)-1</f>
        <v>9</v>
      </c>
      <c r="AO17" s="70">
        <f t="shared" si="5"/>
        <v>1</v>
      </c>
      <c r="AP17" s="70">
        <f>IF(ISBLANK($C17),0,1)*INDEX('Allocation Points'!$B$3:$AG$32,AO17,COUNTIF(AO$9:AO$38,AO17)+2)</f>
        <v>0</v>
      </c>
    </row>
    <row r="18" spans="2:42" x14ac:dyDescent="0.35">
      <c r="B18" s="66">
        <v>10</v>
      </c>
      <c r="C18" s="11"/>
      <c r="D18" s="9"/>
      <c r="E18" s="55">
        <v>20</v>
      </c>
      <c r="F18" s="56"/>
      <c r="G18" s="57">
        <v>10</v>
      </c>
      <c r="H18" s="58">
        <v>10</v>
      </c>
      <c r="I18" s="58">
        <v>10</v>
      </c>
      <c r="J18" s="58">
        <v>10</v>
      </c>
      <c r="K18" s="58">
        <v>10</v>
      </c>
      <c r="L18" s="58">
        <v>10</v>
      </c>
      <c r="M18" s="58">
        <v>10</v>
      </c>
      <c r="N18" s="58">
        <v>10</v>
      </c>
      <c r="O18" s="59">
        <v>10</v>
      </c>
      <c r="P18" s="60">
        <f t="shared" si="0"/>
        <v>90</v>
      </c>
      <c r="Q18" s="61">
        <v>10</v>
      </c>
      <c r="R18" s="58">
        <v>10</v>
      </c>
      <c r="S18" s="58">
        <v>10</v>
      </c>
      <c r="T18" s="58">
        <v>10</v>
      </c>
      <c r="U18" s="58">
        <v>10</v>
      </c>
      <c r="V18" s="58">
        <v>10</v>
      </c>
      <c r="W18" s="58">
        <v>10</v>
      </c>
      <c r="X18" s="58">
        <v>10</v>
      </c>
      <c r="Y18" s="59">
        <v>10</v>
      </c>
      <c r="Z18" s="67">
        <f t="shared" si="1"/>
        <v>90</v>
      </c>
      <c r="AA18" s="68">
        <f t="shared" si="2"/>
        <v>180</v>
      </c>
      <c r="AB18" s="64"/>
      <c r="AC18" s="69">
        <f>$AA$302</f>
        <v>0</v>
      </c>
      <c r="AD18" s="70">
        <f>RANK(AC18,AC$9:AC$38,0)+COUNTIF(AC$9:$AC18,AC18)-1</f>
        <v>10</v>
      </c>
      <c r="AE18" s="70">
        <f t="shared" si="3"/>
        <v>1</v>
      </c>
      <c r="AF18" s="70">
        <f>IF(ISBLANK($C18),0,1)*INDEX('Allocation Points'!$B$3:$AG$32,AE18,COUNTIF(AE$9:AE$38,AE18)+2)</f>
        <v>0</v>
      </c>
      <c r="AG18" s="74"/>
      <c r="AH18" s="69">
        <f>AA303</f>
        <v>0</v>
      </c>
      <c r="AI18" s="70">
        <f>RANK(AH18,AH$9:AH$38,0)+COUNTIF(AH$9:$AH18,AH18)-1</f>
        <v>10</v>
      </c>
      <c r="AJ18" s="70">
        <f t="shared" si="4"/>
        <v>1</v>
      </c>
      <c r="AK18" s="70">
        <f>IF(ISBLANK($C18),0,1)*INDEX('Allocation Points'!$B$3:$AG$32,AJ18,COUNTIF(AJ$9:AJ$38,AJ18)+2)</f>
        <v>0</v>
      </c>
      <c r="AL18" s="74"/>
      <c r="AM18" s="69">
        <f>AA301</f>
        <v>180</v>
      </c>
      <c r="AN18" s="70">
        <f>RANK(AM18,AM$9:AM$38,1)+COUNTIF(AM$9:$AM18,AM18)-1</f>
        <v>10</v>
      </c>
      <c r="AO18" s="70">
        <f t="shared" si="5"/>
        <v>1</v>
      </c>
      <c r="AP18" s="70">
        <f>IF(ISBLANK($C18),0,1)*INDEX('Allocation Points'!$B$3:$AG$32,AO18,COUNTIF(AO$9:AO$38,AO18)+2)</f>
        <v>0</v>
      </c>
    </row>
    <row r="19" spans="2:42" x14ac:dyDescent="0.35">
      <c r="B19" s="66">
        <v>11</v>
      </c>
      <c r="C19" s="72"/>
      <c r="D19" s="10"/>
      <c r="E19" s="55">
        <v>20</v>
      </c>
      <c r="F19" s="56"/>
      <c r="G19" s="57">
        <v>10</v>
      </c>
      <c r="H19" s="58">
        <v>10</v>
      </c>
      <c r="I19" s="58">
        <v>10</v>
      </c>
      <c r="J19" s="58">
        <v>10</v>
      </c>
      <c r="K19" s="58">
        <v>10</v>
      </c>
      <c r="L19" s="58">
        <v>10</v>
      </c>
      <c r="M19" s="58">
        <v>10</v>
      </c>
      <c r="N19" s="58">
        <v>10</v>
      </c>
      <c r="O19" s="59">
        <v>10</v>
      </c>
      <c r="P19" s="60">
        <f t="shared" si="0"/>
        <v>90</v>
      </c>
      <c r="Q19" s="61">
        <v>10</v>
      </c>
      <c r="R19" s="58">
        <v>10</v>
      </c>
      <c r="S19" s="58">
        <v>10</v>
      </c>
      <c r="T19" s="58">
        <v>10</v>
      </c>
      <c r="U19" s="58">
        <v>10</v>
      </c>
      <c r="V19" s="58">
        <v>10</v>
      </c>
      <c r="W19" s="58">
        <v>10</v>
      </c>
      <c r="X19" s="58">
        <v>10</v>
      </c>
      <c r="Y19" s="59">
        <v>10</v>
      </c>
      <c r="Z19" s="67">
        <f t="shared" si="1"/>
        <v>90</v>
      </c>
      <c r="AA19" s="68">
        <f t="shared" si="2"/>
        <v>180</v>
      </c>
      <c r="AC19" s="69">
        <f>$AA$325</f>
        <v>0</v>
      </c>
      <c r="AD19" s="70">
        <f>RANK(AC19,AC$9:AC$38,0)+COUNTIF(AC$9:$AC19,AC19)-1</f>
        <v>11</v>
      </c>
      <c r="AE19" s="70">
        <f t="shared" si="3"/>
        <v>1</v>
      </c>
      <c r="AF19" s="70">
        <f>IF(ISBLANK($C19),0,1)*INDEX('Allocation Points'!$B$3:$AG$32,AE19,COUNTIF(AE$9:AE$38,AE19)+2)</f>
        <v>0</v>
      </c>
      <c r="AG19" s="74"/>
      <c r="AH19" s="69">
        <f>AA326</f>
        <v>0</v>
      </c>
      <c r="AI19" s="70">
        <f>RANK(AH19,AH$9:AH$38,0)+COUNTIF(AH$9:$AH19,AH19)-1</f>
        <v>11</v>
      </c>
      <c r="AJ19" s="70">
        <f t="shared" si="4"/>
        <v>1</v>
      </c>
      <c r="AK19" s="70">
        <f>IF(ISBLANK($C19),0,1)*INDEX('Allocation Points'!$B$3:$AG$32,AJ19,COUNTIF(AJ$9:AJ$38,AJ19)+2)</f>
        <v>0</v>
      </c>
      <c r="AL19" s="74"/>
      <c r="AM19" s="69">
        <f>AA324</f>
        <v>180</v>
      </c>
      <c r="AN19" s="70">
        <f>RANK(AM19,AM$9:AM$38,1)+COUNTIF(AM$9:$AM19,AM19)-1</f>
        <v>11</v>
      </c>
      <c r="AO19" s="70">
        <f t="shared" si="5"/>
        <v>1</v>
      </c>
      <c r="AP19" s="70">
        <f>IF(ISBLANK($C19),0,1)*INDEX('Allocation Points'!$B$3:$AG$32,AO19,COUNTIF(AO$9:AO$38,AO19)+2)</f>
        <v>0</v>
      </c>
    </row>
    <row r="20" spans="2:42" x14ac:dyDescent="0.35">
      <c r="B20" s="66">
        <v>12</v>
      </c>
      <c r="C20" s="71"/>
      <c r="D20" s="12"/>
      <c r="E20" s="55">
        <v>20</v>
      </c>
      <c r="F20" s="56"/>
      <c r="G20" s="57">
        <v>10</v>
      </c>
      <c r="H20" s="58">
        <v>10</v>
      </c>
      <c r="I20" s="58">
        <v>10</v>
      </c>
      <c r="J20" s="58">
        <v>10</v>
      </c>
      <c r="K20" s="58">
        <v>10</v>
      </c>
      <c r="L20" s="58">
        <v>10</v>
      </c>
      <c r="M20" s="58">
        <v>10</v>
      </c>
      <c r="N20" s="58">
        <v>10</v>
      </c>
      <c r="O20" s="59">
        <v>10</v>
      </c>
      <c r="P20" s="60">
        <f t="shared" si="0"/>
        <v>90</v>
      </c>
      <c r="Q20" s="61">
        <v>10</v>
      </c>
      <c r="R20" s="58">
        <v>10</v>
      </c>
      <c r="S20" s="58">
        <v>10</v>
      </c>
      <c r="T20" s="58">
        <v>10</v>
      </c>
      <c r="U20" s="58">
        <v>10</v>
      </c>
      <c r="V20" s="58">
        <v>10</v>
      </c>
      <c r="W20" s="58">
        <v>10</v>
      </c>
      <c r="X20" s="58">
        <v>10</v>
      </c>
      <c r="Y20" s="59">
        <v>10</v>
      </c>
      <c r="Z20" s="67">
        <f t="shared" si="1"/>
        <v>90</v>
      </c>
      <c r="AA20" s="68">
        <f t="shared" si="2"/>
        <v>180</v>
      </c>
      <c r="AB20" s="64"/>
      <c r="AC20" s="69">
        <f>$AA$348</f>
        <v>0</v>
      </c>
      <c r="AD20" s="70">
        <f>RANK(AC20,AC$9:AC$38,0)+COUNTIF(AC$9:$AC20,AC20)-1</f>
        <v>12</v>
      </c>
      <c r="AE20" s="70">
        <f t="shared" si="3"/>
        <v>1</v>
      </c>
      <c r="AF20" s="70">
        <f>IF(ISBLANK($C20),0,1)*INDEX('Allocation Points'!$B$3:$AG$32,AE20,COUNTIF(AE$9:AE$38,AE20)+2)</f>
        <v>0</v>
      </c>
      <c r="AG20" s="74"/>
      <c r="AH20" s="69">
        <f>AA349</f>
        <v>0</v>
      </c>
      <c r="AI20" s="70">
        <f>RANK(AH20,AH$9:AH$38,0)+COUNTIF(AH$9:$AH20,AH20)-1</f>
        <v>12</v>
      </c>
      <c r="AJ20" s="70">
        <f t="shared" si="4"/>
        <v>1</v>
      </c>
      <c r="AK20" s="70">
        <f>IF(ISBLANK($C20),0,1)*INDEX('Allocation Points'!$B$3:$AG$32,AJ20,COUNTIF(AJ$9:AJ$38,AJ20)+2)</f>
        <v>0</v>
      </c>
      <c r="AL20" s="74"/>
      <c r="AM20" s="69">
        <f>AA347</f>
        <v>180</v>
      </c>
      <c r="AN20" s="70">
        <f>RANK(AM20,AM$9:AM$38,1)+COUNTIF(AM$9:$AM20,AM20)-1</f>
        <v>12</v>
      </c>
      <c r="AO20" s="70">
        <f t="shared" si="5"/>
        <v>1</v>
      </c>
      <c r="AP20" s="70">
        <f>IF(ISBLANK($C20),0,1)*INDEX('Allocation Points'!$B$3:$AG$32,AO20,COUNTIF(AO$9:AO$38,AO20)+2)</f>
        <v>0</v>
      </c>
    </row>
    <row r="21" spans="2:42" x14ac:dyDescent="0.35">
      <c r="B21" s="73">
        <v>13</v>
      </c>
      <c r="C21" s="7"/>
      <c r="D21" s="10"/>
      <c r="E21" s="55">
        <v>20</v>
      </c>
      <c r="F21" s="56"/>
      <c r="G21" s="57">
        <v>10</v>
      </c>
      <c r="H21" s="58">
        <v>10</v>
      </c>
      <c r="I21" s="58">
        <v>10</v>
      </c>
      <c r="J21" s="58">
        <v>10</v>
      </c>
      <c r="K21" s="58">
        <v>10</v>
      </c>
      <c r="L21" s="58">
        <v>10</v>
      </c>
      <c r="M21" s="58">
        <v>10</v>
      </c>
      <c r="N21" s="58">
        <v>10</v>
      </c>
      <c r="O21" s="59">
        <v>10</v>
      </c>
      <c r="P21" s="60">
        <f t="shared" si="0"/>
        <v>90</v>
      </c>
      <c r="Q21" s="61">
        <v>10</v>
      </c>
      <c r="R21" s="58">
        <v>10</v>
      </c>
      <c r="S21" s="58">
        <v>10</v>
      </c>
      <c r="T21" s="58">
        <v>10</v>
      </c>
      <c r="U21" s="58">
        <v>10</v>
      </c>
      <c r="V21" s="58">
        <v>10</v>
      </c>
      <c r="W21" s="58">
        <v>10</v>
      </c>
      <c r="X21" s="58">
        <v>10</v>
      </c>
      <c r="Y21" s="59">
        <v>10</v>
      </c>
      <c r="Z21" s="67">
        <f t="shared" si="1"/>
        <v>90</v>
      </c>
      <c r="AA21" s="68">
        <f t="shared" si="2"/>
        <v>180</v>
      </c>
      <c r="AC21" s="69">
        <f>$AA$371</f>
        <v>0</v>
      </c>
      <c r="AD21" s="69">
        <f>RANK(AC21,AC$9:AC$38,0)+COUNTIF(AC$9:$AC21,AC21)-1</f>
        <v>13</v>
      </c>
      <c r="AE21" s="69">
        <f t="shared" si="3"/>
        <v>1</v>
      </c>
      <c r="AF21" s="69">
        <f>IF(ISBLANK($C21),0,1)*INDEX('Allocation Points'!$B$3:$AG$32,AE21,COUNTIF(AE$9:AE$38,AE21)+2)</f>
        <v>0</v>
      </c>
      <c r="AG21" s="74"/>
      <c r="AH21" s="69">
        <f>AA372</f>
        <v>0</v>
      </c>
      <c r="AI21" s="70">
        <f>RANK(AH21,AH$9:AH$38,0)+COUNTIF(AH$9:$AH21,AH21)-1</f>
        <v>13</v>
      </c>
      <c r="AJ21" s="69">
        <f t="shared" si="4"/>
        <v>1</v>
      </c>
      <c r="AK21" s="69">
        <f>IF(ISBLANK($C21),0,1)*INDEX('Allocation Points'!$B$3:$AG$32,AJ21,COUNTIF(AJ$9:AJ$38,AJ21)+2)</f>
        <v>0</v>
      </c>
      <c r="AL21" s="74"/>
      <c r="AM21" s="69">
        <f>AA370</f>
        <v>180</v>
      </c>
      <c r="AN21" s="70">
        <f>RANK(AM21,AM$9:AM$38,1)+COUNTIF(AM$9:$AM21,AM21)-1</f>
        <v>13</v>
      </c>
      <c r="AO21" s="69">
        <f t="shared" si="5"/>
        <v>1</v>
      </c>
      <c r="AP21" s="69">
        <f>IF(ISBLANK($C21),0,1)*INDEX('Allocation Points'!$B$3:$AG$32,AO21,COUNTIF(AO$9:AO$38,AO21)+2)</f>
        <v>0</v>
      </c>
    </row>
    <row r="22" spans="2:42" x14ac:dyDescent="0.35">
      <c r="B22" s="73">
        <v>14</v>
      </c>
      <c r="C22" s="7"/>
      <c r="D22" s="10"/>
      <c r="E22" s="55">
        <v>20</v>
      </c>
      <c r="F22" s="56"/>
      <c r="G22" s="57">
        <v>10</v>
      </c>
      <c r="H22" s="58">
        <v>10</v>
      </c>
      <c r="I22" s="58">
        <v>10</v>
      </c>
      <c r="J22" s="58">
        <v>10</v>
      </c>
      <c r="K22" s="58">
        <v>10</v>
      </c>
      <c r="L22" s="58">
        <v>10</v>
      </c>
      <c r="M22" s="58">
        <v>10</v>
      </c>
      <c r="N22" s="58">
        <v>10</v>
      </c>
      <c r="O22" s="59">
        <v>10</v>
      </c>
      <c r="P22" s="60">
        <f t="shared" si="0"/>
        <v>90</v>
      </c>
      <c r="Q22" s="61">
        <v>10</v>
      </c>
      <c r="R22" s="58">
        <v>10</v>
      </c>
      <c r="S22" s="58">
        <v>10</v>
      </c>
      <c r="T22" s="58">
        <v>10</v>
      </c>
      <c r="U22" s="58">
        <v>10</v>
      </c>
      <c r="V22" s="58">
        <v>10</v>
      </c>
      <c r="W22" s="58">
        <v>10</v>
      </c>
      <c r="X22" s="58">
        <v>10</v>
      </c>
      <c r="Y22" s="59">
        <v>10</v>
      </c>
      <c r="Z22" s="67">
        <f t="shared" si="1"/>
        <v>90</v>
      </c>
      <c r="AA22" s="68">
        <f t="shared" si="2"/>
        <v>180</v>
      </c>
      <c r="AC22" s="69">
        <f>$AA$394</f>
        <v>0</v>
      </c>
      <c r="AD22" s="70">
        <f>RANK(AC22,AC$9:AC$38,0)+COUNTIF(AC$9:$AC22,AC22)-1</f>
        <v>14</v>
      </c>
      <c r="AE22" s="70">
        <f t="shared" si="3"/>
        <v>1</v>
      </c>
      <c r="AF22" s="70">
        <f>IF(ISBLANK($C22),0,1)*INDEX('Allocation Points'!$B$3:$AG$32,AE22,COUNTIF(AE$9:AE$38,AE22)+2)</f>
        <v>0</v>
      </c>
      <c r="AG22" s="74"/>
      <c r="AH22" s="69">
        <f>AA395</f>
        <v>0</v>
      </c>
      <c r="AI22" s="70">
        <f>RANK(AH22,AH$9:AH$38,0)+COUNTIF(AH$9:$AH22,AH22)-1</f>
        <v>14</v>
      </c>
      <c r="AJ22" s="70">
        <f t="shared" si="4"/>
        <v>1</v>
      </c>
      <c r="AK22" s="70">
        <f>IF(ISBLANK($C22),0,1)*INDEX('Allocation Points'!$B$3:$AG$32,AJ22,COUNTIF(AJ$9:AJ$38,AJ22)+2)</f>
        <v>0</v>
      </c>
      <c r="AL22" s="74"/>
      <c r="AM22" s="69">
        <f>AA393</f>
        <v>180</v>
      </c>
      <c r="AN22" s="70">
        <f>RANK(AM22,AM$9:AM$38,1)+COUNTIF(AM$9:$AM22,AM22)-1</f>
        <v>14</v>
      </c>
      <c r="AO22" s="70">
        <f t="shared" si="5"/>
        <v>1</v>
      </c>
      <c r="AP22" s="70">
        <f>IF(ISBLANK($C22),0,1)*INDEX('Allocation Points'!$B$3:$AG$32,AO22,COUNTIF(AO$9:AO$38,AO22)+2)</f>
        <v>0</v>
      </c>
    </row>
    <row r="23" spans="2:42" x14ac:dyDescent="0.35">
      <c r="B23" s="73">
        <v>15</v>
      </c>
      <c r="C23" s="7"/>
      <c r="D23" s="9"/>
      <c r="E23" s="55">
        <v>20</v>
      </c>
      <c r="F23" s="56"/>
      <c r="G23" s="57">
        <v>10</v>
      </c>
      <c r="H23" s="58">
        <v>10</v>
      </c>
      <c r="I23" s="58">
        <v>10</v>
      </c>
      <c r="J23" s="58">
        <v>10</v>
      </c>
      <c r="K23" s="58">
        <v>10</v>
      </c>
      <c r="L23" s="58">
        <v>10</v>
      </c>
      <c r="M23" s="58">
        <v>10</v>
      </c>
      <c r="N23" s="58">
        <v>10</v>
      </c>
      <c r="O23" s="59">
        <v>10</v>
      </c>
      <c r="P23" s="60">
        <f t="shared" si="0"/>
        <v>90</v>
      </c>
      <c r="Q23" s="61">
        <v>10</v>
      </c>
      <c r="R23" s="58">
        <v>10</v>
      </c>
      <c r="S23" s="58">
        <v>10</v>
      </c>
      <c r="T23" s="58">
        <v>10</v>
      </c>
      <c r="U23" s="58">
        <v>10</v>
      </c>
      <c r="V23" s="58">
        <v>10</v>
      </c>
      <c r="W23" s="58">
        <v>10</v>
      </c>
      <c r="X23" s="58">
        <v>10</v>
      </c>
      <c r="Y23" s="59">
        <v>10</v>
      </c>
      <c r="Z23" s="67">
        <f t="shared" si="1"/>
        <v>90</v>
      </c>
      <c r="AA23" s="68">
        <f t="shared" si="2"/>
        <v>180</v>
      </c>
      <c r="AB23" s="74"/>
      <c r="AC23" s="69">
        <f>$AA$417</f>
        <v>0</v>
      </c>
      <c r="AD23" s="70">
        <f>RANK(AC23,AC$9:AC$38,0)+COUNTIF(AC$9:$AC23,AC23)-1</f>
        <v>15</v>
      </c>
      <c r="AE23" s="70">
        <f t="shared" si="3"/>
        <v>1</v>
      </c>
      <c r="AF23" s="70">
        <f>IF(ISBLANK($C23),0,1)*INDEX('Allocation Points'!$B$3:$AG$32,AE23,COUNTIF(AE$9:AE$38,AE23)+2)</f>
        <v>0</v>
      </c>
      <c r="AG23" s="74"/>
      <c r="AH23" s="69">
        <f>AA418</f>
        <v>0</v>
      </c>
      <c r="AI23" s="70">
        <f>RANK(AH23,AH$9:AH$38,0)+COUNTIF(AH$9:$AH23,AH23)-1</f>
        <v>15</v>
      </c>
      <c r="AJ23" s="70">
        <f t="shared" si="4"/>
        <v>1</v>
      </c>
      <c r="AK23" s="70">
        <f>IF(ISBLANK($C23),0,1)*INDEX('Allocation Points'!$B$3:$AG$32,AJ23,COUNTIF(AJ$9:AJ$38,AJ23)+2)</f>
        <v>0</v>
      </c>
      <c r="AL23" s="74"/>
      <c r="AM23" s="69">
        <f>AA416</f>
        <v>180</v>
      </c>
      <c r="AN23" s="70">
        <f>RANK(AM23,AM$9:AM$38,1)+COUNTIF(AM$9:$AM23,AM23)-1</f>
        <v>15</v>
      </c>
      <c r="AO23" s="70">
        <f t="shared" si="5"/>
        <v>1</v>
      </c>
      <c r="AP23" s="70">
        <f>IF(ISBLANK($C23),0,1)*INDEX('Allocation Points'!$B$3:$AG$32,AO23,COUNTIF(AO$9:AO$38,AO23)+2)</f>
        <v>0</v>
      </c>
    </row>
    <row r="24" spans="2:42" x14ac:dyDescent="0.35">
      <c r="B24" s="73">
        <v>16</v>
      </c>
      <c r="C24" s="7"/>
      <c r="D24" s="9"/>
      <c r="E24" s="55">
        <v>20</v>
      </c>
      <c r="F24" s="56"/>
      <c r="G24" s="57">
        <v>10</v>
      </c>
      <c r="H24" s="58">
        <v>10</v>
      </c>
      <c r="I24" s="58">
        <v>10</v>
      </c>
      <c r="J24" s="58">
        <v>10</v>
      </c>
      <c r="K24" s="58">
        <v>10</v>
      </c>
      <c r="L24" s="58">
        <v>10</v>
      </c>
      <c r="M24" s="58">
        <v>10</v>
      </c>
      <c r="N24" s="58">
        <v>10</v>
      </c>
      <c r="O24" s="59">
        <v>10</v>
      </c>
      <c r="P24" s="60">
        <f t="shared" si="0"/>
        <v>90</v>
      </c>
      <c r="Q24" s="61">
        <v>10</v>
      </c>
      <c r="R24" s="58">
        <v>10</v>
      </c>
      <c r="S24" s="58">
        <v>10</v>
      </c>
      <c r="T24" s="58">
        <v>10</v>
      </c>
      <c r="U24" s="58">
        <v>10</v>
      </c>
      <c r="V24" s="58">
        <v>10</v>
      </c>
      <c r="W24" s="58">
        <v>10</v>
      </c>
      <c r="X24" s="58">
        <v>10</v>
      </c>
      <c r="Y24" s="59">
        <v>10</v>
      </c>
      <c r="Z24" s="67">
        <f t="shared" si="1"/>
        <v>90</v>
      </c>
      <c r="AA24" s="68">
        <f t="shared" si="2"/>
        <v>180</v>
      </c>
      <c r="AB24" s="74"/>
      <c r="AC24" s="69">
        <f>$AA$440</f>
        <v>0</v>
      </c>
      <c r="AD24" s="70">
        <f>RANK(AC24,AC$9:AC$38,0)+COUNTIF(AC$9:$AC24,AC24)-1</f>
        <v>16</v>
      </c>
      <c r="AE24" s="70">
        <f t="shared" si="3"/>
        <v>1</v>
      </c>
      <c r="AF24" s="70">
        <f>IF(ISBLANK($C24),0,1)*INDEX('Allocation Points'!$B$3:$AG$32,AE24,COUNTIF(AE$9:AE$38,AE24)+2)</f>
        <v>0</v>
      </c>
      <c r="AG24" s="74"/>
      <c r="AH24" s="69">
        <f>AA441</f>
        <v>0</v>
      </c>
      <c r="AI24" s="70">
        <f>RANK(AH24,AH$9:AH$38,0)+COUNTIF(AH$9:$AH24,AH24)-1</f>
        <v>16</v>
      </c>
      <c r="AJ24" s="70">
        <f t="shared" si="4"/>
        <v>1</v>
      </c>
      <c r="AK24" s="70">
        <f>IF(ISBLANK($C24),0,1)*INDEX('Allocation Points'!$B$3:$AG$32,AJ24,COUNTIF(AJ$9:AJ$38,AJ24)+2)</f>
        <v>0</v>
      </c>
      <c r="AL24" s="74"/>
      <c r="AM24" s="69">
        <f>AA439</f>
        <v>180</v>
      </c>
      <c r="AN24" s="70">
        <f>RANK(AM24,AM$9:AM$38,1)+COUNTIF(AM$9:$AM24,AM24)-1</f>
        <v>16</v>
      </c>
      <c r="AO24" s="70">
        <f t="shared" si="5"/>
        <v>1</v>
      </c>
      <c r="AP24" s="70">
        <f>IF(ISBLANK($C24),0,1)*INDEX('Allocation Points'!$B$3:$AG$32,AO24,COUNTIF(AO$9:AO$38,AO24)+2)</f>
        <v>0</v>
      </c>
    </row>
    <row r="25" spans="2:42" x14ac:dyDescent="0.35">
      <c r="B25" s="75">
        <v>17</v>
      </c>
      <c r="C25" s="7"/>
      <c r="D25" s="10"/>
      <c r="E25" s="55">
        <v>20</v>
      </c>
      <c r="F25" s="56"/>
      <c r="G25" s="57">
        <v>10</v>
      </c>
      <c r="H25" s="58">
        <v>10</v>
      </c>
      <c r="I25" s="58">
        <v>10</v>
      </c>
      <c r="J25" s="58">
        <v>10</v>
      </c>
      <c r="K25" s="58">
        <v>10</v>
      </c>
      <c r="L25" s="58">
        <v>10</v>
      </c>
      <c r="M25" s="58">
        <v>10</v>
      </c>
      <c r="N25" s="58">
        <v>10</v>
      </c>
      <c r="O25" s="59">
        <v>10</v>
      </c>
      <c r="P25" s="60">
        <f t="shared" si="0"/>
        <v>90</v>
      </c>
      <c r="Q25" s="61">
        <v>10</v>
      </c>
      <c r="R25" s="58">
        <v>10</v>
      </c>
      <c r="S25" s="58">
        <v>10</v>
      </c>
      <c r="T25" s="58">
        <v>10</v>
      </c>
      <c r="U25" s="58">
        <v>10</v>
      </c>
      <c r="V25" s="58">
        <v>10</v>
      </c>
      <c r="W25" s="58">
        <v>10</v>
      </c>
      <c r="X25" s="58">
        <v>10</v>
      </c>
      <c r="Y25" s="59">
        <v>10</v>
      </c>
      <c r="Z25" s="76">
        <f t="shared" si="1"/>
        <v>90</v>
      </c>
      <c r="AA25" s="77">
        <f t="shared" si="2"/>
        <v>180</v>
      </c>
      <c r="AC25" s="69">
        <f>$AA$463</f>
        <v>0</v>
      </c>
      <c r="AD25" s="70">
        <f>RANK(AC25,AC$9:AC$38,0)+COUNTIF(AC$9:$AC25,AC25)-1</f>
        <v>17</v>
      </c>
      <c r="AE25" s="70">
        <f t="shared" si="3"/>
        <v>1</v>
      </c>
      <c r="AF25" s="70">
        <f>IF(ISBLANK($C25),0,1)*INDEX('Allocation Points'!$B$3:$AG$32,AE25,COUNTIF(AE$9:AE$38,AE25)+2)</f>
        <v>0</v>
      </c>
      <c r="AG25" s="74"/>
      <c r="AH25" s="69">
        <f>AA464</f>
        <v>0</v>
      </c>
      <c r="AI25" s="70">
        <f>RANK(AH25,AH$9:AH$38,0)+COUNTIF(AH$9:$AH25,AH25)-1</f>
        <v>17</v>
      </c>
      <c r="AJ25" s="70">
        <f t="shared" si="4"/>
        <v>1</v>
      </c>
      <c r="AK25" s="70">
        <f>IF(ISBLANK($C25),0,1)*INDEX('Allocation Points'!$B$3:$AG$32,AJ25,COUNTIF(AJ$9:AJ$38,AJ25)+2)</f>
        <v>0</v>
      </c>
      <c r="AL25" s="74"/>
      <c r="AM25" s="69">
        <f>AA462</f>
        <v>180</v>
      </c>
      <c r="AN25" s="70">
        <f>RANK(AM25,AM$9:AM$38,1)+COUNTIF(AM$9:$AM25,AM25)-1</f>
        <v>17</v>
      </c>
      <c r="AO25" s="70">
        <f t="shared" si="5"/>
        <v>1</v>
      </c>
      <c r="AP25" s="70">
        <f>IF(ISBLANK($C25),0,1)*INDEX('Allocation Points'!$B$3:$AG$32,AO25,COUNTIF(AO$9:AO$38,AO25)+2)</f>
        <v>0</v>
      </c>
    </row>
    <row r="26" spans="2:42" x14ac:dyDescent="0.35">
      <c r="B26" s="78">
        <v>18</v>
      </c>
      <c r="C26" s="7"/>
      <c r="D26" s="9"/>
      <c r="E26" s="55">
        <v>20</v>
      </c>
      <c r="F26" s="79"/>
      <c r="G26" s="80">
        <v>10</v>
      </c>
      <c r="H26" s="81">
        <v>10</v>
      </c>
      <c r="I26" s="81">
        <v>10</v>
      </c>
      <c r="J26" s="81">
        <v>10</v>
      </c>
      <c r="K26" s="81">
        <v>10</v>
      </c>
      <c r="L26" s="81">
        <v>10</v>
      </c>
      <c r="M26" s="81">
        <v>10</v>
      </c>
      <c r="N26" s="81">
        <v>10</v>
      </c>
      <c r="O26" s="82">
        <v>10</v>
      </c>
      <c r="P26" s="83">
        <f t="shared" si="0"/>
        <v>90</v>
      </c>
      <c r="Q26" s="84">
        <v>10</v>
      </c>
      <c r="R26" s="81">
        <v>10</v>
      </c>
      <c r="S26" s="81">
        <v>10</v>
      </c>
      <c r="T26" s="81">
        <v>10</v>
      </c>
      <c r="U26" s="81">
        <v>10</v>
      </c>
      <c r="V26" s="81">
        <v>10</v>
      </c>
      <c r="W26" s="81">
        <v>10</v>
      </c>
      <c r="X26" s="81">
        <v>10</v>
      </c>
      <c r="Y26" s="82">
        <v>10</v>
      </c>
      <c r="Z26" s="44">
        <f t="shared" si="1"/>
        <v>90</v>
      </c>
      <c r="AA26" s="85">
        <f t="shared" si="2"/>
        <v>180</v>
      </c>
      <c r="AC26" s="69">
        <f>$AA$486</f>
        <v>0</v>
      </c>
      <c r="AD26" s="70">
        <f>RANK(AC26,AC$9:AC$38,0)+COUNTIF(AC$9:$AC26,AC26)-1</f>
        <v>18</v>
      </c>
      <c r="AE26" s="70">
        <f t="shared" si="3"/>
        <v>1</v>
      </c>
      <c r="AF26" s="70">
        <f>IF(ISBLANK($C26),0,1)*INDEX('Allocation Points'!$B$3:$AG$32,AE26,COUNTIF(AE$9:AE$38,AE26)+2)</f>
        <v>0</v>
      </c>
      <c r="AG26" s="74"/>
      <c r="AH26" s="69">
        <f>AA487</f>
        <v>0</v>
      </c>
      <c r="AI26" s="70">
        <f>RANK(AH26,AH$9:AH$38,0)+COUNTIF(AH$9:$AH26,AH26)-1</f>
        <v>18</v>
      </c>
      <c r="AJ26" s="70">
        <f t="shared" si="4"/>
        <v>1</v>
      </c>
      <c r="AK26" s="70">
        <f>IF(ISBLANK($C26),0,1)*INDEX('Allocation Points'!$B$3:$AG$32,AJ26,COUNTIF(AJ$9:AJ$38,AJ26)+2)</f>
        <v>0</v>
      </c>
      <c r="AL26" s="74"/>
      <c r="AM26" s="69">
        <f>AA485</f>
        <v>180</v>
      </c>
      <c r="AN26" s="70">
        <f>RANK(AM26,AM$9:AM$38,1)+COUNTIF(AM$9:$AM26,AM26)-1</f>
        <v>18</v>
      </c>
      <c r="AO26" s="70">
        <f t="shared" si="5"/>
        <v>1</v>
      </c>
      <c r="AP26" s="70">
        <f>IF(ISBLANK($C26),0,1)*INDEX('Allocation Points'!$B$3:$AG$32,AO26,COUNTIF(AO$9:AO$38,AO26)+2)</f>
        <v>0</v>
      </c>
    </row>
    <row r="27" spans="2:42" x14ac:dyDescent="0.35">
      <c r="B27" s="78">
        <v>19</v>
      </c>
      <c r="C27" s="7"/>
      <c r="D27" s="10"/>
      <c r="E27" s="55">
        <v>20</v>
      </c>
      <c r="F27" s="79"/>
      <c r="G27" s="80">
        <v>10</v>
      </c>
      <c r="H27" s="81">
        <v>10</v>
      </c>
      <c r="I27" s="81">
        <v>10</v>
      </c>
      <c r="J27" s="81">
        <v>10</v>
      </c>
      <c r="K27" s="81">
        <v>10</v>
      </c>
      <c r="L27" s="81">
        <v>10</v>
      </c>
      <c r="M27" s="81">
        <v>10</v>
      </c>
      <c r="N27" s="81">
        <v>10</v>
      </c>
      <c r="O27" s="82">
        <v>10</v>
      </c>
      <c r="P27" s="83">
        <f t="shared" si="0"/>
        <v>90</v>
      </c>
      <c r="Q27" s="84">
        <v>10</v>
      </c>
      <c r="R27" s="81">
        <v>10</v>
      </c>
      <c r="S27" s="81">
        <v>10</v>
      </c>
      <c r="T27" s="81">
        <v>10</v>
      </c>
      <c r="U27" s="81">
        <v>10</v>
      </c>
      <c r="V27" s="81">
        <v>10</v>
      </c>
      <c r="W27" s="81">
        <v>10</v>
      </c>
      <c r="X27" s="81">
        <v>10</v>
      </c>
      <c r="Y27" s="82">
        <v>10</v>
      </c>
      <c r="Z27" s="44">
        <f t="shared" si="1"/>
        <v>90</v>
      </c>
      <c r="AA27" s="85">
        <f t="shared" si="2"/>
        <v>180</v>
      </c>
      <c r="AC27" s="69">
        <f>$AA$509</f>
        <v>0</v>
      </c>
      <c r="AD27" s="70">
        <f>RANK(AC27,AC$9:AC$38,0)+COUNTIF(AC$9:$AC27,AC27)-1</f>
        <v>19</v>
      </c>
      <c r="AE27" s="70">
        <f t="shared" si="3"/>
        <v>1</v>
      </c>
      <c r="AF27" s="70">
        <f>IF(ISBLANK($C27),0,1)*INDEX('Allocation Points'!$B$3:$AG$32,AE27,COUNTIF(AE$9:AE$38,AE27)+2)</f>
        <v>0</v>
      </c>
      <c r="AG27" s="74"/>
      <c r="AH27" s="69">
        <f>AA510</f>
        <v>0</v>
      </c>
      <c r="AI27" s="70">
        <f>RANK(AH27,AH$9:AH$38,0)+COUNTIF(AH$9:$AH27,AH27)-1</f>
        <v>19</v>
      </c>
      <c r="AJ27" s="70">
        <f t="shared" si="4"/>
        <v>1</v>
      </c>
      <c r="AK27" s="70">
        <f>IF(ISBLANK($C27),0,1)*INDEX('Allocation Points'!$B$3:$AG$32,AJ27,COUNTIF(AJ$9:AJ$38,AJ27)+2)</f>
        <v>0</v>
      </c>
      <c r="AL27" s="74"/>
      <c r="AM27" s="69">
        <f>AA508</f>
        <v>180</v>
      </c>
      <c r="AN27" s="70">
        <f>RANK(AM27,AM$9:AM$38,1)+COUNTIF(AM$9:$AM27,AM27)-1</f>
        <v>19</v>
      </c>
      <c r="AO27" s="70">
        <f t="shared" si="5"/>
        <v>1</v>
      </c>
      <c r="AP27" s="70">
        <f>IF(ISBLANK($C27),0,1)*INDEX('Allocation Points'!$B$3:$AG$32,AO27,COUNTIF(AO$9:AO$38,AO27)+2)</f>
        <v>0</v>
      </c>
    </row>
    <row r="28" spans="2:42" x14ac:dyDescent="0.35">
      <c r="B28" s="78">
        <v>20</v>
      </c>
      <c r="C28" s="7"/>
      <c r="D28" s="10"/>
      <c r="E28" s="55">
        <v>20</v>
      </c>
      <c r="F28" s="79"/>
      <c r="G28" s="80">
        <v>10</v>
      </c>
      <c r="H28" s="81">
        <v>10</v>
      </c>
      <c r="I28" s="81">
        <v>10</v>
      </c>
      <c r="J28" s="81">
        <v>10</v>
      </c>
      <c r="K28" s="81">
        <v>10</v>
      </c>
      <c r="L28" s="81">
        <v>10</v>
      </c>
      <c r="M28" s="81">
        <v>10</v>
      </c>
      <c r="N28" s="81">
        <v>10</v>
      </c>
      <c r="O28" s="82">
        <v>10</v>
      </c>
      <c r="P28" s="83">
        <f t="shared" si="0"/>
        <v>90</v>
      </c>
      <c r="Q28" s="84">
        <v>10</v>
      </c>
      <c r="R28" s="81">
        <v>10</v>
      </c>
      <c r="S28" s="81">
        <v>10</v>
      </c>
      <c r="T28" s="81">
        <v>10</v>
      </c>
      <c r="U28" s="81">
        <v>10</v>
      </c>
      <c r="V28" s="81">
        <v>10</v>
      </c>
      <c r="W28" s="81">
        <v>10</v>
      </c>
      <c r="X28" s="81">
        <v>10</v>
      </c>
      <c r="Y28" s="82">
        <v>10</v>
      </c>
      <c r="Z28" s="44">
        <f t="shared" si="1"/>
        <v>90</v>
      </c>
      <c r="AA28" s="85">
        <f t="shared" si="2"/>
        <v>180</v>
      </c>
      <c r="AC28" s="69">
        <f>$AA$532</f>
        <v>0</v>
      </c>
      <c r="AD28" s="70">
        <f>RANK(AC28,AC$9:AC$38,0)+COUNTIF(AC$9:$AC28,AC28)-1</f>
        <v>20</v>
      </c>
      <c r="AE28" s="70">
        <f t="shared" si="3"/>
        <v>1</v>
      </c>
      <c r="AF28" s="70">
        <f>IF(ISBLANK($C28),0,1)*INDEX('Allocation Points'!$B$3:$AG$32,AE28,COUNTIF(AE$9:AE$38,AE28)+2)</f>
        <v>0</v>
      </c>
      <c r="AG28" s="74"/>
      <c r="AH28" s="69">
        <f>AA533</f>
        <v>0</v>
      </c>
      <c r="AI28" s="70">
        <f>RANK(AH28,AH$9:AH$38,0)+COUNTIF(AH$9:$AH28,AH28)-1</f>
        <v>20</v>
      </c>
      <c r="AJ28" s="70">
        <f t="shared" si="4"/>
        <v>1</v>
      </c>
      <c r="AK28" s="70">
        <f>IF(ISBLANK($C28),0,1)*INDEX('Allocation Points'!$B$3:$AG$32,AJ28,COUNTIF(AJ$9:AJ$38,AJ28)+2)</f>
        <v>0</v>
      </c>
      <c r="AL28" s="74"/>
      <c r="AM28" s="69">
        <f>AA531</f>
        <v>180</v>
      </c>
      <c r="AN28" s="70">
        <f>RANK(AM28,AM$9:AM$38,1)+COUNTIF(AM$9:$AM28,AM28)-1</f>
        <v>20</v>
      </c>
      <c r="AO28" s="70">
        <f t="shared" si="5"/>
        <v>1</v>
      </c>
      <c r="AP28" s="70">
        <f>IF(ISBLANK($C28),0,1)*INDEX('Allocation Points'!$B$3:$AG$32,AO28,COUNTIF(AO$9:AO$38,AO28)+2)</f>
        <v>0</v>
      </c>
    </row>
    <row r="29" spans="2:42" x14ac:dyDescent="0.35">
      <c r="B29" s="78">
        <v>21</v>
      </c>
      <c r="C29" s="7"/>
      <c r="D29" s="10"/>
      <c r="E29" s="55">
        <v>20</v>
      </c>
      <c r="F29" s="79"/>
      <c r="G29" s="80">
        <v>10</v>
      </c>
      <c r="H29" s="81">
        <v>10</v>
      </c>
      <c r="I29" s="81">
        <v>10</v>
      </c>
      <c r="J29" s="81">
        <v>10</v>
      </c>
      <c r="K29" s="81">
        <v>10</v>
      </c>
      <c r="L29" s="81">
        <v>10</v>
      </c>
      <c r="M29" s="81">
        <v>10</v>
      </c>
      <c r="N29" s="81">
        <v>10</v>
      </c>
      <c r="O29" s="82">
        <v>10</v>
      </c>
      <c r="P29" s="83">
        <f t="shared" si="0"/>
        <v>90</v>
      </c>
      <c r="Q29" s="84">
        <v>10</v>
      </c>
      <c r="R29" s="81">
        <v>10</v>
      </c>
      <c r="S29" s="81">
        <v>10</v>
      </c>
      <c r="T29" s="81">
        <v>10</v>
      </c>
      <c r="U29" s="81">
        <v>10</v>
      </c>
      <c r="V29" s="81">
        <v>10</v>
      </c>
      <c r="W29" s="81">
        <v>10</v>
      </c>
      <c r="X29" s="81">
        <v>10</v>
      </c>
      <c r="Y29" s="82">
        <v>10</v>
      </c>
      <c r="Z29" s="44">
        <f t="shared" si="1"/>
        <v>90</v>
      </c>
      <c r="AA29" s="85">
        <f t="shared" si="2"/>
        <v>180</v>
      </c>
      <c r="AC29" s="69">
        <f>$AA$555</f>
        <v>0</v>
      </c>
      <c r="AD29" s="70">
        <f>RANK(AC29,AC$9:AC$38,0)+COUNTIF(AC$9:$AC29,AC29)-1</f>
        <v>21</v>
      </c>
      <c r="AE29" s="70">
        <f t="shared" si="3"/>
        <v>1</v>
      </c>
      <c r="AF29" s="70">
        <f>IF(ISBLANK($C29),0,1)*INDEX('Allocation Points'!$B$3:$AG$32,AE29,COUNTIF(AE$9:AE$38,AE29)+2)</f>
        <v>0</v>
      </c>
      <c r="AG29" s="74"/>
      <c r="AH29" s="69">
        <f>AA556</f>
        <v>0</v>
      </c>
      <c r="AI29" s="70">
        <f>RANK(AH29,AH$9:AH$38,0)+COUNTIF(AH$9:$AH29,AH29)-1</f>
        <v>21</v>
      </c>
      <c r="AJ29" s="70">
        <f t="shared" si="4"/>
        <v>1</v>
      </c>
      <c r="AK29" s="70">
        <f>IF(ISBLANK($C29),0,1)*INDEX('Allocation Points'!$B$3:$AG$32,AJ29,COUNTIF(AJ$9:AJ$38,AJ29)+2)</f>
        <v>0</v>
      </c>
      <c r="AL29" s="74"/>
      <c r="AM29" s="69">
        <f>AA554</f>
        <v>180</v>
      </c>
      <c r="AN29" s="70">
        <f>RANK(AM29,AM$9:AM$38,1)+COUNTIF(AM$9:$AM29,AM29)-1</f>
        <v>21</v>
      </c>
      <c r="AO29" s="70">
        <f t="shared" si="5"/>
        <v>1</v>
      </c>
      <c r="AP29" s="70">
        <f>IF(ISBLANK($C29),0,1)*INDEX('Allocation Points'!$B$3:$AG$32,AO29,COUNTIF(AO$9:AO$38,AO29)+2)</f>
        <v>0</v>
      </c>
    </row>
    <row r="30" spans="2:42" x14ac:dyDescent="0.35">
      <c r="B30" s="78">
        <v>22</v>
      </c>
      <c r="C30" s="7"/>
      <c r="D30" s="10"/>
      <c r="E30" s="55">
        <v>20</v>
      </c>
      <c r="F30" s="79"/>
      <c r="G30" s="80">
        <v>10</v>
      </c>
      <c r="H30" s="81">
        <v>10</v>
      </c>
      <c r="I30" s="81">
        <v>10</v>
      </c>
      <c r="J30" s="81">
        <v>10</v>
      </c>
      <c r="K30" s="81">
        <v>10</v>
      </c>
      <c r="L30" s="81">
        <v>10</v>
      </c>
      <c r="M30" s="81">
        <v>10</v>
      </c>
      <c r="N30" s="81">
        <v>10</v>
      </c>
      <c r="O30" s="82">
        <v>10</v>
      </c>
      <c r="P30" s="83">
        <f t="shared" si="0"/>
        <v>90</v>
      </c>
      <c r="Q30" s="84">
        <v>10</v>
      </c>
      <c r="R30" s="81">
        <v>10</v>
      </c>
      <c r="S30" s="81">
        <v>10</v>
      </c>
      <c r="T30" s="81">
        <v>10</v>
      </c>
      <c r="U30" s="81">
        <v>10</v>
      </c>
      <c r="V30" s="81">
        <v>10</v>
      </c>
      <c r="W30" s="81">
        <v>10</v>
      </c>
      <c r="X30" s="81">
        <v>10</v>
      </c>
      <c r="Y30" s="82">
        <v>10</v>
      </c>
      <c r="Z30" s="44">
        <f t="shared" si="1"/>
        <v>90</v>
      </c>
      <c r="AA30" s="85">
        <f t="shared" si="2"/>
        <v>180</v>
      </c>
      <c r="AC30" s="69">
        <f>$AA$578</f>
        <v>0</v>
      </c>
      <c r="AD30" s="70">
        <f>RANK(AC30,AC$9:AC$38,0)+COUNTIF(AC$9:$AC30,AC30)-1</f>
        <v>22</v>
      </c>
      <c r="AE30" s="70">
        <f t="shared" si="3"/>
        <v>1</v>
      </c>
      <c r="AF30" s="70">
        <f>IF(ISBLANK($C30),0,1)*INDEX('Allocation Points'!$B$3:$AG$32,AE30,COUNTIF(AE$9:AE$38,AE30)+2)</f>
        <v>0</v>
      </c>
      <c r="AG30" s="74"/>
      <c r="AH30" s="69">
        <f>AA579</f>
        <v>0</v>
      </c>
      <c r="AI30" s="70">
        <f>RANK(AH30,AH$9:AH$38,0)+COUNTIF(AH$9:$AH30,AH30)-1</f>
        <v>22</v>
      </c>
      <c r="AJ30" s="70">
        <f t="shared" si="4"/>
        <v>1</v>
      </c>
      <c r="AK30" s="70">
        <f>IF(ISBLANK($C30),0,1)*INDEX('Allocation Points'!$B$3:$AG$32,AJ30,COUNTIF(AJ$9:AJ$38,AJ30)+2)</f>
        <v>0</v>
      </c>
      <c r="AL30" s="74"/>
      <c r="AM30" s="69">
        <f>AA577</f>
        <v>180</v>
      </c>
      <c r="AN30" s="70">
        <f>RANK(AM30,AM$9:AM$38,1)+COUNTIF(AM$9:$AM30,AM30)-1</f>
        <v>22</v>
      </c>
      <c r="AO30" s="70">
        <f t="shared" si="5"/>
        <v>1</v>
      </c>
      <c r="AP30" s="70">
        <f>IF(ISBLANK($C30),0,1)*INDEX('Allocation Points'!$B$3:$AG$32,AO30,COUNTIF(AO$9:AO$38,AO30)+2)</f>
        <v>0</v>
      </c>
    </row>
    <row r="31" spans="2:42" x14ac:dyDescent="0.35">
      <c r="B31" s="78">
        <v>23</v>
      </c>
      <c r="C31" s="7"/>
      <c r="D31" s="10"/>
      <c r="E31" s="55">
        <v>20</v>
      </c>
      <c r="F31" s="79"/>
      <c r="G31" s="80">
        <v>10</v>
      </c>
      <c r="H31" s="81">
        <v>10</v>
      </c>
      <c r="I31" s="81">
        <v>10</v>
      </c>
      <c r="J31" s="81">
        <v>10</v>
      </c>
      <c r="K31" s="81">
        <v>10</v>
      </c>
      <c r="L31" s="81">
        <v>10</v>
      </c>
      <c r="M31" s="81">
        <v>10</v>
      </c>
      <c r="N31" s="81">
        <v>10</v>
      </c>
      <c r="O31" s="82">
        <v>10</v>
      </c>
      <c r="P31" s="83">
        <f t="shared" si="0"/>
        <v>90</v>
      </c>
      <c r="Q31" s="84">
        <v>10</v>
      </c>
      <c r="R31" s="81">
        <v>10</v>
      </c>
      <c r="S31" s="81">
        <v>10</v>
      </c>
      <c r="T31" s="81">
        <v>10</v>
      </c>
      <c r="U31" s="81">
        <v>10</v>
      </c>
      <c r="V31" s="81">
        <v>10</v>
      </c>
      <c r="W31" s="81">
        <v>10</v>
      </c>
      <c r="X31" s="81">
        <v>10</v>
      </c>
      <c r="Y31" s="82">
        <v>10</v>
      </c>
      <c r="Z31" s="44">
        <f t="shared" si="1"/>
        <v>90</v>
      </c>
      <c r="AA31" s="85">
        <f t="shared" si="2"/>
        <v>180</v>
      </c>
      <c r="AC31" s="69">
        <f>$AA$601</f>
        <v>0</v>
      </c>
      <c r="AD31" s="70">
        <f>RANK(AC31,AC$9:AC$38,0)+COUNTIF(AC$9:$AC31,AC31)-1</f>
        <v>23</v>
      </c>
      <c r="AE31" s="70">
        <f t="shared" si="3"/>
        <v>1</v>
      </c>
      <c r="AF31" s="70">
        <f>IF(ISBLANK($C31),0,1)*INDEX('Allocation Points'!$B$3:$AG$32,AE31,COUNTIF(AE$9:AE$38,AE31)+2)</f>
        <v>0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1</v>
      </c>
      <c r="AK31" s="70">
        <f>IF(ISBLANK($C31),0,1)*INDEX('Allocation Points'!$B$3:$AG$32,AJ31,COUNTIF(AJ$9:AJ$38,AJ31)+2)</f>
        <v>0</v>
      </c>
      <c r="AL31" s="74"/>
      <c r="AM31" s="69">
        <f>AA600</f>
        <v>180</v>
      </c>
      <c r="AN31" s="70">
        <f>RANK(AM31,AM$9:AM$38,1)+COUNTIF(AM$9:$AM31,AM31)-1</f>
        <v>23</v>
      </c>
      <c r="AO31" s="70">
        <f t="shared" si="5"/>
        <v>1</v>
      </c>
      <c r="AP31" s="70">
        <f>IF(ISBLANK($C31),0,1)*INDEX('Allocation Points'!$B$3:$AG$32,AO31,COUNTIF(AO$9:AO$38,AO31)+2)</f>
        <v>0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1">
        <v>10</v>
      </c>
      <c r="I32" s="81">
        <v>10</v>
      </c>
      <c r="J32" s="81">
        <v>10</v>
      </c>
      <c r="K32" s="81">
        <v>10</v>
      </c>
      <c r="L32" s="81">
        <v>10</v>
      </c>
      <c r="M32" s="81">
        <v>10</v>
      </c>
      <c r="N32" s="81">
        <v>10</v>
      </c>
      <c r="O32" s="82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1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1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1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1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1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1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1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1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1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1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1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1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1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1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1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1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1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1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1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1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1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185" t="s">
        <v>12</v>
      </c>
      <c r="D47" s="186" t="s">
        <v>13</v>
      </c>
      <c r="E47" s="187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187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187" t="s">
        <v>63</v>
      </c>
    </row>
    <row r="48" spans="2:42" x14ac:dyDescent="0.35">
      <c r="B48" s="99">
        <v>1</v>
      </c>
      <c r="C48" s="100">
        <f t="shared" ref="C48:C77" si="6">INDEX($C$9:$AN$38,MATCH(B48,$AD$9:$AD$38,0),1)</f>
        <v>0</v>
      </c>
      <c r="D48" s="100">
        <f t="shared" ref="D48:D77" si="7">INDEX($C$9:$AN$38,MATCH(B48,$AD$9:$AD$38,0),2)</f>
        <v>0</v>
      </c>
      <c r="E48" s="189">
        <f t="shared" ref="E48:E77" si="8">INDEX($C$9:$AN$38,MATCH(B48,$AD$9:$AD$38,0),27)</f>
        <v>0</v>
      </c>
      <c r="I48" s="99">
        <v>1</v>
      </c>
      <c r="J48" s="206">
        <f t="shared" ref="J48:J77" si="9">INDEX($C$9:$AN$38,MATCH(I48,$AI$9:$AI$38,0),1)</f>
        <v>0</v>
      </c>
      <c r="K48" s="207"/>
      <c r="L48" s="207"/>
      <c r="M48" s="208"/>
      <c r="N48" s="206">
        <f t="shared" ref="N48:N77" si="10">INDEX($C$9:$AN$38,MATCH(I48,$AI$9:$AI$38,0),2)</f>
        <v>0</v>
      </c>
      <c r="O48" s="207"/>
      <c r="P48" s="208"/>
      <c r="Q48" s="189">
        <f>INDEX($C$9:$AN$38,MATCH(I48,$AI$9:$AI$38,0),32)</f>
        <v>0</v>
      </c>
      <c r="T48" s="17"/>
      <c r="U48" s="99">
        <v>1</v>
      </c>
      <c r="V48" s="206">
        <f t="shared" ref="V48:V77" si="11">INDEX($C$9:$AN$38,MATCH(U48,$AN$9:$AN$38,0),1)</f>
        <v>0</v>
      </c>
      <c r="W48" s="207"/>
      <c r="X48" s="207"/>
      <c r="Y48" s="208"/>
      <c r="Z48" s="206">
        <f t="shared" ref="Z48:Z77" si="12">INDEX($C$9:$AN$38,MATCH(U48,$AN$9:$AN$38,0),2)</f>
        <v>0</v>
      </c>
      <c r="AA48" s="208"/>
      <c r="AB48" s="189">
        <f>INDEX($C$9:$AN$38,MATCH(U48,$AN$9:$AN$38,0),37)</f>
        <v>180</v>
      </c>
    </row>
    <row r="49" spans="2:28" x14ac:dyDescent="0.35">
      <c r="B49" s="99">
        <v>2</v>
      </c>
      <c r="C49" s="100">
        <f t="shared" si="6"/>
        <v>0</v>
      </c>
      <c r="D49" s="70">
        <f t="shared" si="7"/>
        <v>0</v>
      </c>
      <c r="E49" s="190">
        <f t="shared" si="8"/>
        <v>0</v>
      </c>
      <c r="I49" s="99">
        <v>2</v>
      </c>
      <c r="J49" s="201">
        <f t="shared" si="9"/>
        <v>0</v>
      </c>
      <c r="K49" s="202"/>
      <c r="L49" s="202"/>
      <c r="M49" s="203"/>
      <c r="N49" s="201">
        <f t="shared" si="10"/>
        <v>0</v>
      </c>
      <c r="O49" s="202"/>
      <c r="P49" s="203"/>
      <c r="Q49" s="189">
        <f t="shared" ref="Q49:Q77" si="13">INDEX($C$9:$AN$38,MATCH(I49,$AI$9:$AI$38,0),32)</f>
        <v>0</v>
      </c>
      <c r="T49" s="17"/>
      <c r="U49" s="99">
        <v>2</v>
      </c>
      <c r="V49" s="201">
        <f t="shared" si="11"/>
        <v>0</v>
      </c>
      <c r="W49" s="202"/>
      <c r="X49" s="202"/>
      <c r="Y49" s="203"/>
      <c r="Z49" s="201">
        <f t="shared" si="12"/>
        <v>0</v>
      </c>
      <c r="AA49" s="203"/>
      <c r="AB49" s="190">
        <f t="shared" ref="AB49:AB77" si="14">INDEX($C$9:$AN$38,MATCH(U49,$AN$9:$AN$38,0),37)</f>
        <v>180</v>
      </c>
    </row>
    <row r="50" spans="2:28" x14ac:dyDescent="0.35">
      <c r="B50" s="99">
        <v>3</v>
      </c>
      <c r="C50" s="70">
        <f t="shared" si="6"/>
        <v>0</v>
      </c>
      <c r="D50" s="70">
        <f t="shared" si="7"/>
        <v>0</v>
      </c>
      <c r="E50" s="190">
        <f t="shared" si="8"/>
        <v>0</v>
      </c>
      <c r="I50" s="99">
        <v>3</v>
      </c>
      <c r="J50" s="201">
        <f t="shared" si="9"/>
        <v>0</v>
      </c>
      <c r="K50" s="202"/>
      <c r="L50" s="202"/>
      <c r="M50" s="203"/>
      <c r="N50" s="201">
        <f t="shared" si="10"/>
        <v>0</v>
      </c>
      <c r="O50" s="202"/>
      <c r="P50" s="203"/>
      <c r="Q50" s="189">
        <f t="shared" si="13"/>
        <v>0</v>
      </c>
      <c r="T50" s="17"/>
      <c r="U50" s="99">
        <v>3</v>
      </c>
      <c r="V50" s="201">
        <f t="shared" si="11"/>
        <v>0</v>
      </c>
      <c r="W50" s="202"/>
      <c r="X50" s="202"/>
      <c r="Y50" s="203"/>
      <c r="Z50" s="201">
        <f t="shared" si="12"/>
        <v>0</v>
      </c>
      <c r="AA50" s="203"/>
      <c r="AB50" s="190">
        <f t="shared" si="14"/>
        <v>180</v>
      </c>
    </row>
    <row r="51" spans="2:28" x14ac:dyDescent="0.35">
      <c r="B51" s="99">
        <v>4</v>
      </c>
      <c r="C51" s="70">
        <f t="shared" si="6"/>
        <v>0</v>
      </c>
      <c r="D51" s="70">
        <f t="shared" si="7"/>
        <v>0</v>
      </c>
      <c r="E51" s="190">
        <f t="shared" si="8"/>
        <v>0</v>
      </c>
      <c r="I51" s="99">
        <v>4</v>
      </c>
      <c r="J51" s="201">
        <f t="shared" si="9"/>
        <v>0</v>
      </c>
      <c r="K51" s="202"/>
      <c r="L51" s="202"/>
      <c r="M51" s="203"/>
      <c r="N51" s="201">
        <f t="shared" si="10"/>
        <v>0</v>
      </c>
      <c r="O51" s="202"/>
      <c r="P51" s="203"/>
      <c r="Q51" s="189">
        <f t="shared" si="13"/>
        <v>0</v>
      </c>
      <c r="T51" s="17"/>
      <c r="U51" s="99">
        <v>4</v>
      </c>
      <c r="V51" s="201">
        <f t="shared" si="11"/>
        <v>0</v>
      </c>
      <c r="W51" s="202"/>
      <c r="X51" s="202"/>
      <c r="Y51" s="203"/>
      <c r="Z51" s="201">
        <f t="shared" si="12"/>
        <v>0</v>
      </c>
      <c r="AA51" s="203"/>
      <c r="AB51" s="190">
        <f t="shared" si="14"/>
        <v>180</v>
      </c>
    </row>
    <row r="52" spans="2:28" x14ac:dyDescent="0.35">
      <c r="B52" s="99">
        <v>5</v>
      </c>
      <c r="C52" s="70">
        <f t="shared" si="6"/>
        <v>0</v>
      </c>
      <c r="D52" s="70">
        <f t="shared" si="7"/>
        <v>0</v>
      </c>
      <c r="E52" s="190">
        <f t="shared" si="8"/>
        <v>0</v>
      </c>
      <c r="I52" s="99">
        <v>5</v>
      </c>
      <c r="J52" s="201">
        <f t="shared" si="9"/>
        <v>0</v>
      </c>
      <c r="K52" s="202"/>
      <c r="L52" s="202"/>
      <c r="M52" s="203"/>
      <c r="N52" s="201">
        <f t="shared" si="10"/>
        <v>0</v>
      </c>
      <c r="O52" s="202"/>
      <c r="P52" s="203"/>
      <c r="Q52" s="189">
        <f t="shared" si="13"/>
        <v>0</v>
      </c>
      <c r="T52" s="17"/>
      <c r="U52" s="99">
        <v>5</v>
      </c>
      <c r="V52" s="201">
        <f t="shared" si="11"/>
        <v>0</v>
      </c>
      <c r="W52" s="202"/>
      <c r="X52" s="202"/>
      <c r="Y52" s="203"/>
      <c r="Z52" s="201">
        <f t="shared" si="12"/>
        <v>0</v>
      </c>
      <c r="AA52" s="203"/>
      <c r="AB52" s="190">
        <f t="shared" si="14"/>
        <v>180</v>
      </c>
    </row>
    <row r="53" spans="2:28" x14ac:dyDescent="0.35">
      <c r="B53" s="99">
        <v>6</v>
      </c>
      <c r="C53" s="70">
        <f t="shared" si="6"/>
        <v>0</v>
      </c>
      <c r="D53" s="70">
        <f t="shared" si="7"/>
        <v>0</v>
      </c>
      <c r="E53" s="190">
        <f t="shared" si="8"/>
        <v>0</v>
      </c>
      <c r="I53" s="99">
        <v>6</v>
      </c>
      <c r="J53" s="201">
        <f t="shared" si="9"/>
        <v>0</v>
      </c>
      <c r="K53" s="202"/>
      <c r="L53" s="202"/>
      <c r="M53" s="203"/>
      <c r="N53" s="201">
        <f t="shared" si="10"/>
        <v>0</v>
      </c>
      <c r="O53" s="202"/>
      <c r="P53" s="203"/>
      <c r="Q53" s="189">
        <f t="shared" si="13"/>
        <v>0</v>
      </c>
      <c r="T53" s="17"/>
      <c r="U53" s="99">
        <v>6</v>
      </c>
      <c r="V53" s="201">
        <f t="shared" si="11"/>
        <v>0</v>
      </c>
      <c r="W53" s="202"/>
      <c r="X53" s="202"/>
      <c r="Y53" s="203"/>
      <c r="Z53" s="201">
        <f t="shared" si="12"/>
        <v>0</v>
      </c>
      <c r="AA53" s="203"/>
      <c r="AB53" s="190">
        <f t="shared" si="14"/>
        <v>180</v>
      </c>
    </row>
    <row r="54" spans="2:28" x14ac:dyDescent="0.35">
      <c r="B54" s="99">
        <v>7</v>
      </c>
      <c r="C54" s="70">
        <f t="shared" si="6"/>
        <v>0</v>
      </c>
      <c r="D54" s="70">
        <f t="shared" si="7"/>
        <v>0</v>
      </c>
      <c r="E54" s="190">
        <f t="shared" si="8"/>
        <v>0</v>
      </c>
      <c r="I54" s="99">
        <v>7</v>
      </c>
      <c r="J54" s="201">
        <f t="shared" si="9"/>
        <v>0</v>
      </c>
      <c r="K54" s="202"/>
      <c r="L54" s="202"/>
      <c r="M54" s="203"/>
      <c r="N54" s="201">
        <f t="shared" si="10"/>
        <v>0</v>
      </c>
      <c r="O54" s="202"/>
      <c r="P54" s="203"/>
      <c r="Q54" s="189">
        <f t="shared" si="13"/>
        <v>0</v>
      </c>
      <c r="T54" s="17"/>
      <c r="U54" s="99">
        <v>7</v>
      </c>
      <c r="V54" s="201">
        <f t="shared" si="11"/>
        <v>0</v>
      </c>
      <c r="W54" s="202"/>
      <c r="X54" s="202"/>
      <c r="Y54" s="203"/>
      <c r="Z54" s="201">
        <f t="shared" si="12"/>
        <v>0</v>
      </c>
      <c r="AA54" s="203"/>
      <c r="AB54" s="190">
        <f t="shared" si="14"/>
        <v>180</v>
      </c>
    </row>
    <row r="55" spans="2:28" x14ac:dyDescent="0.35">
      <c r="B55" s="99">
        <v>8</v>
      </c>
      <c r="C55" s="70">
        <f t="shared" si="6"/>
        <v>0</v>
      </c>
      <c r="D55" s="70">
        <f t="shared" si="7"/>
        <v>0</v>
      </c>
      <c r="E55" s="190">
        <f t="shared" si="8"/>
        <v>0</v>
      </c>
      <c r="I55" s="99">
        <v>8</v>
      </c>
      <c r="J55" s="201">
        <f t="shared" si="9"/>
        <v>0</v>
      </c>
      <c r="K55" s="202"/>
      <c r="L55" s="202"/>
      <c r="M55" s="203"/>
      <c r="N55" s="201">
        <f t="shared" si="10"/>
        <v>0</v>
      </c>
      <c r="O55" s="202"/>
      <c r="P55" s="203"/>
      <c r="Q55" s="189">
        <f t="shared" si="13"/>
        <v>0</v>
      </c>
      <c r="T55" s="17"/>
      <c r="U55" s="99">
        <v>8</v>
      </c>
      <c r="V55" s="201">
        <f t="shared" si="11"/>
        <v>0</v>
      </c>
      <c r="W55" s="202"/>
      <c r="X55" s="202"/>
      <c r="Y55" s="203"/>
      <c r="Z55" s="201">
        <f t="shared" si="12"/>
        <v>0</v>
      </c>
      <c r="AA55" s="203"/>
      <c r="AB55" s="190">
        <f t="shared" si="14"/>
        <v>180</v>
      </c>
    </row>
    <row r="56" spans="2:28" x14ac:dyDescent="0.35">
      <c r="B56" s="99">
        <v>9</v>
      </c>
      <c r="C56" s="70">
        <f t="shared" si="6"/>
        <v>0</v>
      </c>
      <c r="D56" s="70">
        <f t="shared" si="7"/>
        <v>0</v>
      </c>
      <c r="E56" s="190">
        <f t="shared" si="8"/>
        <v>0</v>
      </c>
      <c r="I56" s="99">
        <v>9</v>
      </c>
      <c r="J56" s="201">
        <f t="shared" si="9"/>
        <v>0</v>
      </c>
      <c r="K56" s="202"/>
      <c r="L56" s="202"/>
      <c r="M56" s="203"/>
      <c r="N56" s="201">
        <f t="shared" si="10"/>
        <v>0</v>
      </c>
      <c r="O56" s="202"/>
      <c r="P56" s="203"/>
      <c r="Q56" s="189">
        <f t="shared" si="13"/>
        <v>0</v>
      </c>
      <c r="T56" s="17"/>
      <c r="U56" s="99">
        <v>9</v>
      </c>
      <c r="V56" s="201">
        <f t="shared" si="11"/>
        <v>0</v>
      </c>
      <c r="W56" s="202"/>
      <c r="X56" s="202"/>
      <c r="Y56" s="203"/>
      <c r="Z56" s="201">
        <f t="shared" si="12"/>
        <v>0</v>
      </c>
      <c r="AA56" s="203"/>
      <c r="AB56" s="190">
        <f t="shared" si="14"/>
        <v>180</v>
      </c>
    </row>
    <row r="57" spans="2:28" x14ac:dyDescent="0.35">
      <c r="B57" s="99">
        <v>10</v>
      </c>
      <c r="C57" s="70">
        <f t="shared" si="6"/>
        <v>0</v>
      </c>
      <c r="D57" s="70">
        <f t="shared" si="7"/>
        <v>0</v>
      </c>
      <c r="E57" s="190">
        <f t="shared" si="8"/>
        <v>0</v>
      </c>
      <c r="I57" s="99">
        <v>10</v>
      </c>
      <c r="J57" s="201">
        <f t="shared" si="9"/>
        <v>0</v>
      </c>
      <c r="K57" s="202"/>
      <c r="L57" s="202"/>
      <c r="M57" s="203"/>
      <c r="N57" s="201">
        <f t="shared" si="10"/>
        <v>0</v>
      </c>
      <c r="O57" s="202"/>
      <c r="P57" s="203"/>
      <c r="Q57" s="189">
        <f t="shared" si="13"/>
        <v>0</v>
      </c>
      <c r="T57" s="17"/>
      <c r="U57" s="99">
        <v>10</v>
      </c>
      <c r="V57" s="201">
        <f t="shared" si="11"/>
        <v>0</v>
      </c>
      <c r="W57" s="202"/>
      <c r="X57" s="202"/>
      <c r="Y57" s="203"/>
      <c r="Z57" s="201">
        <f t="shared" si="12"/>
        <v>0</v>
      </c>
      <c r="AA57" s="203"/>
      <c r="AB57" s="190">
        <f t="shared" si="14"/>
        <v>180</v>
      </c>
    </row>
    <row r="58" spans="2:28" x14ac:dyDescent="0.35">
      <c r="B58" s="99">
        <v>11</v>
      </c>
      <c r="C58" s="70">
        <f t="shared" si="6"/>
        <v>0</v>
      </c>
      <c r="D58" s="70">
        <f t="shared" si="7"/>
        <v>0</v>
      </c>
      <c r="E58" s="190">
        <f t="shared" si="8"/>
        <v>0</v>
      </c>
      <c r="I58" s="99">
        <v>11</v>
      </c>
      <c r="J58" s="201">
        <f t="shared" si="9"/>
        <v>0</v>
      </c>
      <c r="K58" s="202"/>
      <c r="L58" s="202"/>
      <c r="M58" s="203"/>
      <c r="N58" s="201">
        <f t="shared" si="10"/>
        <v>0</v>
      </c>
      <c r="O58" s="202"/>
      <c r="P58" s="203"/>
      <c r="Q58" s="189">
        <f t="shared" si="13"/>
        <v>0</v>
      </c>
      <c r="T58" s="17"/>
      <c r="U58" s="99">
        <v>11</v>
      </c>
      <c r="V58" s="201">
        <f t="shared" si="11"/>
        <v>0</v>
      </c>
      <c r="W58" s="202"/>
      <c r="X58" s="202"/>
      <c r="Y58" s="203"/>
      <c r="Z58" s="201">
        <f t="shared" si="12"/>
        <v>0</v>
      </c>
      <c r="AA58" s="203"/>
      <c r="AB58" s="190">
        <f t="shared" si="14"/>
        <v>180</v>
      </c>
    </row>
    <row r="59" spans="2:28" x14ac:dyDescent="0.35">
      <c r="B59" s="99">
        <v>12</v>
      </c>
      <c r="C59" s="70">
        <f t="shared" si="6"/>
        <v>0</v>
      </c>
      <c r="D59" s="70">
        <f t="shared" si="7"/>
        <v>0</v>
      </c>
      <c r="E59" s="190">
        <f t="shared" si="8"/>
        <v>0</v>
      </c>
      <c r="I59" s="99">
        <v>12</v>
      </c>
      <c r="J59" s="201">
        <f t="shared" si="9"/>
        <v>0</v>
      </c>
      <c r="K59" s="202"/>
      <c r="L59" s="202"/>
      <c r="M59" s="203"/>
      <c r="N59" s="201">
        <f t="shared" si="10"/>
        <v>0</v>
      </c>
      <c r="O59" s="202"/>
      <c r="P59" s="203"/>
      <c r="Q59" s="189">
        <f t="shared" si="13"/>
        <v>0</v>
      </c>
      <c r="T59" s="17"/>
      <c r="U59" s="99">
        <v>12</v>
      </c>
      <c r="V59" s="201">
        <f t="shared" si="11"/>
        <v>0</v>
      </c>
      <c r="W59" s="202"/>
      <c r="X59" s="202"/>
      <c r="Y59" s="203"/>
      <c r="Z59" s="201">
        <f t="shared" si="12"/>
        <v>0</v>
      </c>
      <c r="AA59" s="203"/>
      <c r="AB59" s="190">
        <f t="shared" si="14"/>
        <v>180</v>
      </c>
    </row>
    <row r="60" spans="2:28" x14ac:dyDescent="0.35">
      <c r="B60" s="99">
        <v>13</v>
      </c>
      <c r="C60" s="70">
        <f t="shared" si="6"/>
        <v>0</v>
      </c>
      <c r="D60" s="70">
        <f t="shared" si="7"/>
        <v>0</v>
      </c>
      <c r="E60" s="190">
        <f t="shared" si="8"/>
        <v>0</v>
      </c>
      <c r="I60" s="99">
        <v>13</v>
      </c>
      <c r="J60" s="201">
        <f t="shared" si="9"/>
        <v>0</v>
      </c>
      <c r="K60" s="202"/>
      <c r="L60" s="202"/>
      <c r="M60" s="203"/>
      <c r="N60" s="201">
        <f t="shared" si="10"/>
        <v>0</v>
      </c>
      <c r="O60" s="202"/>
      <c r="P60" s="203"/>
      <c r="Q60" s="189">
        <f t="shared" si="13"/>
        <v>0</v>
      </c>
      <c r="T60" s="17"/>
      <c r="U60" s="99">
        <v>13</v>
      </c>
      <c r="V60" s="201">
        <f t="shared" si="11"/>
        <v>0</v>
      </c>
      <c r="W60" s="202"/>
      <c r="X60" s="202"/>
      <c r="Y60" s="203"/>
      <c r="Z60" s="201">
        <f t="shared" si="12"/>
        <v>0</v>
      </c>
      <c r="AA60" s="203"/>
      <c r="AB60" s="190">
        <f t="shared" si="14"/>
        <v>180</v>
      </c>
    </row>
    <row r="61" spans="2:28" x14ac:dyDescent="0.35">
      <c r="B61" s="99">
        <v>14</v>
      </c>
      <c r="C61" s="70">
        <f t="shared" si="6"/>
        <v>0</v>
      </c>
      <c r="D61" s="70">
        <f t="shared" si="7"/>
        <v>0</v>
      </c>
      <c r="E61" s="190">
        <f t="shared" si="8"/>
        <v>0</v>
      </c>
      <c r="I61" s="99">
        <v>14</v>
      </c>
      <c r="J61" s="201">
        <f t="shared" si="9"/>
        <v>0</v>
      </c>
      <c r="K61" s="202"/>
      <c r="L61" s="202"/>
      <c r="M61" s="203"/>
      <c r="N61" s="201">
        <f t="shared" si="10"/>
        <v>0</v>
      </c>
      <c r="O61" s="202"/>
      <c r="P61" s="203"/>
      <c r="Q61" s="189">
        <f t="shared" si="13"/>
        <v>0</v>
      </c>
      <c r="T61" s="17"/>
      <c r="U61" s="99">
        <v>14</v>
      </c>
      <c r="V61" s="201">
        <f t="shared" si="11"/>
        <v>0</v>
      </c>
      <c r="W61" s="202"/>
      <c r="X61" s="202"/>
      <c r="Y61" s="203"/>
      <c r="Z61" s="201">
        <f t="shared" si="12"/>
        <v>0</v>
      </c>
      <c r="AA61" s="203"/>
      <c r="AB61" s="190">
        <f t="shared" si="14"/>
        <v>180</v>
      </c>
    </row>
    <row r="62" spans="2:28" x14ac:dyDescent="0.35">
      <c r="B62" s="99">
        <v>15</v>
      </c>
      <c r="C62" s="70">
        <f t="shared" si="6"/>
        <v>0</v>
      </c>
      <c r="D62" s="70">
        <f t="shared" si="7"/>
        <v>0</v>
      </c>
      <c r="E62" s="190">
        <f t="shared" si="8"/>
        <v>0</v>
      </c>
      <c r="I62" s="99">
        <v>15</v>
      </c>
      <c r="J62" s="201">
        <f t="shared" si="9"/>
        <v>0</v>
      </c>
      <c r="K62" s="202"/>
      <c r="L62" s="202"/>
      <c r="M62" s="203"/>
      <c r="N62" s="201">
        <f t="shared" si="10"/>
        <v>0</v>
      </c>
      <c r="O62" s="202"/>
      <c r="P62" s="203"/>
      <c r="Q62" s="189">
        <f t="shared" si="13"/>
        <v>0</v>
      </c>
      <c r="T62" s="17"/>
      <c r="U62" s="99">
        <v>15</v>
      </c>
      <c r="V62" s="201">
        <f t="shared" si="11"/>
        <v>0</v>
      </c>
      <c r="W62" s="202"/>
      <c r="X62" s="202"/>
      <c r="Y62" s="203"/>
      <c r="Z62" s="201">
        <f t="shared" si="12"/>
        <v>0</v>
      </c>
      <c r="AA62" s="203"/>
      <c r="AB62" s="190">
        <f t="shared" si="14"/>
        <v>180</v>
      </c>
    </row>
    <row r="63" spans="2:28" x14ac:dyDescent="0.35">
      <c r="B63" s="99">
        <v>16</v>
      </c>
      <c r="C63" s="70">
        <f t="shared" si="6"/>
        <v>0</v>
      </c>
      <c r="D63" s="70">
        <f t="shared" si="7"/>
        <v>0</v>
      </c>
      <c r="E63" s="190">
        <f t="shared" si="8"/>
        <v>0</v>
      </c>
      <c r="I63" s="99">
        <v>16</v>
      </c>
      <c r="J63" s="201">
        <f t="shared" si="9"/>
        <v>0</v>
      </c>
      <c r="K63" s="202"/>
      <c r="L63" s="202"/>
      <c r="M63" s="203"/>
      <c r="N63" s="201">
        <f t="shared" si="10"/>
        <v>0</v>
      </c>
      <c r="O63" s="202"/>
      <c r="P63" s="203"/>
      <c r="Q63" s="189">
        <f t="shared" si="13"/>
        <v>0</v>
      </c>
      <c r="T63" s="17"/>
      <c r="U63" s="99">
        <v>16</v>
      </c>
      <c r="V63" s="201">
        <f t="shared" si="11"/>
        <v>0</v>
      </c>
      <c r="W63" s="202"/>
      <c r="X63" s="202"/>
      <c r="Y63" s="203"/>
      <c r="Z63" s="201">
        <f t="shared" si="12"/>
        <v>0</v>
      </c>
      <c r="AA63" s="203"/>
      <c r="AB63" s="190">
        <f t="shared" si="14"/>
        <v>180</v>
      </c>
    </row>
    <row r="64" spans="2:28" x14ac:dyDescent="0.35">
      <c r="B64" s="99">
        <v>17</v>
      </c>
      <c r="C64" s="70">
        <f t="shared" si="6"/>
        <v>0</v>
      </c>
      <c r="D64" s="70">
        <f t="shared" si="7"/>
        <v>0</v>
      </c>
      <c r="E64" s="190">
        <f t="shared" si="8"/>
        <v>0</v>
      </c>
      <c r="I64" s="99">
        <v>17</v>
      </c>
      <c r="J64" s="201">
        <f t="shared" si="9"/>
        <v>0</v>
      </c>
      <c r="K64" s="202"/>
      <c r="L64" s="202"/>
      <c r="M64" s="203"/>
      <c r="N64" s="201">
        <f t="shared" si="10"/>
        <v>0</v>
      </c>
      <c r="O64" s="202"/>
      <c r="P64" s="203"/>
      <c r="Q64" s="189">
        <f t="shared" si="13"/>
        <v>0</v>
      </c>
      <c r="T64" s="17"/>
      <c r="U64" s="99">
        <v>17</v>
      </c>
      <c r="V64" s="201">
        <f t="shared" si="11"/>
        <v>0</v>
      </c>
      <c r="W64" s="202"/>
      <c r="X64" s="202"/>
      <c r="Y64" s="203"/>
      <c r="Z64" s="201">
        <f t="shared" si="12"/>
        <v>0</v>
      </c>
      <c r="AA64" s="203"/>
      <c r="AB64" s="190">
        <f t="shared" si="14"/>
        <v>180</v>
      </c>
    </row>
    <row r="65" spans="2:28" x14ac:dyDescent="0.35">
      <c r="B65" s="99">
        <v>18</v>
      </c>
      <c r="C65" s="70">
        <f t="shared" si="6"/>
        <v>0</v>
      </c>
      <c r="D65" s="70">
        <f t="shared" si="7"/>
        <v>0</v>
      </c>
      <c r="E65" s="190">
        <f t="shared" si="8"/>
        <v>0</v>
      </c>
      <c r="I65" s="99">
        <v>18</v>
      </c>
      <c r="J65" s="201">
        <f t="shared" si="9"/>
        <v>0</v>
      </c>
      <c r="K65" s="202"/>
      <c r="L65" s="202"/>
      <c r="M65" s="203"/>
      <c r="N65" s="201">
        <f t="shared" si="10"/>
        <v>0</v>
      </c>
      <c r="O65" s="202"/>
      <c r="P65" s="203"/>
      <c r="Q65" s="189">
        <f t="shared" si="13"/>
        <v>0</v>
      </c>
      <c r="T65" s="17"/>
      <c r="U65" s="99">
        <v>18</v>
      </c>
      <c r="V65" s="201">
        <f t="shared" si="11"/>
        <v>0</v>
      </c>
      <c r="W65" s="202"/>
      <c r="X65" s="202"/>
      <c r="Y65" s="203"/>
      <c r="Z65" s="201">
        <f t="shared" si="12"/>
        <v>0</v>
      </c>
      <c r="AA65" s="203"/>
      <c r="AB65" s="190">
        <f t="shared" si="14"/>
        <v>180</v>
      </c>
    </row>
    <row r="66" spans="2:28" x14ac:dyDescent="0.35">
      <c r="B66" s="99">
        <v>19</v>
      </c>
      <c r="C66" s="70">
        <f t="shared" si="6"/>
        <v>0</v>
      </c>
      <c r="D66" s="70">
        <f t="shared" si="7"/>
        <v>0</v>
      </c>
      <c r="E66" s="190">
        <f t="shared" si="8"/>
        <v>0</v>
      </c>
      <c r="I66" s="99">
        <v>19</v>
      </c>
      <c r="J66" s="201">
        <f t="shared" si="9"/>
        <v>0</v>
      </c>
      <c r="K66" s="202"/>
      <c r="L66" s="202"/>
      <c r="M66" s="203"/>
      <c r="N66" s="201">
        <f t="shared" si="10"/>
        <v>0</v>
      </c>
      <c r="O66" s="202"/>
      <c r="P66" s="203"/>
      <c r="Q66" s="189">
        <f t="shared" si="13"/>
        <v>0</v>
      </c>
      <c r="T66" s="17"/>
      <c r="U66" s="99">
        <v>19</v>
      </c>
      <c r="V66" s="201">
        <f t="shared" si="11"/>
        <v>0</v>
      </c>
      <c r="W66" s="202"/>
      <c r="X66" s="202"/>
      <c r="Y66" s="203"/>
      <c r="Z66" s="201">
        <f t="shared" si="12"/>
        <v>0</v>
      </c>
      <c r="AA66" s="203"/>
      <c r="AB66" s="190">
        <f t="shared" si="14"/>
        <v>180</v>
      </c>
    </row>
    <row r="67" spans="2:28" x14ac:dyDescent="0.35">
      <c r="B67" s="99">
        <v>20</v>
      </c>
      <c r="C67" s="70">
        <f t="shared" si="6"/>
        <v>0</v>
      </c>
      <c r="D67" s="70">
        <f t="shared" si="7"/>
        <v>0</v>
      </c>
      <c r="E67" s="190">
        <f t="shared" si="8"/>
        <v>0</v>
      </c>
      <c r="I67" s="99">
        <v>20</v>
      </c>
      <c r="J67" s="201">
        <f t="shared" si="9"/>
        <v>0</v>
      </c>
      <c r="K67" s="202"/>
      <c r="L67" s="202"/>
      <c r="M67" s="203"/>
      <c r="N67" s="201">
        <f t="shared" si="10"/>
        <v>0</v>
      </c>
      <c r="O67" s="202"/>
      <c r="P67" s="203"/>
      <c r="Q67" s="189">
        <f t="shared" si="13"/>
        <v>0</v>
      </c>
      <c r="T67" s="17"/>
      <c r="U67" s="99">
        <v>20</v>
      </c>
      <c r="V67" s="201">
        <f t="shared" si="11"/>
        <v>0</v>
      </c>
      <c r="W67" s="202"/>
      <c r="X67" s="202"/>
      <c r="Y67" s="203"/>
      <c r="Z67" s="201">
        <f t="shared" si="12"/>
        <v>0</v>
      </c>
      <c r="AA67" s="203"/>
      <c r="AB67" s="190">
        <f t="shared" si="14"/>
        <v>180</v>
      </c>
    </row>
    <row r="68" spans="2:28" x14ac:dyDescent="0.35">
      <c r="B68" s="99">
        <v>21</v>
      </c>
      <c r="C68" s="70">
        <f t="shared" si="6"/>
        <v>0</v>
      </c>
      <c r="D68" s="70">
        <f t="shared" si="7"/>
        <v>0</v>
      </c>
      <c r="E68" s="190">
        <f t="shared" si="8"/>
        <v>0</v>
      </c>
      <c r="I68" s="99">
        <v>21</v>
      </c>
      <c r="J68" s="201">
        <f t="shared" si="9"/>
        <v>0</v>
      </c>
      <c r="K68" s="202"/>
      <c r="L68" s="202"/>
      <c r="M68" s="203"/>
      <c r="N68" s="201">
        <f t="shared" si="10"/>
        <v>0</v>
      </c>
      <c r="O68" s="202"/>
      <c r="P68" s="203"/>
      <c r="Q68" s="189">
        <f t="shared" si="13"/>
        <v>0</v>
      </c>
      <c r="T68" s="17"/>
      <c r="U68" s="99">
        <v>21</v>
      </c>
      <c r="V68" s="201">
        <f t="shared" si="11"/>
        <v>0</v>
      </c>
      <c r="W68" s="202"/>
      <c r="X68" s="202"/>
      <c r="Y68" s="203"/>
      <c r="Z68" s="201">
        <f t="shared" si="12"/>
        <v>0</v>
      </c>
      <c r="AA68" s="203"/>
      <c r="AB68" s="190">
        <f t="shared" si="14"/>
        <v>180</v>
      </c>
    </row>
    <row r="69" spans="2:28" x14ac:dyDescent="0.35">
      <c r="B69" s="99">
        <v>22</v>
      </c>
      <c r="C69" s="70">
        <f t="shared" si="6"/>
        <v>0</v>
      </c>
      <c r="D69" s="70">
        <f t="shared" si="7"/>
        <v>0</v>
      </c>
      <c r="E69" s="190">
        <f t="shared" si="8"/>
        <v>0</v>
      </c>
      <c r="I69" s="99">
        <v>22</v>
      </c>
      <c r="J69" s="201">
        <f t="shared" si="9"/>
        <v>0</v>
      </c>
      <c r="K69" s="202"/>
      <c r="L69" s="202"/>
      <c r="M69" s="203"/>
      <c r="N69" s="201">
        <f t="shared" si="10"/>
        <v>0</v>
      </c>
      <c r="O69" s="202"/>
      <c r="P69" s="203"/>
      <c r="Q69" s="189">
        <f t="shared" si="13"/>
        <v>0</v>
      </c>
      <c r="T69" s="17"/>
      <c r="U69" s="99">
        <v>22</v>
      </c>
      <c r="V69" s="201">
        <f t="shared" si="11"/>
        <v>0</v>
      </c>
      <c r="W69" s="202"/>
      <c r="X69" s="202"/>
      <c r="Y69" s="203"/>
      <c r="Z69" s="201">
        <f t="shared" si="12"/>
        <v>0</v>
      </c>
      <c r="AA69" s="203"/>
      <c r="AB69" s="190">
        <f t="shared" si="14"/>
        <v>180</v>
      </c>
    </row>
    <row r="70" spans="2:28" x14ac:dyDescent="0.35">
      <c r="B70" s="99">
        <v>23</v>
      </c>
      <c r="C70" s="70">
        <f t="shared" si="6"/>
        <v>0</v>
      </c>
      <c r="D70" s="70">
        <f t="shared" si="7"/>
        <v>0</v>
      </c>
      <c r="E70" s="190">
        <f t="shared" si="8"/>
        <v>0</v>
      </c>
      <c r="I70" s="99">
        <v>23</v>
      </c>
      <c r="J70" s="201">
        <f t="shared" si="9"/>
        <v>0</v>
      </c>
      <c r="K70" s="202"/>
      <c r="L70" s="202"/>
      <c r="M70" s="203"/>
      <c r="N70" s="201">
        <f t="shared" si="10"/>
        <v>0</v>
      </c>
      <c r="O70" s="202"/>
      <c r="P70" s="203"/>
      <c r="Q70" s="189">
        <f t="shared" si="13"/>
        <v>0</v>
      </c>
      <c r="T70" s="17"/>
      <c r="U70" s="99">
        <v>23</v>
      </c>
      <c r="V70" s="201">
        <f t="shared" si="11"/>
        <v>0</v>
      </c>
      <c r="W70" s="202"/>
      <c r="X70" s="202"/>
      <c r="Y70" s="203"/>
      <c r="Z70" s="201">
        <f t="shared" si="12"/>
        <v>0</v>
      </c>
      <c r="AA70" s="203"/>
      <c r="AB70" s="190">
        <f t="shared" si="14"/>
        <v>180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>
        <f>C9</f>
        <v>0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0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20</v>
      </c>
      <c r="H88" s="211"/>
      <c r="I88" s="211"/>
      <c r="J88" s="211"/>
      <c r="K88" s="17"/>
      <c r="L88" s="211">
        <f>$F$3</f>
        <v>133</v>
      </c>
      <c r="M88" s="211"/>
      <c r="N88" s="211"/>
      <c r="O88" s="211">
        <f>$G$3</f>
        <v>68.599999999999994</v>
      </c>
      <c r="P88" s="211"/>
      <c r="Q88" s="212">
        <f>ROUND((G88*(L88/113)+(O88-AA91)),0)</f>
        <v>20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4</v>
      </c>
      <c r="I91" s="110">
        <f t="shared" si="15"/>
        <v>5</v>
      </c>
      <c r="J91" s="110">
        <f t="shared" si="15"/>
        <v>4</v>
      </c>
      <c r="K91" s="110">
        <f t="shared" si="15"/>
        <v>3</v>
      </c>
      <c r="L91" s="110">
        <f t="shared" si="15"/>
        <v>5</v>
      </c>
      <c r="M91" s="110">
        <f t="shared" si="15"/>
        <v>3</v>
      </c>
      <c r="N91" s="110">
        <f t="shared" si="15"/>
        <v>5</v>
      </c>
      <c r="O91" s="110">
        <f t="shared" si="15"/>
        <v>3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5</v>
      </c>
      <c r="U91" s="112">
        <f t="shared" si="16"/>
        <v>3</v>
      </c>
      <c r="V91" s="112">
        <f t="shared" si="16"/>
        <v>4</v>
      </c>
      <c r="W91" s="112">
        <f t="shared" si="16"/>
        <v>4</v>
      </c>
      <c r="X91" s="112">
        <f t="shared" si="16"/>
        <v>5</v>
      </c>
      <c r="Y91" s="113">
        <f t="shared" si="16"/>
        <v>4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4</v>
      </c>
      <c r="H92" s="115">
        <f t="shared" ref="H92:O92" si="17">H$8</f>
        <v>8</v>
      </c>
      <c r="I92" s="115">
        <f t="shared" si="17"/>
        <v>12</v>
      </c>
      <c r="J92" s="115">
        <f t="shared" si="17"/>
        <v>14</v>
      </c>
      <c r="K92" s="115">
        <f t="shared" si="17"/>
        <v>2</v>
      </c>
      <c r="L92" s="115">
        <f t="shared" si="17"/>
        <v>10</v>
      </c>
      <c r="M92" s="115">
        <f t="shared" si="17"/>
        <v>18</v>
      </c>
      <c r="N92" s="115">
        <f t="shared" si="17"/>
        <v>16</v>
      </c>
      <c r="O92" s="116">
        <f t="shared" si="17"/>
        <v>6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17</v>
      </c>
      <c r="V92" s="119">
        <f t="shared" si="18"/>
        <v>15</v>
      </c>
      <c r="W92" s="119">
        <f t="shared" si="18"/>
        <v>3</v>
      </c>
      <c r="X92" s="119">
        <f t="shared" si="18"/>
        <v>13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1</v>
      </c>
      <c r="H93" s="122">
        <f t="shared" ref="H93:O93" si="19">IF($Q88&lt;=18,IF(H92&lt;=$Q88,1,0),IF($Q88&lt;=36,IF(H92&lt;=($Q88-18),2,1),IF($Q88&gt;36,IF(H92&lt;=($Q88-36),3,2))))</f>
        <v>1</v>
      </c>
      <c r="I93" s="122">
        <f t="shared" si="19"/>
        <v>1</v>
      </c>
      <c r="J93" s="122">
        <f t="shared" si="19"/>
        <v>1</v>
      </c>
      <c r="K93" s="122">
        <f t="shared" si="19"/>
        <v>2</v>
      </c>
      <c r="L93" s="122">
        <f t="shared" si="19"/>
        <v>1</v>
      </c>
      <c r="M93" s="122">
        <f t="shared" si="19"/>
        <v>1</v>
      </c>
      <c r="N93" s="122">
        <f t="shared" si="19"/>
        <v>1</v>
      </c>
      <c r="O93" s="123">
        <f t="shared" si="19"/>
        <v>1</v>
      </c>
      <c r="P93" s="124">
        <f>SUM(G93:O93)</f>
        <v>10</v>
      </c>
      <c r="Q93" s="123">
        <f t="shared" ref="Q93:Y93" si="20">IF($Q88&lt;=18,IF(Q92&lt;=$Q88,1,0),IF($Q88&lt;=36,IF(Q92&lt;=($Q88-18),2,1),IF($Q88&gt;36,IF(Q92&lt;=($Q88-36),3,2))))</f>
        <v>2</v>
      </c>
      <c r="R93" s="123">
        <f t="shared" si="20"/>
        <v>1</v>
      </c>
      <c r="S93" s="123">
        <f t="shared" si="20"/>
        <v>1</v>
      </c>
      <c r="T93" s="123">
        <f t="shared" si="20"/>
        <v>1</v>
      </c>
      <c r="U93" s="123">
        <f t="shared" si="20"/>
        <v>1</v>
      </c>
      <c r="V93" s="123">
        <f t="shared" si="20"/>
        <v>1</v>
      </c>
      <c r="W93" s="123">
        <f t="shared" si="20"/>
        <v>1</v>
      </c>
      <c r="X93" s="123">
        <f t="shared" si="20"/>
        <v>1</v>
      </c>
      <c r="Y93" s="123">
        <f t="shared" si="20"/>
        <v>1</v>
      </c>
      <c r="Z93" s="125">
        <f>SUM(Q93:Y93)</f>
        <v>10</v>
      </c>
      <c r="AA93" s="126">
        <f>P93+Z93</f>
        <v>20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10</v>
      </c>
      <c r="H94" s="128">
        <f t="shared" si="21"/>
        <v>10</v>
      </c>
      <c r="I94" s="128">
        <f t="shared" si="21"/>
        <v>10</v>
      </c>
      <c r="J94" s="128">
        <f t="shared" si="21"/>
        <v>10</v>
      </c>
      <c r="K94" s="128">
        <f t="shared" si="21"/>
        <v>10</v>
      </c>
      <c r="L94" s="128">
        <f t="shared" si="21"/>
        <v>10</v>
      </c>
      <c r="M94" s="128">
        <f t="shared" si="21"/>
        <v>10</v>
      </c>
      <c r="N94" s="128">
        <f t="shared" si="21"/>
        <v>10</v>
      </c>
      <c r="O94" s="128">
        <f t="shared" si="21"/>
        <v>10</v>
      </c>
      <c r="P94" s="129">
        <f>SUM(G94:O94)</f>
        <v>90</v>
      </c>
      <c r="Q94" s="130">
        <f t="shared" ref="Q94:Y94" si="22">Q9</f>
        <v>10</v>
      </c>
      <c r="R94" s="128">
        <f t="shared" si="22"/>
        <v>10</v>
      </c>
      <c r="S94" s="128">
        <f t="shared" si="22"/>
        <v>10</v>
      </c>
      <c r="T94" s="128">
        <f t="shared" si="22"/>
        <v>10</v>
      </c>
      <c r="U94" s="128">
        <f t="shared" si="22"/>
        <v>10</v>
      </c>
      <c r="V94" s="128">
        <f t="shared" si="22"/>
        <v>10</v>
      </c>
      <c r="W94" s="128">
        <f t="shared" si="22"/>
        <v>10</v>
      </c>
      <c r="X94" s="128">
        <f t="shared" si="22"/>
        <v>10</v>
      </c>
      <c r="Y94" s="131">
        <f t="shared" si="22"/>
        <v>10</v>
      </c>
      <c r="Z94" s="129">
        <f>SUM(Q94:Y94)</f>
        <v>90</v>
      </c>
      <c r="AA94" s="132">
        <f>P94+Z94</f>
        <v>180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0</v>
      </c>
      <c r="H95" s="134">
        <f t="shared" ref="H95:O95" si="23">IF(H94-H91=-1,3+H93)+IF(H94-H91=0,2+H93)+IF(H94-H91=1,1+H93)+IF(H94-H91=2,H93)+IF(H94-H91=3,IF(H93-1&gt;0,H93-1,0))+IF(H94-H91=4,IF(H93-2&gt;0,H93-2,0))</f>
        <v>0</v>
      </c>
      <c r="I95" s="134">
        <f t="shared" si="23"/>
        <v>0</v>
      </c>
      <c r="J95" s="134">
        <f t="shared" si="23"/>
        <v>0</v>
      </c>
      <c r="K95" s="134">
        <f t="shared" si="23"/>
        <v>0</v>
      </c>
      <c r="L95" s="134">
        <f t="shared" si="23"/>
        <v>0</v>
      </c>
      <c r="M95" s="134">
        <f t="shared" si="23"/>
        <v>0</v>
      </c>
      <c r="N95" s="134">
        <f t="shared" si="23"/>
        <v>0</v>
      </c>
      <c r="O95" s="135">
        <f t="shared" si="23"/>
        <v>0</v>
      </c>
      <c r="P95" s="136">
        <f>SUM(G95:O95)</f>
        <v>0</v>
      </c>
      <c r="Q95" s="137">
        <f t="shared" ref="Q95:Y95" si="24">IF(Q94-Q91=-1,3+Q93)+IF(Q94-Q91=0,2+Q93)+IF(Q94-Q91=1,1+Q93)+IF(Q94-Q91=2,Q93)+IF(Q94-Q91=3,IF(Q93-1&gt;0,Q93-1,0))+IF(Q94-Q91=4,IF(Q93-2&gt;0,Q93-2,0))</f>
        <v>0</v>
      </c>
      <c r="R95" s="138">
        <f t="shared" si="24"/>
        <v>0</v>
      </c>
      <c r="S95" s="138">
        <f t="shared" si="24"/>
        <v>0</v>
      </c>
      <c r="T95" s="138">
        <f t="shared" si="24"/>
        <v>0</v>
      </c>
      <c r="U95" s="138">
        <f t="shared" si="24"/>
        <v>0</v>
      </c>
      <c r="V95" s="138">
        <f t="shared" si="24"/>
        <v>0</v>
      </c>
      <c r="W95" s="138">
        <f t="shared" si="24"/>
        <v>0</v>
      </c>
      <c r="X95" s="138">
        <f t="shared" si="24"/>
        <v>0</v>
      </c>
      <c r="Y95" s="135">
        <f t="shared" si="24"/>
        <v>0</v>
      </c>
      <c r="Z95" s="136">
        <f>SUM(Q95:Y95)</f>
        <v>0</v>
      </c>
      <c r="AA95" s="139">
        <f>P95+Z95</f>
        <v>0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0</v>
      </c>
      <c r="H96" s="141">
        <f t="shared" si="25"/>
        <v>0</v>
      </c>
      <c r="I96" s="141">
        <f t="shared" si="25"/>
        <v>0</v>
      </c>
      <c r="J96" s="141">
        <f t="shared" si="25"/>
        <v>0</v>
      </c>
      <c r="K96" s="141">
        <f t="shared" si="25"/>
        <v>0</v>
      </c>
      <c r="L96" s="141">
        <f t="shared" si="25"/>
        <v>0</v>
      </c>
      <c r="M96" s="141">
        <f t="shared" si="25"/>
        <v>0</v>
      </c>
      <c r="N96" s="141">
        <f t="shared" si="25"/>
        <v>0</v>
      </c>
      <c r="O96" s="142">
        <f t="shared" si="25"/>
        <v>0</v>
      </c>
      <c r="P96" s="143">
        <f>SUM(G96:O96)</f>
        <v>0</v>
      </c>
      <c r="Q96" s="142">
        <f t="shared" ref="Q96:Y96" si="26">IF(Q94-Q91=-2,4)+IF(Q94-Q91=-1,3)+IF(Q94-Q91=0,2)+IF(Q94-Q91=1,1)+IF(Q94-Q91&gt;2,0)</f>
        <v>0</v>
      </c>
      <c r="R96" s="142">
        <f t="shared" si="26"/>
        <v>0</v>
      </c>
      <c r="S96" s="142">
        <f t="shared" si="26"/>
        <v>0</v>
      </c>
      <c r="T96" s="142">
        <f t="shared" si="26"/>
        <v>0</v>
      </c>
      <c r="U96" s="142">
        <f t="shared" si="26"/>
        <v>0</v>
      </c>
      <c r="V96" s="142">
        <f t="shared" si="26"/>
        <v>0</v>
      </c>
      <c r="W96" s="142">
        <f t="shared" si="26"/>
        <v>0</v>
      </c>
      <c r="X96" s="142">
        <f t="shared" si="26"/>
        <v>0</v>
      </c>
      <c r="Y96" s="142">
        <f t="shared" si="26"/>
        <v>0</v>
      </c>
      <c r="Z96" s="143">
        <f>SUM(Q96:Y96)</f>
        <v>0</v>
      </c>
      <c r="AA96" s="144">
        <f>P96+Z96</f>
        <v>0</v>
      </c>
      <c r="AB96" s="101"/>
      <c r="AC96" s="101"/>
    </row>
    <row r="97" spans="5:32" x14ac:dyDescent="0.35">
      <c r="E97" s="101"/>
      <c r="F97" s="38"/>
      <c r="G97" s="28">
        <f>G94-G91</f>
        <v>6</v>
      </c>
      <c r="H97" s="28">
        <f t="shared" ref="H97:O97" si="27">H94-H91</f>
        <v>6</v>
      </c>
      <c r="I97" s="28">
        <f t="shared" si="27"/>
        <v>5</v>
      </c>
      <c r="J97" s="28">
        <f t="shared" si="27"/>
        <v>6</v>
      </c>
      <c r="K97" s="28">
        <f t="shared" si="27"/>
        <v>7</v>
      </c>
      <c r="L97" s="28">
        <f t="shared" si="27"/>
        <v>5</v>
      </c>
      <c r="M97" s="28">
        <f t="shared" si="27"/>
        <v>7</v>
      </c>
      <c r="N97" s="28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5"/>
      <c r="AA97" s="146"/>
      <c r="AB97" s="101"/>
      <c r="AC97" s="101"/>
    </row>
    <row r="98" spans="5:32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2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2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0</v>
      </c>
      <c r="P100" s="198" t="s">
        <v>57</v>
      </c>
      <c r="Q100" s="198"/>
      <c r="R100" s="198"/>
      <c r="S100" s="198"/>
      <c r="T100" s="198"/>
      <c r="U100" s="148">
        <f>COUNTIF(G97:Y97,"=2")</f>
        <v>0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</row>
    <row r="101" spans="5:32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0</v>
      </c>
      <c r="M101" s="217" t="s">
        <v>59</v>
      </c>
      <c r="N101" s="217"/>
      <c r="O101" s="152">
        <f>COUNTIF(G97:Y97,"=1")</f>
        <v>0</v>
      </c>
      <c r="P101" s="198" t="s">
        <v>60</v>
      </c>
      <c r="Q101" s="198"/>
      <c r="R101" s="198"/>
      <c r="S101" s="198"/>
      <c r="T101" s="198"/>
      <c r="U101" s="151">
        <f>COUNTIF(G97:Y97,"&gt;=3")</f>
        <v>18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</row>
    <row r="102" spans="5:32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0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</row>
    <row r="103" spans="5:32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0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</row>
    <row r="104" spans="5:32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0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</row>
    <row r="105" spans="5:32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18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</row>
    <row r="106" spans="5:32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</row>
    <row r="107" spans="5:32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</row>
    <row r="108" spans="5:32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</row>
    <row r="109" spans="5:32" ht="15.5" thickTop="1" thickBot="1" x14ac:dyDescent="0.4"/>
    <row r="110" spans="5:32" x14ac:dyDescent="0.35">
      <c r="E110" s="101"/>
      <c r="F110" s="102" t="s">
        <v>49</v>
      </c>
      <c r="G110" s="196">
        <f>C10</f>
        <v>0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0</v>
      </c>
      <c r="AB110" s="101"/>
      <c r="AC110" s="101"/>
    </row>
    <row r="111" spans="5:32" ht="15" thickBot="1" x14ac:dyDescent="0.4">
      <c r="E111" s="101"/>
      <c r="F111" s="104" t="s">
        <v>6</v>
      </c>
      <c r="G111" s="210">
        <f>E10</f>
        <v>20</v>
      </c>
      <c r="H111" s="211"/>
      <c r="I111" s="211"/>
      <c r="J111" s="211"/>
      <c r="K111" s="17"/>
      <c r="L111" s="211">
        <f>$F$3</f>
        <v>133</v>
      </c>
      <c r="M111" s="211"/>
      <c r="N111" s="211"/>
      <c r="O111" s="211">
        <f>$G$3</f>
        <v>68.599999999999994</v>
      </c>
      <c r="P111" s="211"/>
      <c r="Q111" s="212">
        <f>ROUND((G111*(L111/113)+(O111-AA114)),0)</f>
        <v>20</v>
      </c>
      <c r="R111" s="212"/>
      <c r="S111" s="212"/>
      <c r="T111" s="212"/>
      <c r="U111" s="17"/>
      <c r="V111" s="17"/>
      <c r="AA111" s="17"/>
      <c r="AB111" s="101"/>
      <c r="AC111" s="101"/>
    </row>
    <row r="112" spans="5:32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2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2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4</v>
      </c>
      <c r="I114" s="110">
        <f t="shared" si="29"/>
        <v>5</v>
      </c>
      <c r="J114" s="110">
        <f t="shared" si="29"/>
        <v>4</v>
      </c>
      <c r="K114" s="110">
        <f t="shared" si="29"/>
        <v>3</v>
      </c>
      <c r="L114" s="110">
        <f t="shared" si="29"/>
        <v>5</v>
      </c>
      <c r="M114" s="110">
        <f t="shared" si="29"/>
        <v>3</v>
      </c>
      <c r="N114" s="110">
        <f t="shared" si="29"/>
        <v>5</v>
      </c>
      <c r="O114" s="110">
        <f t="shared" si="29"/>
        <v>3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5</v>
      </c>
      <c r="U114" s="112">
        <f t="shared" si="30"/>
        <v>3</v>
      </c>
      <c r="V114" s="112">
        <f t="shared" si="30"/>
        <v>4</v>
      </c>
      <c r="W114" s="112">
        <f t="shared" si="30"/>
        <v>4</v>
      </c>
      <c r="X114" s="112">
        <f t="shared" si="30"/>
        <v>5</v>
      </c>
      <c r="Y114" s="113">
        <f t="shared" si="30"/>
        <v>4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2" x14ac:dyDescent="0.35">
      <c r="E115" s="101"/>
      <c r="F115" s="114" t="s">
        <v>7</v>
      </c>
      <c r="G115" s="115">
        <f>G$8</f>
        <v>4</v>
      </c>
      <c r="H115" s="115">
        <f t="shared" ref="H115:O115" si="31">H$8</f>
        <v>8</v>
      </c>
      <c r="I115" s="115">
        <f t="shared" si="31"/>
        <v>12</v>
      </c>
      <c r="J115" s="115">
        <f t="shared" si="31"/>
        <v>14</v>
      </c>
      <c r="K115" s="115">
        <f t="shared" si="31"/>
        <v>2</v>
      </c>
      <c r="L115" s="115">
        <f t="shared" si="31"/>
        <v>10</v>
      </c>
      <c r="M115" s="115">
        <f t="shared" si="31"/>
        <v>18</v>
      </c>
      <c r="N115" s="115">
        <f t="shared" si="31"/>
        <v>16</v>
      </c>
      <c r="O115" s="116">
        <f t="shared" si="31"/>
        <v>6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17</v>
      </c>
      <c r="V115" s="119">
        <f t="shared" si="32"/>
        <v>15</v>
      </c>
      <c r="W115" s="119">
        <f t="shared" si="32"/>
        <v>3</v>
      </c>
      <c r="X115" s="119">
        <f t="shared" si="32"/>
        <v>13</v>
      </c>
      <c r="Y115" s="116">
        <f t="shared" si="32"/>
        <v>7</v>
      </c>
      <c r="Z115" s="117"/>
      <c r="AA115" s="120"/>
      <c r="AB115" s="101"/>
      <c r="AC115" s="101"/>
    </row>
    <row r="116" spans="5:32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1</v>
      </c>
      <c r="H116" s="122">
        <f t="shared" ref="H116:O116" si="33">IF($Q111&lt;=18,IF(H115&lt;=$Q111,1,0),IF($Q111&lt;=36,IF(H115&lt;=($Q111-18),2,1),IF($Q111&gt;36,IF(H115&lt;=($Q111-36),3,2))))</f>
        <v>1</v>
      </c>
      <c r="I116" s="122">
        <f t="shared" si="33"/>
        <v>1</v>
      </c>
      <c r="J116" s="122">
        <f t="shared" si="33"/>
        <v>1</v>
      </c>
      <c r="K116" s="122">
        <f t="shared" si="33"/>
        <v>2</v>
      </c>
      <c r="L116" s="122">
        <f t="shared" si="33"/>
        <v>1</v>
      </c>
      <c r="M116" s="122">
        <f t="shared" si="33"/>
        <v>1</v>
      </c>
      <c r="N116" s="122">
        <f t="shared" si="33"/>
        <v>1</v>
      </c>
      <c r="O116" s="123">
        <f t="shared" si="33"/>
        <v>1</v>
      </c>
      <c r="P116" s="124">
        <f>SUM(G116:O116)</f>
        <v>10</v>
      </c>
      <c r="Q116" s="123">
        <f t="shared" ref="Q116:Y116" si="34">IF($Q111&lt;=18,IF(Q115&lt;=$Q111,1,0),IF($Q111&lt;=36,IF(Q115&lt;=($Q111-18),2,1),IF($Q111&gt;36,IF(Q115&lt;=($Q111-36),3,2))))</f>
        <v>2</v>
      </c>
      <c r="R116" s="123">
        <f t="shared" si="34"/>
        <v>1</v>
      </c>
      <c r="S116" s="123">
        <f t="shared" si="34"/>
        <v>1</v>
      </c>
      <c r="T116" s="123">
        <f t="shared" si="34"/>
        <v>1</v>
      </c>
      <c r="U116" s="123">
        <f t="shared" si="34"/>
        <v>1</v>
      </c>
      <c r="V116" s="123">
        <f t="shared" si="34"/>
        <v>1</v>
      </c>
      <c r="W116" s="123">
        <f t="shared" si="34"/>
        <v>1</v>
      </c>
      <c r="X116" s="123">
        <f t="shared" si="34"/>
        <v>1</v>
      </c>
      <c r="Y116" s="123">
        <f t="shared" si="34"/>
        <v>1</v>
      </c>
      <c r="Z116" s="125">
        <f>SUM(Q116:Y116)</f>
        <v>10</v>
      </c>
      <c r="AA116" s="126">
        <f>P116+Z116</f>
        <v>20</v>
      </c>
      <c r="AB116" s="101"/>
      <c r="AC116" s="101"/>
    </row>
    <row r="117" spans="5:32" x14ac:dyDescent="0.35">
      <c r="E117" s="101"/>
      <c r="F117" s="127" t="s">
        <v>51</v>
      </c>
      <c r="G117" s="128">
        <f t="shared" ref="G117:O117" si="35">G10</f>
        <v>10</v>
      </c>
      <c r="H117" s="128">
        <f t="shared" si="35"/>
        <v>10</v>
      </c>
      <c r="I117" s="128">
        <f t="shared" si="35"/>
        <v>10</v>
      </c>
      <c r="J117" s="128">
        <f t="shared" si="35"/>
        <v>10</v>
      </c>
      <c r="K117" s="128">
        <f t="shared" si="35"/>
        <v>10</v>
      </c>
      <c r="L117" s="128">
        <f t="shared" si="35"/>
        <v>10</v>
      </c>
      <c r="M117" s="128">
        <f t="shared" si="35"/>
        <v>10</v>
      </c>
      <c r="N117" s="128">
        <f t="shared" si="35"/>
        <v>10</v>
      </c>
      <c r="O117" s="128">
        <f t="shared" si="35"/>
        <v>10</v>
      </c>
      <c r="P117" s="129">
        <f>SUM(G117:O117)</f>
        <v>90</v>
      </c>
      <c r="Q117" s="130">
        <f t="shared" ref="Q117:Y117" si="36">Q10</f>
        <v>10</v>
      </c>
      <c r="R117" s="128">
        <f t="shared" si="36"/>
        <v>10</v>
      </c>
      <c r="S117" s="128">
        <f t="shared" si="36"/>
        <v>10</v>
      </c>
      <c r="T117" s="128">
        <f t="shared" si="36"/>
        <v>10</v>
      </c>
      <c r="U117" s="128">
        <f t="shared" si="36"/>
        <v>10</v>
      </c>
      <c r="V117" s="128">
        <f t="shared" si="36"/>
        <v>10</v>
      </c>
      <c r="W117" s="128">
        <f t="shared" si="36"/>
        <v>10</v>
      </c>
      <c r="X117" s="128">
        <f t="shared" si="36"/>
        <v>10</v>
      </c>
      <c r="Y117" s="131">
        <f t="shared" si="36"/>
        <v>10</v>
      </c>
      <c r="Z117" s="129">
        <f>SUM(Q117:Y117)</f>
        <v>90</v>
      </c>
      <c r="AA117" s="132">
        <f>P117+Z117</f>
        <v>180</v>
      </c>
      <c r="AB117" s="101"/>
      <c r="AC117" s="101"/>
    </row>
    <row r="118" spans="5:32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0</v>
      </c>
      <c r="H118" s="134">
        <f t="shared" ref="H118:O118" si="37">IF(H117-H114=-1,3+H116)+IF(H117-H114=0,2+H116)+IF(H117-H114=1,1+H116)+IF(H117-H114=2,H116)+IF(H117-H114=3,IF(H116-1&gt;0,H116-1,0))+IF(H117-H114=4,IF(H116-2&gt;0,H116-2,0))</f>
        <v>0</v>
      </c>
      <c r="I118" s="134">
        <f t="shared" si="37"/>
        <v>0</v>
      </c>
      <c r="J118" s="134">
        <f t="shared" si="37"/>
        <v>0</v>
      </c>
      <c r="K118" s="134">
        <f t="shared" si="37"/>
        <v>0</v>
      </c>
      <c r="L118" s="134">
        <f t="shared" si="37"/>
        <v>0</v>
      </c>
      <c r="M118" s="134">
        <f t="shared" si="37"/>
        <v>0</v>
      </c>
      <c r="N118" s="134">
        <f t="shared" si="37"/>
        <v>0</v>
      </c>
      <c r="O118" s="135">
        <f t="shared" si="37"/>
        <v>0</v>
      </c>
      <c r="P118" s="136">
        <f>SUM(G118:O118)</f>
        <v>0</v>
      </c>
      <c r="Q118" s="137">
        <f t="shared" ref="Q118:Y118" si="38">IF(Q117-Q114=-1,3+Q116)+IF(Q117-Q114=0,2+Q116)+IF(Q117-Q114=1,1+Q116)+IF(Q117-Q114=2,Q116)+IF(Q117-Q114=3,IF(Q116-1&gt;0,Q116-1,0))+IF(Q117-Q114=4,IF(Q116-2&gt;0,Q116-2,0))</f>
        <v>0</v>
      </c>
      <c r="R118" s="138">
        <f t="shared" si="38"/>
        <v>0</v>
      </c>
      <c r="S118" s="138">
        <f t="shared" si="38"/>
        <v>0</v>
      </c>
      <c r="T118" s="138">
        <f t="shared" si="38"/>
        <v>0</v>
      </c>
      <c r="U118" s="138">
        <f t="shared" si="38"/>
        <v>0</v>
      </c>
      <c r="V118" s="138">
        <f t="shared" si="38"/>
        <v>0</v>
      </c>
      <c r="W118" s="138">
        <f t="shared" si="38"/>
        <v>0</v>
      </c>
      <c r="X118" s="138">
        <f t="shared" si="38"/>
        <v>0</v>
      </c>
      <c r="Y118" s="135">
        <f t="shared" si="38"/>
        <v>0</v>
      </c>
      <c r="Z118" s="136">
        <f>SUM(Q118:Y118)</f>
        <v>0</v>
      </c>
      <c r="AA118" s="139">
        <f>P118+Z118</f>
        <v>0</v>
      </c>
      <c r="AB118" s="101"/>
      <c r="AC118" s="101"/>
    </row>
    <row r="119" spans="5:32" ht="15" thickBot="1" x14ac:dyDescent="0.4">
      <c r="E119" s="101"/>
      <c r="F119" s="140" t="s">
        <v>53</v>
      </c>
      <c r="G119" s="141">
        <f t="shared" ref="G119:O119" si="39">IF(G117-G114=-2,4)+IF(G117-G114=-1,3)+IF(G117-G114=0,2)+IF(G117-G114=1,1)+IF(G117-G114&gt;2,0)</f>
        <v>0</v>
      </c>
      <c r="H119" s="141">
        <f t="shared" si="39"/>
        <v>0</v>
      </c>
      <c r="I119" s="141">
        <f t="shared" si="39"/>
        <v>0</v>
      </c>
      <c r="J119" s="141">
        <f t="shared" si="39"/>
        <v>0</v>
      </c>
      <c r="K119" s="141">
        <f t="shared" si="39"/>
        <v>0</v>
      </c>
      <c r="L119" s="141">
        <f t="shared" si="39"/>
        <v>0</v>
      </c>
      <c r="M119" s="141">
        <f t="shared" si="39"/>
        <v>0</v>
      </c>
      <c r="N119" s="141">
        <f t="shared" si="39"/>
        <v>0</v>
      </c>
      <c r="O119" s="142">
        <f t="shared" si="39"/>
        <v>0</v>
      </c>
      <c r="P119" s="143">
        <f>SUM(G119:O119)</f>
        <v>0</v>
      </c>
      <c r="Q119" s="142">
        <f t="shared" ref="Q119:Y119" si="40">IF(Q117-Q114=-2,4)+IF(Q117-Q114=-1,3)+IF(Q117-Q114=0,2)+IF(Q117-Q114=1,1)+IF(Q117-Q114&gt;2,0)</f>
        <v>0</v>
      </c>
      <c r="R119" s="142">
        <f t="shared" si="40"/>
        <v>0</v>
      </c>
      <c r="S119" s="142">
        <f t="shared" si="40"/>
        <v>0</v>
      </c>
      <c r="T119" s="142">
        <f t="shared" si="40"/>
        <v>0</v>
      </c>
      <c r="U119" s="142">
        <f t="shared" si="40"/>
        <v>0</v>
      </c>
      <c r="V119" s="142">
        <f t="shared" si="40"/>
        <v>0</v>
      </c>
      <c r="W119" s="142">
        <f t="shared" si="40"/>
        <v>0</v>
      </c>
      <c r="X119" s="142">
        <f t="shared" si="40"/>
        <v>0</v>
      </c>
      <c r="Y119" s="142">
        <f t="shared" si="40"/>
        <v>0</v>
      </c>
      <c r="Z119" s="143">
        <f>SUM(Q119:Y119)</f>
        <v>0</v>
      </c>
      <c r="AA119" s="144">
        <f>P119+Z119</f>
        <v>0</v>
      </c>
      <c r="AB119" s="101"/>
      <c r="AC119" s="101"/>
    </row>
    <row r="120" spans="5:32" x14ac:dyDescent="0.35">
      <c r="E120" s="101"/>
      <c r="F120" s="38"/>
      <c r="G120" s="28">
        <f>G117-G114</f>
        <v>6</v>
      </c>
      <c r="H120" s="28">
        <f t="shared" ref="H120:O120" si="41">H117-H114</f>
        <v>6</v>
      </c>
      <c r="I120" s="28">
        <f t="shared" si="41"/>
        <v>5</v>
      </c>
      <c r="J120" s="28">
        <f t="shared" si="41"/>
        <v>6</v>
      </c>
      <c r="K120" s="28">
        <f t="shared" si="41"/>
        <v>7</v>
      </c>
      <c r="L120" s="28">
        <f t="shared" si="41"/>
        <v>5</v>
      </c>
      <c r="M120" s="28">
        <f t="shared" si="41"/>
        <v>7</v>
      </c>
      <c r="N120" s="28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5"/>
      <c r="AA120" s="146"/>
      <c r="AB120" s="101"/>
      <c r="AC120" s="101"/>
    </row>
    <row r="121" spans="5:32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2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2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0</v>
      </c>
      <c r="P123" s="198" t="s">
        <v>57</v>
      </c>
      <c r="Q123" s="198"/>
      <c r="R123" s="198"/>
      <c r="S123" s="198"/>
      <c r="T123" s="198"/>
      <c r="U123" s="148">
        <f>COUNTIF(G120:Y120,"=2")</f>
        <v>0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</row>
    <row r="124" spans="5:32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0</v>
      </c>
      <c r="P124" s="198" t="s">
        <v>60</v>
      </c>
      <c r="Q124" s="198"/>
      <c r="R124" s="198"/>
      <c r="S124" s="198"/>
      <c r="T124" s="198"/>
      <c r="U124" s="151">
        <f>COUNTIF(G120:Y120,"&gt;=3")</f>
        <v>18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</row>
    <row r="125" spans="5:32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0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</row>
    <row r="126" spans="5:32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0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</row>
    <row r="127" spans="5:32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0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</row>
    <row r="128" spans="5:32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18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</row>
    <row r="129" spans="5:32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</row>
    <row r="130" spans="5:32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</row>
    <row r="131" spans="5:32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</row>
    <row r="132" spans="5:32" ht="15.5" thickTop="1" thickBot="1" x14ac:dyDescent="0.4"/>
    <row r="133" spans="5:32" x14ac:dyDescent="0.35">
      <c r="E133" s="101"/>
      <c r="F133" s="102" t="s">
        <v>49</v>
      </c>
      <c r="G133" s="196">
        <f>C11</f>
        <v>0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0</v>
      </c>
      <c r="AB133" s="101"/>
      <c r="AC133" s="101"/>
    </row>
    <row r="134" spans="5:32" ht="15" thickBot="1" x14ac:dyDescent="0.4">
      <c r="E134" s="101"/>
      <c r="F134" s="104" t="s">
        <v>6</v>
      </c>
      <c r="G134" s="210">
        <f>E11</f>
        <v>20</v>
      </c>
      <c r="H134" s="211"/>
      <c r="I134" s="211"/>
      <c r="J134" s="211"/>
      <c r="K134" s="17"/>
      <c r="L134" s="211">
        <f>$F$3</f>
        <v>133</v>
      </c>
      <c r="M134" s="211"/>
      <c r="N134" s="211"/>
      <c r="O134" s="211">
        <f>$G$3</f>
        <v>68.599999999999994</v>
      </c>
      <c r="P134" s="211"/>
      <c r="Q134" s="212">
        <f>ROUND((G134*(L134/113)+(O134-AA137)),0)</f>
        <v>20</v>
      </c>
      <c r="R134" s="212"/>
      <c r="S134" s="212"/>
      <c r="T134" s="212"/>
      <c r="U134" s="17"/>
      <c r="V134" s="17"/>
      <c r="AA134" s="17"/>
      <c r="AB134" s="101"/>
      <c r="AC134" s="101"/>
    </row>
    <row r="135" spans="5:32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2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2" x14ac:dyDescent="0.35">
      <c r="E137" s="101"/>
      <c r="F137" s="109" t="s">
        <v>11</v>
      </c>
      <c r="G137" s="110">
        <f>G$7</f>
        <v>4</v>
      </c>
      <c r="H137" s="110">
        <f t="shared" ref="H137:O137" si="43">H$7</f>
        <v>4</v>
      </c>
      <c r="I137" s="110">
        <f t="shared" si="43"/>
        <v>5</v>
      </c>
      <c r="J137" s="110">
        <f t="shared" si="43"/>
        <v>4</v>
      </c>
      <c r="K137" s="110">
        <f t="shared" si="43"/>
        <v>3</v>
      </c>
      <c r="L137" s="110">
        <f t="shared" si="43"/>
        <v>5</v>
      </c>
      <c r="M137" s="110">
        <f t="shared" si="43"/>
        <v>3</v>
      </c>
      <c r="N137" s="110">
        <f t="shared" si="43"/>
        <v>5</v>
      </c>
      <c r="O137" s="110">
        <f t="shared" si="43"/>
        <v>3</v>
      </c>
      <c r="P137" s="111">
        <f>SUM(G137:O137)</f>
        <v>36</v>
      </c>
      <c r="Q137" s="110">
        <f t="shared" ref="Q137:Y137" si="44">Q$7</f>
        <v>4</v>
      </c>
      <c r="R137" s="112">
        <f t="shared" si="44"/>
        <v>4</v>
      </c>
      <c r="S137" s="112">
        <f t="shared" si="44"/>
        <v>3</v>
      </c>
      <c r="T137" s="112">
        <f t="shared" si="44"/>
        <v>5</v>
      </c>
      <c r="U137" s="112">
        <f t="shared" si="44"/>
        <v>3</v>
      </c>
      <c r="V137" s="112">
        <f t="shared" si="44"/>
        <v>4</v>
      </c>
      <c r="W137" s="112">
        <f t="shared" si="44"/>
        <v>4</v>
      </c>
      <c r="X137" s="112">
        <f t="shared" si="44"/>
        <v>5</v>
      </c>
      <c r="Y137" s="113">
        <f t="shared" si="44"/>
        <v>4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2" x14ac:dyDescent="0.35">
      <c r="E138" s="101"/>
      <c r="F138" s="114" t="s">
        <v>7</v>
      </c>
      <c r="G138" s="115">
        <f>G$8</f>
        <v>4</v>
      </c>
      <c r="H138" s="115">
        <f t="shared" ref="H138:O138" si="45">H$8</f>
        <v>8</v>
      </c>
      <c r="I138" s="115">
        <f t="shared" si="45"/>
        <v>12</v>
      </c>
      <c r="J138" s="115">
        <f t="shared" si="45"/>
        <v>14</v>
      </c>
      <c r="K138" s="115">
        <f t="shared" si="45"/>
        <v>2</v>
      </c>
      <c r="L138" s="115">
        <f t="shared" si="45"/>
        <v>10</v>
      </c>
      <c r="M138" s="115">
        <f t="shared" si="45"/>
        <v>18</v>
      </c>
      <c r="N138" s="115">
        <f t="shared" si="45"/>
        <v>16</v>
      </c>
      <c r="O138" s="116">
        <f t="shared" si="45"/>
        <v>6</v>
      </c>
      <c r="P138" s="117"/>
      <c r="Q138" s="118">
        <f t="shared" ref="Q138:Y138" si="46">Q$8</f>
        <v>1</v>
      </c>
      <c r="R138" s="119">
        <f t="shared" si="46"/>
        <v>9</v>
      </c>
      <c r="S138" s="119">
        <f t="shared" si="46"/>
        <v>11</v>
      </c>
      <c r="T138" s="119">
        <f t="shared" si="46"/>
        <v>5</v>
      </c>
      <c r="U138" s="119">
        <f t="shared" si="46"/>
        <v>17</v>
      </c>
      <c r="V138" s="119">
        <f t="shared" si="46"/>
        <v>15</v>
      </c>
      <c r="W138" s="119">
        <f t="shared" si="46"/>
        <v>3</v>
      </c>
      <c r="X138" s="119">
        <f t="shared" si="46"/>
        <v>13</v>
      </c>
      <c r="Y138" s="116">
        <f t="shared" si="46"/>
        <v>7</v>
      </c>
      <c r="Z138" s="117"/>
      <c r="AA138" s="120"/>
      <c r="AB138" s="101"/>
      <c r="AC138" s="101"/>
    </row>
    <row r="139" spans="5:32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1</v>
      </c>
      <c r="H139" s="122">
        <f t="shared" ref="H139:O139" si="47">IF($Q134&lt;=18,IF(H138&lt;=$Q134,1,0),IF($Q134&lt;=36,IF(H138&lt;=($Q134-18),2,1),IF($Q134&gt;36,IF(H138&lt;=($Q134-36),3,2))))</f>
        <v>1</v>
      </c>
      <c r="I139" s="122">
        <f t="shared" si="47"/>
        <v>1</v>
      </c>
      <c r="J139" s="122">
        <f t="shared" si="47"/>
        <v>1</v>
      </c>
      <c r="K139" s="122">
        <f t="shared" si="47"/>
        <v>2</v>
      </c>
      <c r="L139" s="122">
        <f t="shared" si="47"/>
        <v>1</v>
      </c>
      <c r="M139" s="122">
        <f t="shared" si="47"/>
        <v>1</v>
      </c>
      <c r="N139" s="122">
        <f t="shared" si="47"/>
        <v>1</v>
      </c>
      <c r="O139" s="123">
        <f t="shared" si="47"/>
        <v>1</v>
      </c>
      <c r="P139" s="124">
        <f>SUM(G139:O139)</f>
        <v>10</v>
      </c>
      <c r="Q139" s="123">
        <f t="shared" ref="Q139:Y139" si="48">IF($Q134&lt;=18,IF(Q138&lt;=$Q134,1,0),IF($Q134&lt;=36,IF(Q138&lt;=($Q134-18),2,1),IF($Q134&gt;36,IF(Q138&lt;=($Q134-36),3,2))))</f>
        <v>2</v>
      </c>
      <c r="R139" s="123">
        <f t="shared" si="48"/>
        <v>1</v>
      </c>
      <c r="S139" s="123">
        <f t="shared" si="48"/>
        <v>1</v>
      </c>
      <c r="T139" s="123">
        <f t="shared" si="48"/>
        <v>1</v>
      </c>
      <c r="U139" s="123">
        <f t="shared" si="48"/>
        <v>1</v>
      </c>
      <c r="V139" s="123">
        <f t="shared" si="48"/>
        <v>1</v>
      </c>
      <c r="W139" s="123">
        <f t="shared" si="48"/>
        <v>1</v>
      </c>
      <c r="X139" s="123">
        <f t="shared" si="48"/>
        <v>1</v>
      </c>
      <c r="Y139" s="123">
        <f t="shared" si="48"/>
        <v>1</v>
      </c>
      <c r="Z139" s="125">
        <f>SUM(Q139:Y139)</f>
        <v>10</v>
      </c>
      <c r="AA139" s="126">
        <f>P139+Z139</f>
        <v>20</v>
      </c>
      <c r="AB139" s="101"/>
      <c r="AC139" s="101"/>
    </row>
    <row r="140" spans="5:32" x14ac:dyDescent="0.35">
      <c r="E140" s="101"/>
      <c r="F140" s="127" t="s">
        <v>51</v>
      </c>
      <c r="G140" s="128">
        <f t="shared" ref="G140:O140" si="49">G11</f>
        <v>10</v>
      </c>
      <c r="H140" s="128">
        <f t="shared" si="49"/>
        <v>10</v>
      </c>
      <c r="I140" s="128">
        <f t="shared" si="49"/>
        <v>10</v>
      </c>
      <c r="J140" s="128">
        <f t="shared" si="49"/>
        <v>10</v>
      </c>
      <c r="K140" s="128">
        <f t="shared" si="49"/>
        <v>10</v>
      </c>
      <c r="L140" s="128">
        <f t="shared" si="49"/>
        <v>10</v>
      </c>
      <c r="M140" s="128">
        <f t="shared" si="49"/>
        <v>10</v>
      </c>
      <c r="N140" s="128">
        <f t="shared" si="49"/>
        <v>10</v>
      </c>
      <c r="O140" s="128">
        <f t="shared" si="49"/>
        <v>10</v>
      </c>
      <c r="P140" s="129">
        <f>SUM(G140:O140)</f>
        <v>90</v>
      </c>
      <c r="Q140" s="130">
        <f t="shared" ref="Q140:Y140" si="50">Q11</f>
        <v>10</v>
      </c>
      <c r="R140" s="128">
        <f t="shared" si="50"/>
        <v>10</v>
      </c>
      <c r="S140" s="128">
        <f t="shared" si="50"/>
        <v>10</v>
      </c>
      <c r="T140" s="128">
        <f t="shared" si="50"/>
        <v>10</v>
      </c>
      <c r="U140" s="128">
        <f t="shared" si="50"/>
        <v>10</v>
      </c>
      <c r="V140" s="128">
        <f t="shared" si="50"/>
        <v>10</v>
      </c>
      <c r="W140" s="128">
        <f t="shared" si="50"/>
        <v>10</v>
      </c>
      <c r="X140" s="128">
        <f t="shared" si="50"/>
        <v>10</v>
      </c>
      <c r="Y140" s="131">
        <f t="shared" si="50"/>
        <v>10</v>
      </c>
      <c r="Z140" s="129">
        <f>SUM(Q140:Y140)</f>
        <v>90</v>
      </c>
      <c r="AA140" s="132">
        <f>P140+Z140</f>
        <v>180</v>
      </c>
      <c r="AB140" s="101"/>
      <c r="AC140" s="101"/>
    </row>
    <row r="141" spans="5:32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0</v>
      </c>
      <c r="H141" s="134">
        <f t="shared" ref="H141:O141" si="51">IF(H140-H137=-1,3+H139)+IF(H140-H137=0,2+H139)+IF(H140-H137=1,1+H139)+IF(H140-H137=2,H139)+IF(H140-H137=3,IF(H139-1&gt;0,H139-1,0))+IF(H140-H137=4,IF(H139-2&gt;0,H139-2,0))</f>
        <v>0</v>
      </c>
      <c r="I141" s="134">
        <f t="shared" si="51"/>
        <v>0</v>
      </c>
      <c r="J141" s="134">
        <f t="shared" si="51"/>
        <v>0</v>
      </c>
      <c r="K141" s="134">
        <f t="shared" si="51"/>
        <v>0</v>
      </c>
      <c r="L141" s="134">
        <f t="shared" si="51"/>
        <v>0</v>
      </c>
      <c r="M141" s="134">
        <f t="shared" si="51"/>
        <v>0</v>
      </c>
      <c r="N141" s="134">
        <f t="shared" si="51"/>
        <v>0</v>
      </c>
      <c r="O141" s="135">
        <f t="shared" si="51"/>
        <v>0</v>
      </c>
      <c r="P141" s="136">
        <f>SUM(G141:O141)</f>
        <v>0</v>
      </c>
      <c r="Q141" s="137">
        <f t="shared" ref="Q141:Y141" si="52">IF(Q140-Q137=-1,3+Q139)+IF(Q140-Q137=0,2+Q139)+IF(Q140-Q137=1,1+Q139)+IF(Q140-Q137=2,Q139)+IF(Q140-Q137=3,IF(Q139-1&gt;0,Q139-1,0))+IF(Q140-Q137=4,IF(Q139-2&gt;0,Q139-2,0))</f>
        <v>0</v>
      </c>
      <c r="R141" s="138">
        <f t="shared" si="52"/>
        <v>0</v>
      </c>
      <c r="S141" s="138">
        <f t="shared" si="52"/>
        <v>0</v>
      </c>
      <c r="T141" s="138">
        <f t="shared" si="52"/>
        <v>0</v>
      </c>
      <c r="U141" s="138">
        <f t="shared" si="52"/>
        <v>0</v>
      </c>
      <c r="V141" s="138">
        <f t="shared" si="52"/>
        <v>0</v>
      </c>
      <c r="W141" s="138">
        <f t="shared" si="52"/>
        <v>0</v>
      </c>
      <c r="X141" s="138">
        <f t="shared" si="52"/>
        <v>0</v>
      </c>
      <c r="Y141" s="135">
        <f t="shared" si="52"/>
        <v>0</v>
      </c>
      <c r="Z141" s="136">
        <f>SUM(Q141:Y141)</f>
        <v>0</v>
      </c>
      <c r="AA141" s="139">
        <f>P141+Z141</f>
        <v>0</v>
      </c>
      <c r="AB141" s="101"/>
      <c r="AC141" s="101"/>
    </row>
    <row r="142" spans="5:32" ht="15" thickBot="1" x14ac:dyDescent="0.4">
      <c r="E142" s="101"/>
      <c r="F142" s="140" t="s">
        <v>53</v>
      </c>
      <c r="G142" s="141">
        <f t="shared" ref="G142:O142" si="53">IF(G140-G137=-2,4)+IF(G140-G137=-1,3)+IF(G140-G137=0,2)+IF(G140-G137=1,1)+IF(G140-G137&gt;2,0)</f>
        <v>0</v>
      </c>
      <c r="H142" s="141">
        <f t="shared" si="53"/>
        <v>0</v>
      </c>
      <c r="I142" s="141">
        <f t="shared" si="53"/>
        <v>0</v>
      </c>
      <c r="J142" s="141">
        <f t="shared" si="53"/>
        <v>0</v>
      </c>
      <c r="K142" s="141">
        <f t="shared" si="53"/>
        <v>0</v>
      </c>
      <c r="L142" s="141">
        <f t="shared" si="53"/>
        <v>0</v>
      </c>
      <c r="M142" s="141">
        <f t="shared" si="53"/>
        <v>0</v>
      </c>
      <c r="N142" s="141">
        <f t="shared" si="53"/>
        <v>0</v>
      </c>
      <c r="O142" s="142">
        <f t="shared" si="53"/>
        <v>0</v>
      </c>
      <c r="P142" s="143">
        <f>SUM(G142:O142)</f>
        <v>0</v>
      </c>
      <c r="Q142" s="142">
        <f t="shared" ref="Q142:Y142" si="54">IF(Q140-Q137=-2,4)+IF(Q140-Q137=-1,3)+IF(Q140-Q137=0,2)+IF(Q140-Q137=1,1)+IF(Q140-Q137&gt;2,0)</f>
        <v>0</v>
      </c>
      <c r="R142" s="142">
        <f t="shared" si="54"/>
        <v>0</v>
      </c>
      <c r="S142" s="142">
        <f t="shared" si="54"/>
        <v>0</v>
      </c>
      <c r="T142" s="142">
        <f t="shared" si="54"/>
        <v>0</v>
      </c>
      <c r="U142" s="142">
        <f t="shared" si="54"/>
        <v>0</v>
      </c>
      <c r="V142" s="142">
        <f t="shared" si="54"/>
        <v>0</v>
      </c>
      <c r="W142" s="142">
        <f t="shared" si="54"/>
        <v>0</v>
      </c>
      <c r="X142" s="142">
        <f t="shared" si="54"/>
        <v>0</v>
      </c>
      <c r="Y142" s="142">
        <f t="shared" si="54"/>
        <v>0</v>
      </c>
      <c r="Z142" s="143">
        <f>SUM(Q142:Y142)</f>
        <v>0</v>
      </c>
      <c r="AA142" s="144">
        <f>P142+Z142</f>
        <v>0</v>
      </c>
      <c r="AB142" s="101"/>
      <c r="AC142" s="101"/>
    </row>
    <row r="143" spans="5:32" x14ac:dyDescent="0.35">
      <c r="E143" s="101"/>
      <c r="F143" s="38"/>
      <c r="G143" s="28">
        <f>G140-G137</f>
        <v>6</v>
      </c>
      <c r="H143" s="28">
        <f t="shared" ref="H143:O143" si="55">H140-H137</f>
        <v>6</v>
      </c>
      <c r="I143" s="28">
        <f t="shared" si="55"/>
        <v>5</v>
      </c>
      <c r="J143" s="28">
        <f t="shared" si="55"/>
        <v>6</v>
      </c>
      <c r="K143" s="28">
        <f t="shared" si="55"/>
        <v>7</v>
      </c>
      <c r="L143" s="28">
        <f t="shared" si="55"/>
        <v>5</v>
      </c>
      <c r="M143" s="28">
        <f t="shared" si="55"/>
        <v>7</v>
      </c>
      <c r="N143" s="28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5"/>
      <c r="AA143" s="146"/>
      <c r="AB143" s="101"/>
      <c r="AC143" s="101"/>
    </row>
    <row r="144" spans="5:32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2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2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0</v>
      </c>
      <c r="P146" s="198" t="s">
        <v>57</v>
      </c>
      <c r="Q146" s="198"/>
      <c r="R146" s="198"/>
      <c r="S146" s="198"/>
      <c r="T146" s="198"/>
      <c r="U146" s="148">
        <f>COUNTIF(G143:Y143,"=2")</f>
        <v>0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</row>
    <row r="147" spans="5:32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0</v>
      </c>
      <c r="P147" s="198" t="s">
        <v>60</v>
      </c>
      <c r="Q147" s="198"/>
      <c r="R147" s="198"/>
      <c r="S147" s="198"/>
      <c r="T147" s="198"/>
      <c r="U147" s="151">
        <f>COUNTIF(G143:Y143,"&gt;=3")</f>
        <v>18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</row>
    <row r="148" spans="5:32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0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</row>
    <row r="149" spans="5:32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0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</row>
    <row r="150" spans="5:32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0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</row>
    <row r="151" spans="5:32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18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</row>
    <row r="152" spans="5:32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</row>
    <row r="153" spans="5:32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</row>
    <row r="154" spans="5:32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</row>
    <row r="155" spans="5:32" ht="15.5" thickTop="1" thickBot="1" x14ac:dyDescent="0.4"/>
    <row r="156" spans="5:32" x14ac:dyDescent="0.35">
      <c r="E156" s="101"/>
      <c r="F156" s="102" t="s">
        <v>49</v>
      </c>
      <c r="G156" s="196">
        <f>C12</f>
        <v>0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0</v>
      </c>
      <c r="AB156" s="101"/>
      <c r="AC156" s="101"/>
    </row>
    <row r="157" spans="5:32" ht="15" thickBot="1" x14ac:dyDescent="0.4">
      <c r="E157" s="101"/>
      <c r="F157" s="104" t="s">
        <v>6</v>
      </c>
      <c r="G157" s="210">
        <f>E12</f>
        <v>20</v>
      </c>
      <c r="H157" s="211"/>
      <c r="I157" s="211"/>
      <c r="J157" s="211"/>
      <c r="K157" s="17"/>
      <c r="L157" s="211">
        <f>$F$3</f>
        <v>133</v>
      </c>
      <c r="M157" s="211"/>
      <c r="N157" s="211"/>
      <c r="O157" s="211">
        <f>$G$3</f>
        <v>68.599999999999994</v>
      </c>
      <c r="P157" s="211"/>
      <c r="Q157" s="212">
        <f>ROUND((G157*(L157/113)+(O157-AA160)),0)</f>
        <v>20</v>
      </c>
      <c r="R157" s="212"/>
      <c r="S157" s="212"/>
      <c r="T157" s="212"/>
      <c r="U157" s="17"/>
      <c r="V157" s="17"/>
      <c r="AA157" s="17"/>
      <c r="AB157" s="101"/>
      <c r="AC157" s="101"/>
    </row>
    <row r="158" spans="5:32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2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2" x14ac:dyDescent="0.35">
      <c r="E160" s="101"/>
      <c r="F160" s="109" t="s">
        <v>11</v>
      </c>
      <c r="G160" s="110">
        <f>G$7</f>
        <v>4</v>
      </c>
      <c r="H160" s="110">
        <f t="shared" ref="H160:O160" si="57">H$7</f>
        <v>4</v>
      </c>
      <c r="I160" s="110">
        <f t="shared" si="57"/>
        <v>5</v>
      </c>
      <c r="J160" s="110">
        <f t="shared" si="57"/>
        <v>4</v>
      </c>
      <c r="K160" s="110">
        <f t="shared" si="57"/>
        <v>3</v>
      </c>
      <c r="L160" s="110">
        <f t="shared" si="57"/>
        <v>5</v>
      </c>
      <c r="M160" s="110">
        <f t="shared" si="57"/>
        <v>3</v>
      </c>
      <c r="N160" s="110">
        <f t="shared" si="57"/>
        <v>5</v>
      </c>
      <c r="O160" s="110">
        <f t="shared" si="57"/>
        <v>3</v>
      </c>
      <c r="P160" s="111">
        <f>SUM(G160:O160)</f>
        <v>36</v>
      </c>
      <c r="Q160" s="110">
        <f t="shared" ref="Q160:Y160" si="58">Q$7</f>
        <v>4</v>
      </c>
      <c r="R160" s="112">
        <f t="shared" si="58"/>
        <v>4</v>
      </c>
      <c r="S160" s="112">
        <f t="shared" si="58"/>
        <v>3</v>
      </c>
      <c r="T160" s="112">
        <f t="shared" si="58"/>
        <v>5</v>
      </c>
      <c r="U160" s="112">
        <f t="shared" si="58"/>
        <v>3</v>
      </c>
      <c r="V160" s="112">
        <f t="shared" si="58"/>
        <v>4</v>
      </c>
      <c r="W160" s="112">
        <f t="shared" si="58"/>
        <v>4</v>
      </c>
      <c r="X160" s="112">
        <f t="shared" si="58"/>
        <v>5</v>
      </c>
      <c r="Y160" s="113">
        <f t="shared" si="58"/>
        <v>4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2" x14ac:dyDescent="0.35">
      <c r="E161" s="101"/>
      <c r="F161" s="114" t="s">
        <v>7</v>
      </c>
      <c r="G161" s="115">
        <f>G$8</f>
        <v>4</v>
      </c>
      <c r="H161" s="115">
        <f t="shared" ref="H161:O161" si="59">H$8</f>
        <v>8</v>
      </c>
      <c r="I161" s="115">
        <f t="shared" si="59"/>
        <v>12</v>
      </c>
      <c r="J161" s="115">
        <f t="shared" si="59"/>
        <v>14</v>
      </c>
      <c r="K161" s="115">
        <f t="shared" si="59"/>
        <v>2</v>
      </c>
      <c r="L161" s="115">
        <f t="shared" si="59"/>
        <v>10</v>
      </c>
      <c r="M161" s="115">
        <f t="shared" si="59"/>
        <v>18</v>
      </c>
      <c r="N161" s="115">
        <f t="shared" si="59"/>
        <v>16</v>
      </c>
      <c r="O161" s="116">
        <f t="shared" si="59"/>
        <v>6</v>
      </c>
      <c r="P161" s="117"/>
      <c r="Q161" s="118">
        <f t="shared" ref="Q161:Y161" si="60">Q$8</f>
        <v>1</v>
      </c>
      <c r="R161" s="119">
        <f t="shared" si="60"/>
        <v>9</v>
      </c>
      <c r="S161" s="119">
        <f t="shared" si="60"/>
        <v>11</v>
      </c>
      <c r="T161" s="119">
        <f t="shared" si="60"/>
        <v>5</v>
      </c>
      <c r="U161" s="119">
        <f t="shared" si="60"/>
        <v>17</v>
      </c>
      <c r="V161" s="119">
        <f t="shared" si="60"/>
        <v>15</v>
      </c>
      <c r="W161" s="119">
        <f t="shared" si="60"/>
        <v>3</v>
      </c>
      <c r="X161" s="119">
        <f t="shared" si="60"/>
        <v>13</v>
      </c>
      <c r="Y161" s="116">
        <f t="shared" si="60"/>
        <v>7</v>
      </c>
      <c r="Z161" s="117"/>
      <c r="AA161" s="120"/>
      <c r="AB161" s="101"/>
      <c r="AC161" s="101"/>
    </row>
    <row r="162" spans="5:32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1</v>
      </c>
      <c r="H162" s="122">
        <f t="shared" ref="H162:O162" si="61">IF($Q157&lt;=18,IF(H161&lt;=$Q157,1,0),IF($Q157&lt;=36,IF(H161&lt;=($Q157-18),2,1),IF($Q157&gt;36,IF(H161&lt;=($Q157-36),3,2))))</f>
        <v>1</v>
      </c>
      <c r="I162" s="122">
        <f t="shared" si="61"/>
        <v>1</v>
      </c>
      <c r="J162" s="122">
        <f t="shared" si="61"/>
        <v>1</v>
      </c>
      <c r="K162" s="122">
        <f t="shared" si="61"/>
        <v>2</v>
      </c>
      <c r="L162" s="122">
        <f t="shared" si="61"/>
        <v>1</v>
      </c>
      <c r="M162" s="122">
        <f t="shared" si="61"/>
        <v>1</v>
      </c>
      <c r="N162" s="122">
        <f t="shared" si="61"/>
        <v>1</v>
      </c>
      <c r="O162" s="123">
        <f t="shared" si="61"/>
        <v>1</v>
      </c>
      <c r="P162" s="124">
        <f>SUM(G162:O162)</f>
        <v>10</v>
      </c>
      <c r="Q162" s="123">
        <f t="shared" ref="Q162:Y162" si="62">IF($Q157&lt;=18,IF(Q161&lt;=$Q157,1,0),IF($Q157&lt;=36,IF(Q161&lt;=($Q157-18),2,1),IF($Q157&gt;36,IF(Q161&lt;=($Q157-36),3,2))))</f>
        <v>2</v>
      </c>
      <c r="R162" s="123">
        <f t="shared" si="62"/>
        <v>1</v>
      </c>
      <c r="S162" s="123">
        <f t="shared" si="62"/>
        <v>1</v>
      </c>
      <c r="T162" s="123">
        <f t="shared" si="62"/>
        <v>1</v>
      </c>
      <c r="U162" s="123">
        <f t="shared" si="62"/>
        <v>1</v>
      </c>
      <c r="V162" s="123">
        <f t="shared" si="62"/>
        <v>1</v>
      </c>
      <c r="W162" s="123">
        <f t="shared" si="62"/>
        <v>1</v>
      </c>
      <c r="X162" s="123">
        <f t="shared" si="62"/>
        <v>1</v>
      </c>
      <c r="Y162" s="123">
        <f t="shared" si="62"/>
        <v>1</v>
      </c>
      <c r="Z162" s="125">
        <f>SUM(Q162:Y162)</f>
        <v>10</v>
      </c>
      <c r="AA162" s="126">
        <f>P162+Z162</f>
        <v>20</v>
      </c>
      <c r="AB162" s="101"/>
      <c r="AC162" s="101"/>
    </row>
    <row r="163" spans="5:32" x14ac:dyDescent="0.35">
      <c r="E163" s="101"/>
      <c r="F163" s="127" t="s">
        <v>51</v>
      </c>
      <c r="G163" s="128">
        <f t="shared" ref="G163:O163" si="63">G12</f>
        <v>10</v>
      </c>
      <c r="H163" s="128">
        <f t="shared" si="63"/>
        <v>10</v>
      </c>
      <c r="I163" s="128">
        <f t="shared" si="63"/>
        <v>10</v>
      </c>
      <c r="J163" s="128">
        <f t="shared" si="63"/>
        <v>10</v>
      </c>
      <c r="K163" s="128">
        <f t="shared" si="63"/>
        <v>10</v>
      </c>
      <c r="L163" s="128">
        <f t="shared" si="63"/>
        <v>10</v>
      </c>
      <c r="M163" s="128">
        <f t="shared" si="63"/>
        <v>10</v>
      </c>
      <c r="N163" s="128">
        <f t="shared" si="63"/>
        <v>10</v>
      </c>
      <c r="O163" s="128">
        <f t="shared" si="63"/>
        <v>10</v>
      </c>
      <c r="P163" s="129">
        <f>SUM(G163:O163)</f>
        <v>90</v>
      </c>
      <c r="Q163" s="130">
        <f t="shared" ref="Q163:Y163" si="64">Q12</f>
        <v>10</v>
      </c>
      <c r="R163" s="128">
        <f t="shared" si="64"/>
        <v>10</v>
      </c>
      <c r="S163" s="128">
        <f t="shared" si="64"/>
        <v>10</v>
      </c>
      <c r="T163" s="128">
        <f t="shared" si="64"/>
        <v>10</v>
      </c>
      <c r="U163" s="128">
        <f t="shared" si="64"/>
        <v>10</v>
      </c>
      <c r="V163" s="128">
        <f t="shared" si="64"/>
        <v>10</v>
      </c>
      <c r="W163" s="128">
        <f t="shared" si="64"/>
        <v>10</v>
      </c>
      <c r="X163" s="128">
        <f t="shared" si="64"/>
        <v>10</v>
      </c>
      <c r="Y163" s="131">
        <f t="shared" si="64"/>
        <v>10</v>
      </c>
      <c r="Z163" s="129">
        <f>SUM(Q163:Y163)</f>
        <v>90</v>
      </c>
      <c r="AA163" s="132">
        <f>P163+Z163</f>
        <v>180</v>
      </c>
      <c r="AB163" s="101"/>
      <c r="AC163" s="101"/>
    </row>
    <row r="164" spans="5:32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0</v>
      </c>
      <c r="H164" s="134">
        <f t="shared" ref="H164:O164" si="65">IF(H163-H160=-1,3+H162)+IF(H163-H160=0,2+H162)+IF(H163-H160=1,1+H162)+IF(H163-H160=2,H162)+IF(H163-H160=3,IF(H162-1&gt;0,H162-1,0))+IF(H163-H160=4,IF(H162-2&gt;0,H162-2,0))</f>
        <v>0</v>
      </c>
      <c r="I164" s="134">
        <f t="shared" si="65"/>
        <v>0</v>
      </c>
      <c r="J164" s="134">
        <f t="shared" si="65"/>
        <v>0</v>
      </c>
      <c r="K164" s="134">
        <f t="shared" si="65"/>
        <v>0</v>
      </c>
      <c r="L164" s="134">
        <f t="shared" si="65"/>
        <v>0</v>
      </c>
      <c r="M164" s="134">
        <f t="shared" si="65"/>
        <v>0</v>
      </c>
      <c r="N164" s="134">
        <f t="shared" si="65"/>
        <v>0</v>
      </c>
      <c r="O164" s="135">
        <f t="shared" si="65"/>
        <v>0</v>
      </c>
      <c r="P164" s="136">
        <f>SUM(G164:O164)</f>
        <v>0</v>
      </c>
      <c r="Q164" s="137">
        <f t="shared" ref="Q164:Y164" si="66">IF(Q163-Q160=-1,3+Q162)+IF(Q163-Q160=0,2+Q162)+IF(Q163-Q160=1,1+Q162)+IF(Q163-Q160=2,Q162)+IF(Q163-Q160=3,IF(Q162-1&gt;0,Q162-1,0))+IF(Q163-Q160=4,IF(Q162-2&gt;0,Q162-2,0))</f>
        <v>0</v>
      </c>
      <c r="R164" s="138">
        <f t="shared" si="66"/>
        <v>0</v>
      </c>
      <c r="S164" s="138">
        <f t="shared" si="66"/>
        <v>0</v>
      </c>
      <c r="T164" s="138">
        <f t="shared" si="66"/>
        <v>0</v>
      </c>
      <c r="U164" s="138">
        <f t="shared" si="66"/>
        <v>0</v>
      </c>
      <c r="V164" s="138">
        <f t="shared" si="66"/>
        <v>0</v>
      </c>
      <c r="W164" s="138">
        <f t="shared" si="66"/>
        <v>0</v>
      </c>
      <c r="X164" s="138">
        <f t="shared" si="66"/>
        <v>0</v>
      </c>
      <c r="Y164" s="135">
        <f t="shared" si="66"/>
        <v>0</v>
      </c>
      <c r="Z164" s="136">
        <f>SUM(Q164:Y164)</f>
        <v>0</v>
      </c>
      <c r="AA164" s="139">
        <f>P164+Z164</f>
        <v>0</v>
      </c>
      <c r="AB164" s="101"/>
      <c r="AC164" s="101"/>
    </row>
    <row r="165" spans="5:32" ht="15" thickBot="1" x14ac:dyDescent="0.4">
      <c r="E165" s="101"/>
      <c r="F165" s="140" t="s">
        <v>53</v>
      </c>
      <c r="G165" s="141">
        <f t="shared" ref="G165:O165" si="67">IF(G163-G160=-2,4)+IF(G163-G160=-1,3)+IF(G163-G160=0,2)+IF(G163-G160=1,1)+IF(G163-G160&gt;2,0)</f>
        <v>0</v>
      </c>
      <c r="H165" s="141">
        <f t="shared" si="67"/>
        <v>0</v>
      </c>
      <c r="I165" s="141">
        <f t="shared" si="67"/>
        <v>0</v>
      </c>
      <c r="J165" s="141">
        <f t="shared" si="67"/>
        <v>0</v>
      </c>
      <c r="K165" s="141">
        <f t="shared" si="67"/>
        <v>0</v>
      </c>
      <c r="L165" s="141">
        <f t="shared" si="67"/>
        <v>0</v>
      </c>
      <c r="M165" s="141">
        <f t="shared" si="67"/>
        <v>0</v>
      </c>
      <c r="N165" s="141">
        <f t="shared" si="67"/>
        <v>0</v>
      </c>
      <c r="O165" s="142">
        <f t="shared" si="67"/>
        <v>0</v>
      </c>
      <c r="P165" s="143">
        <f>SUM(G165:O165)</f>
        <v>0</v>
      </c>
      <c r="Q165" s="142">
        <f t="shared" ref="Q165:Y165" si="68">IF(Q163-Q160=-2,4)+IF(Q163-Q160=-1,3)+IF(Q163-Q160=0,2)+IF(Q163-Q160=1,1)+IF(Q163-Q160&gt;2,0)</f>
        <v>0</v>
      </c>
      <c r="R165" s="142">
        <f t="shared" si="68"/>
        <v>0</v>
      </c>
      <c r="S165" s="142">
        <f t="shared" si="68"/>
        <v>0</v>
      </c>
      <c r="T165" s="142">
        <f t="shared" si="68"/>
        <v>0</v>
      </c>
      <c r="U165" s="142">
        <f t="shared" si="68"/>
        <v>0</v>
      </c>
      <c r="V165" s="142">
        <f t="shared" si="68"/>
        <v>0</v>
      </c>
      <c r="W165" s="142">
        <f t="shared" si="68"/>
        <v>0</v>
      </c>
      <c r="X165" s="142">
        <f t="shared" si="68"/>
        <v>0</v>
      </c>
      <c r="Y165" s="142">
        <f t="shared" si="68"/>
        <v>0</v>
      </c>
      <c r="Z165" s="143">
        <f>SUM(Q165:Y165)</f>
        <v>0</v>
      </c>
      <c r="AA165" s="144">
        <f>P165+Z165</f>
        <v>0</v>
      </c>
      <c r="AB165" s="101"/>
      <c r="AC165" s="101"/>
    </row>
    <row r="166" spans="5:32" x14ac:dyDescent="0.35">
      <c r="E166" s="101"/>
      <c r="F166" s="38"/>
      <c r="G166" s="28">
        <f>G163-G160</f>
        <v>6</v>
      </c>
      <c r="H166" s="28">
        <f t="shared" ref="H166:O166" si="69">H163-H160</f>
        <v>6</v>
      </c>
      <c r="I166" s="28">
        <f t="shared" si="69"/>
        <v>5</v>
      </c>
      <c r="J166" s="28">
        <f t="shared" si="69"/>
        <v>6</v>
      </c>
      <c r="K166" s="28">
        <f t="shared" si="69"/>
        <v>7</v>
      </c>
      <c r="L166" s="28">
        <f t="shared" si="69"/>
        <v>5</v>
      </c>
      <c r="M166" s="28">
        <f t="shared" si="69"/>
        <v>7</v>
      </c>
      <c r="N166" s="28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5"/>
      <c r="AA166" s="146"/>
      <c r="AB166" s="101"/>
      <c r="AC166" s="101"/>
    </row>
    <row r="167" spans="5:32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2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2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0</v>
      </c>
      <c r="P169" s="198" t="s">
        <v>57</v>
      </c>
      <c r="Q169" s="198"/>
      <c r="R169" s="198"/>
      <c r="S169" s="198"/>
      <c r="T169" s="198"/>
      <c r="U169" s="148">
        <f>COUNTIF(G166:Y166,"=2")</f>
        <v>0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</row>
    <row r="170" spans="5:32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0</v>
      </c>
      <c r="M170" s="217" t="s">
        <v>59</v>
      </c>
      <c r="N170" s="217"/>
      <c r="O170" s="152">
        <f>COUNTIF(G166:Y166,"=1")</f>
        <v>0</v>
      </c>
      <c r="P170" s="198" t="s">
        <v>60</v>
      </c>
      <c r="Q170" s="198"/>
      <c r="R170" s="198"/>
      <c r="S170" s="198"/>
      <c r="T170" s="198"/>
      <c r="U170" s="151">
        <f>COUNTIF(G166:Y166,"&gt;=3")</f>
        <v>18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</row>
    <row r="171" spans="5:32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0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</row>
    <row r="172" spans="5:32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0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</row>
    <row r="173" spans="5:32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0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</row>
    <row r="174" spans="5:32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18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</row>
    <row r="175" spans="5:32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</row>
    <row r="176" spans="5:32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</row>
    <row r="177" spans="5:32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</row>
    <row r="178" spans="5:32" ht="15.5" thickTop="1" thickBot="1" x14ac:dyDescent="0.4"/>
    <row r="179" spans="5:32" x14ac:dyDescent="0.35">
      <c r="E179" s="101"/>
      <c r="F179" s="102" t="s">
        <v>49</v>
      </c>
      <c r="G179" s="196">
        <f>C13</f>
        <v>0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0</v>
      </c>
      <c r="AB179" s="101"/>
      <c r="AC179" s="101"/>
    </row>
    <row r="180" spans="5:32" ht="15" thickBot="1" x14ac:dyDescent="0.4">
      <c r="E180" s="101"/>
      <c r="F180" s="104" t="s">
        <v>6</v>
      </c>
      <c r="G180" s="210">
        <f>E13</f>
        <v>20</v>
      </c>
      <c r="H180" s="211"/>
      <c r="I180" s="211"/>
      <c r="J180" s="211"/>
      <c r="K180" s="17"/>
      <c r="L180" s="211">
        <f>$F$3</f>
        <v>133</v>
      </c>
      <c r="M180" s="211"/>
      <c r="N180" s="211"/>
      <c r="O180" s="211">
        <f>$G$3</f>
        <v>68.599999999999994</v>
      </c>
      <c r="P180" s="211"/>
      <c r="Q180" s="212">
        <f>ROUND((G180*(L180/113)+(O180-AA183)),0)</f>
        <v>20</v>
      </c>
      <c r="R180" s="212"/>
      <c r="S180" s="212"/>
      <c r="T180" s="212"/>
      <c r="U180" s="17"/>
      <c r="V180" s="17"/>
      <c r="AA180" s="17"/>
      <c r="AB180" s="101"/>
      <c r="AC180" s="101"/>
    </row>
    <row r="181" spans="5:32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2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2" x14ac:dyDescent="0.35">
      <c r="E183" s="101"/>
      <c r="F183" s="109" t="s">
        <v>11</v>
      </c>
      <c r="G183" s="110">
        <f>G$7</f>
        <v>4</v>
      </c>
      <c r="H183" s="110">
        <f t="shared" ref="H183:O183" si="71">H$7</f>
        <v>4</v>
      </c>
      <c r="I183" s="110">
        <f t="shared" si="71"/>
        <v>5</v>
      </c>
      <c r="J183" s="110">
        <f t="shared" si="71"/>
        <v>4</v>
      </c>
      <c r="K183" s="110">
        <f t="shared" si="71"/>
        <v>3</v>
      </c>
      <c r="L183" s="110">
        <f t="shared" si="71"/>
        <v>5</v>
      </c>
      <c r="M183" s="110">
        <f t="shared" si="71"/>
        <v>3</v>
      </c>
      <c r="N183" s="110">
        <f t="shared" si="71"/>
        <v>5</v>
      </c>
      <c r="O183" s="110">
        <f t="shared" si="71"/>
        <v>3</v>
      </c>
      <c r="P183" s="111">
        <f>SUM(G183:O183)</f>
        <v>36</v>
      </c>
      <c r="Q183" s="110">
        <f t="shared" ref="Q183:Y183" si="72">Q$7</f>
        <v>4</v>
      </c>
      <c r="R183" s="112">
        <f t="shared" si="72"/>
        <v>4</v>
      </c>
      <c r="S183" s="112">
        <f t="shared" si="72"/>
        <v>3</v>
      </c>
      <c r="T183" s="112">
        <f t="shared" si="72"/>
        <v>5</v>
      </c>
      <c r="U183" s="112">
        <f t="shared" si="72"/>
        <v>3</v>
      </c>
      <c r="V183" s="112">
        <f t="shared" si="72"/>
        <v>4</v>
      </c>
      <c r="W183" s="112">
        <f t="shared" si="72"/>
        <v>4</v>
      </c>
      <c r="X183" s="112">
        <f t="shared" si="72"/>
        <v>5</v>
      </c>
      <c r="Y183" s="113">
        <f t="shared" si="72"/>
        <v>4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2" x14ac:dyDescent="0.35">
      <c r="E184" s="101"/>
      <c r="F184" s="114" t="s">
        <v>7</v>
      </c>
      <c r="G184" s="115">
        <f>G$8</f>
        <v>4</v>
      </c>
      <c r="H184" s="115">
        <f t="shared" ref="H184:O184" si="73">H$8</f>
        <v>8</v>
      </c>
      <c r="I184" s="115">
        <f t="shared" si="73"/>
        <v>12</v>
      </c>
      <c r="J184" s="115">
        <f t="shared" si="73"/>
        <v>14</v>
      </c>
      <c r="K184" s="115">
        <f t="shared" si="73"/>
        <v>2</v>
      </c>
      <c r="L184" s="115">
        <f t="shared" si="73"/>
        <v>10</v>
      </c>
      <c r="M184" s="115">
        <f t="shared" si="73"/>
        <v>18</v>
      </c>
      <c r="N184" s="115">
        <f t="shared" si="73"/>
        <v>16</v>
      </c>
      <c r="O184" s="116">
        <f t="shared" si="73"/>
        <v>6</v>
      </c>
      <c r="P184" s="117"/>
      <c r="Q184" s="118">
        <f t="shared" ref="Q184:Y184" si="74">Q$8</f>
        <v>1</v>
      </c>
      <c r="R184" s="119">
        <f t="shared" si="74"/>
        <v>9</v>
      </c>
      <c r="S184" s="119">
        <f t="shared" si="74"/>
        <v>11</v>
      </c>
      <c r="T184" s="119">
        <f t="shared" si="74"/>
        <v>5</v>
      </c>
      <c r="U184" s="119">
        <f t="shared" si="74"/>
        <v>17</v>
      </c>
      <c r="V184" s="119">
        <f t="shared" si="74"/>
        <v>15</v>
      </c>
      <c r="W184" s="119">
        <f t="shared" si="74"/>
        <v>3</v>
      </c>
      <c r="X184" s="119">
        <f t="shared" si="74"/>
        <v>13</v>
      </c>
      <c r="Y184" s="116">
        <f t="shared" si="74"/>
        <v>7</v>
      </c>
      <c r="Z184" s="117"/>
      <c r="AA184" s="120"/>
      <c r="AB184" s="101"/>
      <c r="AC184" s="101"/>
    </row>
    <row r="185" spans="5:32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1</v>
      </c>
      <c r="H185" s="122">
        <f t="shared" ref="H185:O185" si="75">IF($Q180&lt;=18,IF(H184&lt;=$Q180,1,0),IF($Q180&lt;=36,IF(H184&lt;=($Q180-18),2,1),IF($Q180&gt;36,IF(H184&lt;=($Q180-36),3,2))))</f>
        <v>1</v>
      </c>
      <c r="I185" s="122">
        <f t="shared" si="75"/>
        <v>1</v>
      </c>
      <c r="J185" s="122">
        <f t="shared" si="75"/>
        <v>1</v>
      </c>
      <c r="K185" s="122">
        <f t="shared" si="75"/>
        <v>2</v>
      </c>
      <c r="L185" s="122">
        <f t="shared" si="75"/>
        <v>1</v>
      </c>
      <c r="M185" s="122">
        <f t="shared" si="75"/>
        <v>1</v>
      </c>
      <c r="N185" s="122">
        <f t="shared" si="75"/>
        <v>1</v>
      </c>
      <c r="O185" s="123">
        <f t="shared" si="75"/>
        <v>1</v>
      </c>
      <c r="P185" s="124">
        <f>SUM(G185:O185)</f>
        <v>10</v>
      </c>
      <c r="Q185" s="123">
        <f t="shared" ref="Q185:Y185" si="76">IF($Q180&lt;=18,IF(Q184&lt;=$Q180,1,0),IF($Q180&lt;=36,IF(Q184&lt;=($Q180-18),2,1),IF($Q180&gt;36,IF(Q184&lt;=($Q180-36),3,2))))</f>
        <v>2</v>
      </c>
      <c r="R185" s="123">
        <f t="shared" si="76"/>
        <v>1</v>
      </c>
      <c r="S185" s="123">
        <f t="shared" si="76"/>
        <v>1</v>
      </c>
      <c r="T185" s="123">
        <f t="shared" si="76"/>
        <v>1</v>
      </c>
      <c r="U185" s="123">
        <f t="shared" si="76"/>
        <v>1</v>
      </c>
      <c r="V185" s="123">
        <f t="shared" si="76"/>
        <v>1</v>
      </c>
      <c r="W185" s="123">
        <f t="shared" si="76"/>
        <v>1</v>
      </c>
      <c r="X185" s="123">
        <f t="shared" si="76"/>
        <v>1</v>
      </c>
      <c r="Y185" s="123">
        <f t="shared" si="76"/>
        <v>1</v>
      </c>
      <c r="Z185" s="125">
        <f>SUM(Q185:Y185)</f>
        <v>10</v>
      </c>
      <c r="AA185" s="126">
        <f>P185+Z185</f>
        <v>20</v>
      </c>
      <c r="AB185" s="101"/>
      <c r="AC185" s="101"/>
    </row>
    <row r="186" spans="5:32" x14ac:dyDescent="0.35">
      <c r="E186" s="101"/>
      <c r="F186" s="127" t="s">
        <v>51</v>
      </c>
      <c r="G186" s="128">
        <f t="shared" ref="G186:O186" si="77">G13</f>
        <v>10</v>
      </c>
      <c r="H186" s="128">
        <f t="shared" si="77"/>
        <v>10</v>
      </c>
      <c r="I186" s="128">
        <f t="shared" si="77"/>
        <v>10</v>
      </c>
      <c r="J186" s="128">
        <f t="shared" si="77"/>
        <v>10</v>
      </c>
      <c r="K186" s="128">
        <f t="shared" si="77"/>
        <v>10</v>
      </c>
      <c r="L186" s="128">
        <f t="shared" si="77"/>
        <v>10</v>
      </c>
      <c r="M186" s="128">
        <f t="shared" si="77"/>
        <v>10</v>
      </c>
      <c r="N186" s="128">
        <f t="shared" si="77"/>
        <v>10</v>
      </c>
      <c r="O186" s="128">
        <f t="shared" si="77"/>
        <v>10</v>
      </c>
      <c r="P186" s="129">
        <f>SUM(G186:O186)</f>
        <v>90</v>
      </c>
      <c r="Q186" s="130">
        <f t="shared" ref="Q186:Y186" si="78">Q13</f>
        <v>10</v>
      </c>
      <c r="R186" s="128">
        <f t="shared" si="78"/>
        <v>10</v>
      </c>
      <c r="S186" s="128">
        <f t="shared" si="78"/>
        <v>10</v>
      </c>
      <c r="T186" s="128">
        <f t="shared" si="78"/>
        <v>10</v>
      </c>
      <c r="U186" s="128">
        <f t="shared" si="78"/>
        <v>10</v>
      </c>
      <c r="V186" s="128">
        <f t="shared" si="78"/>
        <v>10</v>
      </c>
      <c r="W186" s="128">
        <f t="shared" si="78"/>
        <v>10</v>
      </c>
      <c r="X186" s="128">
        <f t="shared" si="78"/>
        <v>10</v>
      </c>
      <c r="Y186" s="131">
        <f t="shared" si="78"/>
        <v>10</v>
      </c>
      <c r="Z186" s="129">
        <f>SUM(Q186:Y186)</f>
        <v>90</v>
      </c>
      <c r="AA186" s="132">
        <f>P186+Z186</f>
        <v>180</v>
      </c>
      <c r="AB186" s="101"/>
      <c r="AC186" s="101"/>
    </row>
    <row r="187" spans="5:32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0</v>
      </c>
      <c r="H187" s="134">
        <f t="shared" ref="H187:O187" si="79">IF(H186-H183=-1,3+H185)+IF(H186-H183=0,2+H185)+IF(H186-H183=1,1+H185)+IF(H186-H183=2,H185)+IF(H186-H183=3,IF(H185-1&gt;0,H185-1,0))+IF(H186-H183=4,IF(H185-2&gt;0,H185-2,0))</f>
        <v>0</v>
      </c>
      <c r="I187" s="134">
        <f t="shared" si="79"/>
        <v>0</v>
      </c>
      <c r="J187" s="134">
        <f t="shared" si="79"/>
        <v>0</v>
      </c>
      <c r="K187" s="134">
        <f t="shared" si="79"/>
        <v>0</v>
      </c>
      <c r="L187" s="134">
        <f t="shared" si="79"/>
        <v>0</v>
      </c>
      <c r="M187" s="134">
        <f t="shared" si="79"/>
        <v>0</v>
      </c>
      <c r="N187" s="134">
        <f t="shared" si="79"/>
        <v>0</v>
      </c>
      <c r="O187" s="135">
        <f t="shared" si="79"/>
        <v>0</v>
      </c>
      <c r="P187" s="136">
        <f>SUM(G187:O187)</f>
        <v>0</v>
      </c>
      <c r="Q187" s="137">
        <f t="shared" ref="Q187:Y187" si="80">IF(Q186-Q183=-1,3+Q185)+IF(Q186-Q183=0,2+Q185)+IF(Q186-Q183=1,1+Q185)+IF(Q186-Q183=2,Q185)+IF(Q186-Q183=3,IF(Q185-1&gt;0,Q185-1,0))+IF(Q186-Q183=4,IF(Q185-2&gt;0,Q185-2,0))</f>
        <v>0</v>
      </c>
      <c r="R187" s="138">
        <f t="shared" si="80"/>
        <v>0</v>
      </c>
      <c r="S187" s="138">
        <f t="shared" si="80"/>
        <v>0</v>
      </c>
      <c r="T187" s="138">
        <f t="shared" si="80"/>
        <v>0</v>
      </c>
      <c r="U187" s="138">
        <f t="shared" si="80"/>
        <v>0</v>
      </c>
      <c r="V187" s="138">
        <f t="shared" si="80"/>
        <v>0</v>
      </c>
      <c r="W187" s="138">
        <f t="shared" si="80"/>
        <v>0</v>
      </c>
      <c r="X187" s="138">
        <f t="shared" si="80"/>
        <v>0</v>
      </c>
      <c r="Y187" s="135">
        <f t="shared" si="80"/>
        <v>0</v>
      </c>
      <c r="Z187" s="136">
        <f>SUM(Q187:Y187)</f>
        <v>0</v>
      </c>
      <c r="AA187" s="139">
        <f>P187+Z187</f>
        <v>0</v>
      </c>
      <c r="AB187" s="101"/>
      <c r="AC187" s="101"/>
    </row>
    <row r="188" spans="5:32" ht="15" thickBot="1" x14ac:dyDescent="0.4">
      <c r="E188" s="101"/>
      <c r="F188" s="140" t="s">
        <v>53</v>
      </c>
      <c r="G188" s="141">
        <f t="shared" ref="G188:O188" si="81">IF(G186-G183=-2,4)+IF(G186-G183=-1,3)+IF(G186-G183=0,2)+IF(G186-G183=1,1)+IF(G186-G183&gt;2,0)</f>
        <v>0</v>
      </c>
      <c r="H188" s="141">
        <f t="shared" si="81"/>
        <v>0</v>
      </c>
      <c r="I188" s="141">
        <f t="shared" si="81"/>
        <v>0</v>
      </c>
      <c r="J188" s="141">
        <f t="shared" si="81"/>
        <v>0</v>
      </c>
      <c r="K188" s="141">
        <f t="shared" si="81"/>
        <v>0</v>
      </c>
      <c r="L188" s="141">
        <f t="shared" si="81"/>
        <v>0</v>
      </c>
      <c r="M188" s="141">
        <f t="shared" si="81"/>
        <v>0</v>
      </c>
      <c r="N188" s="141">
        <f t="shared" si="81"/>
        <v>0</v>
      </c>
      <c r="O188" s="142">
        <f t="shared" si="81"/>
        <v>0</v>
      </c>
      <c r="P188" s="143">
        <f>SUM(G188:O188)</f>
        <v>0</v>
      </c>
      <c r="Q188" s="142">
        <f t="shared" ref="Q188:Y188" si="82">IF(Q186-Q183=-2,4)+IF(Q186-Q183=-1,3)+IF(Q186-Q183=0,2)+IF(Q186-Q183=1,1)+IF(Q186-Q183&gt;2,0)</f>
        <v>0</v>
      </c>
      <c r="R188" s="142">
        <f t="shared" si="82"/>
        <v>0</v>
      </c>
      <c r="S188" s="142">
        <f t="shared" si="82"/>
        <v>0</v>
      </c>
      <c r="T188" s="142">
        <f t="shared" si="82"/>
        <v>0</v>
      </c>
      <c r="U188" s="142">
        <f t="shared" si="82"/>
        <v>0</v>
      </c>
      <c r="V188" s="142">
        <f t="shared" si="82"/>
        <v>0</v>
      </c>
      <c r="W188" s="142">
        <f t="shared" si="82"/>
        <v>0</v>
      </c>
      <c r="X188" s="142">
        <f t="shared" si="82"/>
        <v>0</v>
      </c>
      <c r="Y188" s="142">
        <f t="shared" si="82"/>
        <v>0</v>
      </c>
      <c r="Z188" s="143">
        <f>SUM(Q188:Y188)</f>
        <v>0</v>
      </c>
      <c r="AA188" s="144">
        <f>P188+Z188</f>
        <v>0</v>
      </c>
      <c r="AB188" s="101"/>
      <c r="AC188" s="101"/>
    </row>
    <row r="189" spans="5:32" x14ac:dyDescent="0.35">
      <c r="E189" s="101"/>
      <c r="F189" s="38"/>
      <c r="G189" s="28">
        <f>G186-G183</f>
        <v>6</v>
      </c>
      <c r="H189" s="28">
        <f t="shared" ref="H189:O189" si="83">H186-H183</f>
        <v>6</v>
      </c>
      <c r="I189" s="28">
        <f t="shared" si="83"/>
        <v>5</v>
      </c>
      <c r="J189" s="28">
        <f t="shared" si="83"/>
        <v>6</v>
      </c>
      <c r="K189" s="28">
        <f t="shared" si="83"/>
        <v>7</v>
      </c>
      <c r="L189" s="28">
        <f t="shared" si="83"/>
        <v>5</v>
      </c>
      <c r="M189" s="28">
        <f t="shared" si="83"/>
        <v>7</v>
      </c>
      <c r="N189" s="28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5"/>
      <c r="AA189" s="146"/>
      <c r="AB189" s="101"/>
      <c r="AC189" s="101"/>
    </row>
    <row r="190" spans="5:32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2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2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0</v>
      </c>
      <c r="P192" s="198" t="s">
        <v>57</v>
      </c>
      <c r="Q192" s="198"/>
      <c r="R192" s="198"/>
      <c r="S192" s="198"/>
      <c r="T192" s="198"/>
      <c r="U192" s="148">
        <f>COUNTIF(G189:Y189,"=2")</f>
        <v>0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</row>
    <row r="193" spans="5:32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0</v>
      </c>
      <c r="P193" s="198" t="s">
        <v>60</v>
      </c>
      <c r="Q193" s="198"/>
      <c r="R193" s="198"/>
      <c r="S193" s="198"/>
      <c r="T193" s="198"/>
      <c r="U193" s="151">
        <f>COUNTIF(G189:Y189,"&gt;=3")</f>
        <v>18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</row>
    <row r="194" spans="5:32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0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</row>
    <row r="195" spans="5:32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0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</row>
    <row r="196" spans="5:32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0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</row>
    <row r="197" spans="5:32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18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</row>
    <row r="198" spans="5:32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</row>
    <row r="199" spans="5:32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</row>
    <row r="200" spans="5:32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</row>
    <row r="201" spans="5:32" ht="15.5" thickTop="1" thickBot="1" x14ac:dyDescent="0.4"/>
    <row r="202" spans="5:32" x14ac:dyDescent="0.35">
      <c r="E202" s="101"/>
      <c r="F202" s="102" t="s">
        <v>49</v>
      </c>
      <c r="G202" s="196">
        <f>C14</f>
        <v>0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0</v>
      </c>
      <c r="AB202" s="101"/>
      <c r="AC202" s="101"/>
    </row>
    <row r="203" spans="5:32" ht="15" thickBot="1" x14ac:dyDescent="0.4">
      <c r="E203" s="101"/>
      <c r="F203" s="104" t="s">
        <v>6</v>
      </c>
      <c r="G203" s="210">
        <f>E14</f>
        <v>20</v>
      </c>
      <c r="H203" s="211"/>
      <c r="I203" s="211"/>
      <c r="J203" s="211"/>
      <c r="K203" s="17"/>
      <c r="L203" s="211">
        <f>$F$3</f>
        <v>133</v>
      </c>
      <c r="M203" s="211"/>
      <c r="N203" s="211"/>
      <c r="O203" s="211">
        <f>$G$3</f>
        <v>68.599999999999994</v>
      </c>
      <c r="P203" s="211"/>
      <c r="Q203" s="212">
        <f>ROUND((G203*(L203/113)+(O203-AA206)),0)</f>
        <v>20</v>
      </c>
      <c r="R203" s="212"/>
      <c r="S203" s="212"/>
      <c r="T203" s="212"/>
      <c r="U203" s="17"/>
      <c r="V203" s="17"/>
      <c r="AA203" s="17"/>
      <c r="AB203" s="101"/>
      <c r="AC203" s="101"/>
    </row>
    <row r="204" spans="5:32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2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2" x14ac:dyDescent="0.35">
      <c r="E206" s="101"/>
      <c r="F206" s="109" t="s">
        <v>11</v>
      </c>
      <c r="G206" s="110">
        <f>G$7</f>
        <v>4</v>
      </c>
      <c r="H206" s="110">
        <f t="shared" ref="H206:O206" si="85">H$7</f>
        <v>4</v>
      </c>
      <c r="I206" s="110">
        <f t="shared" si="85"/>
        <v>5</v>
      </c>
      <c r="J206" s="110">
        <f t="shared" si="85"/>
        <v>4</v>
      </c>
      <c r="K206" s="110">
        <f t="shared" si="85"/>
        <v>3</v>
      </c>
      <c r="L206" s="110">
        <f t="shared" si="85"/>
        <v>5</v>
      </c>
      <c r="M206" s="110">
        <f t="shared" si="85"/>
        <v>3</v>
      </c>
      <c r="N206" s="110">
        <f t="shared" si="85"/>
        <v>5</v>
      </c>
      <c r="O206" s="110">
        <f t="shared" si="85"/>
        <v>3</v>
      </c>
      <c r="P206" s="111">
        <f>SUM(G206:O206)</f>
        <v>36</v>
      </c>
      <c r="Q206" s="110">
        <f t="shared" ref="Q206:Y206" si="86">Q$7</f>
        <v>4</v>
      </c>
      <c r="R206" s="112">
        <f t="shared" si="86"/>
        <v>4</v>
      </c>
      <c r="S206" s="112">
        <f t="shared" si="86"/>
        <v>3</v>
      </c>
      <c r="T206" s="112">
        <f t="shared" si="86"/>
        <v>5</v>
      </c>
      <c r="U206" s="112">
        <f t="shared" si="86"/>
        <v>3</v>
      </c>
      <c r="V206" s="112">
        <f t="shared" si="86"/>
        <v>4</v>
      </c>
      <c r="W206" s="112">
        <f t="shared" si="86"/>
        <v>4</v>
      </c>
      <c r="X206" s="112">
        <f t="shared" si="86"/>
        <v>5</v>
      </c>
      <c r="Y206" s="113">
        <f t="shared" si="86"/>
        <v>4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2" x14ac:dyDescent="0.35">
      <c r="E207" s="101"/>
      <c r="F207" s="114" t="s">
        <v>7</v>
      </c>
      <c r="G207" s="115">
        <f>G$8</f>
        <v>4</v>
      </c>
      <c r="H207" s="115">
        <f t="shared" ref="H207:O207" si="87">H$8</f>
        <v>8</v>
      </c>
      <c r="I207" s="115">
        <f t="shared" si="87"/>
        <v>12</v>
      </c>
      <c r="J207" s="115">
        <f t="shared" si="87"/>
        <v>14</v>
      </c>
      <c r="K207" s="115">
        <f t="shared" si="87"/>
        <v>2</v>
      </c>
      <c r="L207" s="115">
        <f t="shared" si="87"/>
        <v>10</v>
      </c>
      <c r="M207" s="115">
        <f t="shared" si="87"/>
        <v>18</v>
      </c>
      <c r="N207" s="115">
        <f t="shared" si="87"/>
        <v>16</v>
      </c>
      <c r="O207" s="116">
        <f t="shared" si="87"/>
        <v>6</v>
      </c>
      <c r="P207" s="117"/>
      <c r="Q207" s="118">
        <f t="shared" ref="Q207:Y207" si="88">Q$8</f>
        <v>1</v>
      </c>
      <c r="R207" s="119">
        <f t="shared" si="88"/>
        <v>9</v>
      </c>
      <c r="S207" s="119">
        <f t="shared" si="88"/>
        <v>11</v>
      </c>
      <c r="T207" s="119">
        <f t="shared" si="88"/>
        <v>5</v>
      </c>
      <c r="U207" s="119">
        <f t="shared" si="88"/>
        <v>17</v>
      </c>
      <c r="V207" s="119">
        <f t="shared" si="88"/>
        <v>15</v>
      </c>
      <c r="W207" s="119">
        <f t="shared" si="88"/>
        <v>3</v>
      </c>
      <c r="X207" s="119">
        <f t="shared" si="88"/>
        <v>13</v>
      </c>
      <c r="Y207" s="116">
        <f t="shared" si="88"/>
        <v>7</v>
      </c>
      <c r="Z207" s="117"/>
      <c r="AA207" s="120"/>
      <c r="AB207" s="101"/>
      <c r="AC207" s="101"/>
    </row>
    <row r="208" spans="5:32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:O208" si="89">IF($Q203&lt;=18,IF(H207&lt;=$Q203,1,0),IF($Q203&lt;=36,IF(H207&lt;=($Q203-18),2,1),IF($Q203&gt;36,IF(H207&lt;=($Q203-36),3,2))))</f>
        <v>1</v>
      </c>
      <c r="I208" s="122">
        <f t="shared" si="89"/>
        <v>1</v>
      </c>
      <c r="J208" s="122">
        <f t="shared" si="89"/>
        <v>1</v>
      </c>
      <c r="K208" s="122">
        <f t="shared" si="89"/>
        <v>2</v>
      </c>
      <c r="L208" s="122">
        <f t="shared" si="89"/>
        <v>1</v>
      </c>
      <c r="M208" s="122">
        <f t="shared" si="89"/>
        <v>1</v>
      </c>
      <c r="N208" s="122">
        <f t="shared" si="89"/>
        <v>1</v>
      </c>
      <c r="O208" s="123">
        <f t="shared" si="89"/>
        <v>1</v>
      </c>
      <c r="P208" s="124">
        <f>SUM(G208:O208)</f>
        <v>10</v>
      </c>
      <c r="Q208" s="123">
        <f t="shared" ref="Q208:Y208" si="90">IF($Q203&lt;=18,IF(Q207&lt;=$Q203,1,0),IF($Q203&lt;=36,IF(Q207&lt;=($Q203-18),2,1),IF($Q203&gt;36,IF(Q207&lt;=($Q203-36),3,2))))</f>
        <v>2</v>
      </c>
      <c r="R208" s="123">
        <f t="shared" si="90"/>
        <v>1</v>
      </c>
      <c r="S208" s="123">
        <f t="shared" si="90"/>
        <v>1</v>
      </c>
      <c r="T208" s="123">
        <f t="shared" si="90"/>
        <v>1</v>
      </c>
      <c r="U208" s="123">
        <f t="shared" si="90"/>
        <v>1</v>
      </c>
      <c r="V208" s="123">
        <f t="shared" si="90"/>
        <v>1</v>
      </c>
      <c r="W208" s="123">
        <f t="shared" si="90"/>
        <v>1</v>
      </c>
      <c r="X208" s="123">
        <f t="shared" si="90"/>
        <v>1</v>
      </c>
      <c r="Y208" s="123">
        <f t="shared" si="90"/>
        <v>1</v>
      </c>
      <c r="Z208" s="125">
        <f>SUM(Q208:Y208)</f>
        <v>10</v>
      </c>
      <c r="AA208" s="126">
        <f>P208+Z208</f>
        <v>20</v>
      </c>
      <c r="AB208" s="101"/>
      <c r="AC208" s="101"/>
    </row>
    <row r="209" spans="5:32" x14ac:dyDescent="0.35">
      <c r="E209" s="101"/>
      <c r="F209" s="127" t="s">
        <v>51</v>
      </c>
      <c r="G209" s="128">
        <f t="shared" ref="G209:O209" si="91">G14</f>
        <v>10</v>
      </c>
      <c r="H209" s="128">
        <f t="shared" si="91"/>
        <v>10</v>
      </c>
      <c r="I209" s="128">
        <f t="shared" si="91"/>
        <v>10</v>
      </c>
      <c r="J209" s="128">
        <f t="shared" si="91"/>
        <v>10</v>
      </c>
      <c r="K209" s="128">
        <f t="shared" si="91"/>
        <v>10</v>
      </c>
      <c r="L209" s="128">
        <f t="shared" si="91"/>
        <v>10</v>
      </c>
      <c r="M209" s="128">
        <f t="shared" si="91"/>
        <v>10</v>
      </c>
      <c r="N209" s="128">
        <f t="shared" si="91"/>
        <v>10</v>
      </c>
      <c r="O209" s="128">
        <f t="shared" si="91"/>
        <v>10</v>
      </c>
      <c r="P209" s="129">
        <f>SUM(G209:O209)</f>
        <v>90</v>
      </c>
      <c r="Q209" s="130">
        <f t="shared" ref="Q209:Y209" si="92">Q14</f>
        <v>10</v>
      </c>
      <c r="R209" s="128">
        <f t="shared" si="92"/>
        <v>10</v>
      </c>
      <c r="S209" s="128">
        <f t="shared" si="92"/>
        <v>10</v>
      </c>
      <c r="T209" s="128">
        <f t="shared" si="92"/>
        <v>10</v>
      </c>
      <c r="U209" s="128">
        <f t="shared" si="92"/>
        <v>10</v>
      </c>
      <c r="V209" s="128">
        <f t="shared" si="92"/>
        <v>10</v>
      </c>
      <c r="W209" s="128">
        <f t="shared" si="92"/>
        <v>10</v>
      </c>
      <c r="X209" s="128">
        <f t="shared" si="92"/>
        <v>10</v>
      </c>
      <c r="Y209" s="131">
        <f t="shared" si="92"/>
        <v>10</v>
      </c>
      <c r="Z209" s="129">
        <f>SUM(Q209:Y209)</f>
        <v>90</v>
      </c>
      <c r="AA209" s="132">
        <f>P209+Z209</f>
        <v>180</v>
      </c>
      <c r="AB209" s="101"/>
      <c r="AC209" s="101"/>
    </row>
    <row r="210" spans="5:32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0</v>
      </c>
      <c r="H210" s="134">
        <f t="shared" ref="H210:O210" si="93">IF(H209-H206=-1,3+H208)+IF(H209-H206=0,2+H208)+IF(H209-H206=1,1+H208)+IF(H209-H206=2,H208)+IF(H209-H206=3,IF(H208-1&gt;0,H208-1,0))+IF(H209-H206=4,IF(H208-2&gt;0,H208-2,0))</f>
        <v>0</v>
      </c>
      <c r="I210" s="134">
        <f t="shared" si="93"/>
        <v>0</v>
      </c>
      <c r="J210" s="134">
        <f t="shared" si="93"/>
        <v>0</v>
      </c>
      <c r="K210" s="134">
        <f t="shared" si="93"/>
        <v>0</v>
      </c>
      <c r="L210" s="134">
        <f t="shared" si="93"/>
        <v>0</v>
      </c>
      <c r="M210" s="134">
        <f t="shared" si="93"/>
        <v>0</v>
      </c>
      <c r="N210" s="134">
        <f t="shared" si="93"/>
        <v>0</v>
      </c>
      <c r="O210" s="135">
        <f t="shared" si="93"/>
        <v>0</v>
      </c>
      <c r="P210" s="136">
        <f>SUM(G210:O210)</f>
        <v>0</v>
      </c>
      <c r="Q210" s="137">
        <f t="shared" ref="Q210:Y210" si="94">IF(Q209-Q206=-1,3+Q208)+IF(Q209-Q206=0,2+Q208)+IF(Q209-Q206=1,1+Q208)+IF(Q209-Q206=2,Q208)+IF(Q209-Q206=3,IF(Q208-1&gt;0,Q208-1,0))+IF(Q209-Q206=4,IF(Q208-2&gt;0,Q208-2,0))</f>
        <v>0</v>
      </c>
      <c r="R210" s="138">
        <f t="shared" si="94"/>
        <v>0</v>
      </c>
      <c r="S210" s="138">
        <f t="shared" si="94"/>
        <v>0</v>
      </c>
      <c r="T210" s="138">
        <f t="shared" si="94"/>
        <v>0</v>
      </c>
      <c r="U210" s="138">
        <f t="shared" si="94"/>
        <v>0</v>
      </c>
      <c r="V210" s="138">
        <f t="shared" si="94"/>
        <v>0</v>
      </c>
      <c r="W210" s="138">
        <f t="shared" si="94"/>
        <v>0</v>
      </c>
      <c r="X210" s="138">
        <f t="shared" si="94"/>
        <v>0</v>
      </c>
      <c r="Y210" s="135">
        <f t="shared" si="94"/>
        <v>0</v>
      </c>
      <c r="Z210" s="136">
        <f>SUM(Q210:Y210)</f>
        <v>0</v>
      </c>
      <c r="AA210" s="139">
        <f>P210+Z210</f>
        <v>0</v>
      </c>
      <c r="AB210" s="101"/>
      <c r="AC210" s="101"/>
    </row>
    <row r="211" spans="5:32" ht="15" thickBot="1" x14ac:dyDescent="0.4">
      <c r="E211" s="101"/>
      <c r="F211" s="140" t="s">
        <v>53</v>
      </c>
      <c r="G211" s="141">
        <f t="shared" ref="G211:O211" si="95">IF(G209-G206=-2,4)+IF(G209-G206=-1,3)+IF(G209-G206=0,2)+IF(G209-G206=1,1)+IF(G209-G206&gt;2,0)</f>
        <v>0</v>
      </c>
      <c r="H211" s="141">
        <f t="shared" si="95"/>
        <v>0</v>
      </c>
      <c r="I211" s="141">
        <f t="shared" si="95"/>
        <v>0</v>
      </c>
      <c r="J211" s="141">
        <f t="shared" si="95"/>
        <v>0</v>
      </c>
      <c r="K211" s="141">
        <f t="shared" si="95"/>
        <v>0</v>
      </c>
      <c r="L211" s="141">
        <f t="shared" si="95"/>
        <v>0</v>
      </c>
      <c r="M211" s="141">
        <f t="shared" si="95"/>
        <v>0</v>
      </c>
      <c r="N211" s="141">
        <f t="shared" si="95"/>
        <v>0</v>
      </c>
      <c r="O211" s="142">
        <f t="shared" si="95"/>
        <v>0</v>
      </c>
      <c r="P211" s="143">
        <f>SUM(G211:O211)</f>
        <v>0</v>
      </c>
      <c r="Q211" s="142">
        <f t="shared" ref="Q211:Y211" si="96">IF(Q209-Q206=-2,4)+IF(Q209-Q206=-1,3)+IF(Q209-Q206=0,2)+IF(Q209-Q206=1,1)+IF(Q209-Q206&gt;2,0)</f>
        <v>0</v>
      </c>
      <c r="R211" s="142">
        <f t="shared" si="96"/>
        <v>0</v>
      </c>
      <c r="S211" s="142">
        <f t="shared" si="96"/>
        <v>0</v>
      </c>
      <c r="T211" s="142">
        <f t="shared" si="96"/>
        <v>0</v>
      </c>
      <c r="U211" s="142">
        <f t="shared" si="96"/>
        <v>0</v>
      </c>
      <c r="V211" s="142">
        <f t="shared" si="96"/>
        <v>0</v>
      </c>
      <c r="W211" s="142">
        <f t="shared" si="96"/>
        <v>0</v>
      </c>
      <c r="X211" s="142">
        <f t="shared" si="96"/>
        <v>0</v>
      </c>
      <c r="Y211" s="142">
        <f t="shared" si="96"/>
        <v>0</v>
      </c>
      <c r="Z211" s="143">
        <f>SUM(Q211:Y211)</f>
        <v>0</v>
      </c>
      <c r="AA211" s="144">
        <f>P211+Z211</f>
        <v>0</v>
      </c>
      <c r="AB211" s="101"/>
      <c r="AC211" s="101"/>
    </row>
    <row r="212" spans="5:32" x14ac:dyDescent="0.35">
      <c r="E212" s="101"/>
      <c r="F212" s="38"/>
      <c r="G212" s="28">
        <f>G209-G206</f>
        <v>6</v>
      </c>
      <c r="H212" s="28">
        <f t="shared" ref="H212:O212" si="97">H209-H206</f>
        <v>6</v>
      </c>
      <c r="I212" s="28">
        <f t="shared" si="97"/>
        <v>5</v>
      </c>
      <c r="J212" s="28">
        <f t="shared" si="97"/>
        <v>6</v>
      </c>
      <c r="K212" s="28">
        <f t="shared" si="97"/>
        <v>7</v>
      </c>
      <c r="L212" s="28">
        <f t="shared" si="97"/>
        <v>5</v>
      </c>
      <c r="M212" s="28">
        <f t="shared" si="97"/>
        <v>7</v>
      </c>
      <c r="N212" s="28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5"/>
      <c r="AA212" s="146"/>
      <c r="AB212" s="101"/>
      <c r="AC212" s="101"/>
    </row>
    <row r="213" spans="5:32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2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2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0</v>
      </c>
      <c r="P215" s="198" t="s">
        <v>57</v>
      </c>
      <c r="Q215" s="198"/>
      <c r="R215" s="198"/>
      <c r="S215" s="198"/>
      <c r="T215" s="198"/>
      <c r="U215" s="148">
        <f>COUNTIF(G212:Y212,"=2")</f>
        <v>0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</row>
    <row r="216" spans="5:32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0</v>
      </c>
      <c r="M216" s="217" t="s">
        <v>59</v>
      </c>
      <c r="N216" s="217"/>
      <c r="O216" s="152">
        <f>COUNTIF(G212:Y212,"=1")</f>
        <v>0</v>
      </c>
      <c r="P216" s="198" t="s">
        <v>60</v>
      </c>
      <c r="Q216" s="198"/>
      <c r="R216" s="198"/>
      <c r="S216" s="198"/>
      <c r="T216" s="198"/>
      <c r="U216" s="151">
        <f>COUNTIF(G212:Y212,"&gt;=3")</f>
        <v>18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</row>
    <row r="217" spans="5:32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0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</row>
    <row r="218" spans="5:32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0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</row>
    <row r="219" spans="5:32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0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</row>
    <row r="220" spans="5:32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18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</row>
    <row r="221" spans="5:32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</row>
    <row r="222" spans="5:32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</row>
    <row r="223" spans="5:32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</row>
    <row r="224" spans="5:32" ht="15.5" thickTop="1" thickBot="1" x14ac:dyDescent="0.4"/>
    <row r="225" spans="5:32" x14ac:dyDescent="0.35">
      <c r="E225" s="101"/>
      <c r="F225" s="102" t="s">
        <v>49</v>
      </c>
      <c r="G225" s="196">
        <f>C15</f>
        <v>0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0</v>
      </c>
      <c r="AB225" s="101"/>
      <c r="AC225" s="101"/>
    </row>
    <row r="226" spans="5:32" ht="15" thickBot="1" x14ac:dyDescent="0.4">
      <c r="E226" s="101"/>
      <c r="F226" s="104" t="s">
        <v>6</v>
      </c>
      <c r="G226" s="210">
        <f>E15</f>
        <v>20</v>
      </c>
      <c r="H226" s="211"/>
      <c r="I226" s="211"/>
      <c r="J226" s="211"/>
      <c r="K226" s="17"/>
      <c r="L226" s="211">
        <f>$F$3</f>
        <v>133</v>
      </c>
      <c r="M226" s="211"/>
      <c r="N226" s="211"/>
      <c r="O226" s="211">
        <f>$G$3</f>
        <v>68.599999999999994</v>
      </c>
      <c r="P226" s="211"/>
      <c r="Q226" s="212">
        <f>ROUND((G226*(L226/113)+(O226-AA229)),0)</f>
        <v>20</v>
      </c>
      <c r="R226" s="212"/>
      <c r="S226" s="212"/>
      <c r="T226" s="212"/>
      <c r="U226" s="17"/>
      <c r="V226" s="17"/>
      <c r="AA226" s="17"/>
      <c r="AB226" s="101"/>
      <c r="AC226" s="101"/>
    </row>
    <row r="227" spans="5:32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2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2" x14ac:dyDescent="0.35">
      <c r="E229" s="101"/>
      <c r="F229" s="109" t="s">
        <v>11</v>
      </c>
      <c r="G229" s="110">
        <f>G$7</f>
        <v>4</v>
      </c>
      <c r="H229" s="110">
        <f t="shared" ref="H229:O229" si="99">H$7</f>
        <v>4</v>
      </c>
      <c r="I229" s="110">
        <f t="shared" si="99"/>
        <v>5</v>
      </c>
      <c r="J229" s="110">
        <f t="shared" si="99"/>
        <v>4</v>
      </c>
      <c r="K229" s="110">
        <f t="shared" si="99"/>
        <v>3</v>
      </c>
      <c r="L229" s="110">
        <f t="shared" si="99"/>
        <v>5</v>
      </c>
      <c r="M229" s="110">
        <f t="shared" si="99"/>
        <v>3</v>
      </c>
      <c r="N229" s="110">
        <f t="shared" si="99"/>
        <v>5</v>
      </c>
      <c r="O229" s="110">
        <f t="shared" si="99"/>
        <v>3</v>
      </c>
      <c r="P229" s="111">
        <f>SUM(G229:O229)</f>
        <v>36</v>
      </c>
      <c r="Q229" s="110">
        <f t="shared" ref="Q229:Y229" si="100">Q$7</f>
        <v>4</v>
      </c>
      <c r="R229" s="112">
        <f t="shared" si="100"/>
        <v>4</v>
      </c>
      <c r="S229" s="112">
        <f t="shared" si="100"/>
        <v>3</v>
      </c>
      <c r="T229" s="112">
        <f t="shared" si="100"/>
        <v>5</v>
      </c>
      <c r="U229" s="112">
        <f t="shared" si="100"/>
        <v>3</v>
      </c>
      <c r="V229" s="112">
        <f t="shared" si="100"/>
        <v>4</v>
      </c>
      <c r="W229" s="112">
        <f t="shared" si="100"/>
        <v>4</v>
      </c>
      <c r="X229" s="112">
        <f t="shared" si="100"/>
        <v>5</v>
      </c>
      <c r="Y229" s="113">
        <f t="shared" si="100"/>
        <v>4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2" x14ac:dyDescent="0.35">
      <c r="E230" s="101"/>
      <c r="F230" s="114" t="s">
        <v>7</v>
      </c>
      <c r="G230" s="115">
        <f>G$8</f>
        <v>4</v>
      </c>
      <c r="H230" s="115">
        <f t="shared" ref="H230:O230" si="101">H$8</f>
        <v>8</v>
      </c>
      <c r="I230" s="115">
        <f t="shared" si="101"/>
        <v>12</v>
      </c>
      <c r="J230" s="115">
        <f t="shared" si="101"/>
        <v>14</v>
      </c>
      <c r="K230" s="115">
        <f t="shared" si="101"/>
        <v>2</v>
      </c>
      <c r="L230" s="115">
        <f t="shared" si="101"/>
        <v>10</v>
      </c>
      <c r="M230" s="115">
        <f t="shared" si="101"/>
        <v>18</v>
      </c>
      <c r="N230" s="115">
        <f t="shared" si="101"/>
        <v>16</v>
      </c>
      <c r="O230" s="116">
        <f t="shared" si="101"/>
        <v>6</v>
      </c>
      <c r="P230" s="117"/>
      <c r="Q230" s="118">
        <f t="shared" ref="Q230:Y230" si="102">Q$8</f>
        <v>1</v>
      </c>
      <c r="R230" s="119">
        <f t="shared" si="102"/>
        <v>9</v>
      </c>
      <c r="S230" s="119">
        <f t="shared" si="102"/>
        <v>11</v>
      </c>
      <c r="T230" s="119">
        <f t="shared" si="102"/>
        <v>5</v>
      </c>
      <c r="U230" s="119">
        <f t="shared" si="102"/>
        <v>17</v>
      </c>
      <c r="V230" s="119">
        <f t="shared" si="102"/>
        <v>15</v>
      </c>
      <c r="W230" s="119">
        <f t="shared" si="102"/>
        <v>3</v>
      </c>
      <c r="X230" s="119">
        <f t="shared" si="102"/>
        <v>13</v>
      </c>
      <c r="Y230" s="116">
        <f t="shared" si="102"/>
        <v>7</v>
      </c>
      <c r="Z230" s="117"/>
      <c r="AA230" s="120"/>
      <c r="AB230" s="101"/>
      <c r="AC230" s="101"/>
    </row>
    <row r="231" spans="5:32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1</v>
      </c>
      <c r="H231" s="122">
        <f t="shared" ref="H231:O231" si="103">IF($Q226&lt;=18,IF(H230&lt;=$Q226,1,0),IF($Q226&lt;=36,IF(H230&lt;=($Q226-18),2,1),IF($Q226&gt;36,IF(H230&lt;=($Q226-36),3,2))))</f>
        <v>1</v>
      </c>
      <c r="I231" s="122">
        <f t="shared" si="103"/>
        <v>1</v>
      </c>
      <c r="J231" s="122">
        <f t="shared" si="103"/>
        <v>1</v>
      </c>
      <c r="K231" s="122">
        <f t="shared" si="103"/>
        <v>2</v>
      </c>
      <c r="L231" s="122">
        <f t="shared" si="103"/>
        <v>1</v>
      </c>
      <c r="M231" s="122">
        <f t="shared" si="103"/>
        <v>1</v>
      </c>
      <c r="N231" s="122">
        <f t="shared" si="103"/>
        <v>1</v>
      </c>
      <c r="O231" s="123">
        <f t="shared" si="103"/>
        <v>1</v>
      </c>
      <c r="P231" s="124">
        <f>SUM(G231:O231)</f>
        <v>10</v>
      </c>
      <c r="Q231" s="123">
        <f t="shared" ref="Q231:Y231" si="104">IF($Q226&lt;=18,IF(Q230&lt;=$Q226,1,0),IF($Q226&lt;=36,IF(Q230&lt;=($Q226-18),2,1),IF($Q226&gt;36,IF(Q230&lt;=($Q226-36),3,2))))</f>
        <v>2</v>
      </c>
      <c r="R231" s="123">
        <f t="shared" si="104"/>
        <v>1</v>
      </c>
      <c r="S231" s="123">
        <f t="shared" si="104"/>
        <v>1</v>
      </c>
      <c r="T231" s="123">
        <f t="shared" si="104"/>
        <v>1</v>
      </c>
      <c r="U231" s="123">
        <f t="shared" si="104"/>
        <v>1</v>
      </c>
      <c r="V231" s="123">
        <f t="shared" si="104"/>
        <v>1</v>
      </c>
      <c r="W231" s="123">
        <f t="shared" si="104"/>
        <v>1</v>
      </c>
      <c r="X231" s="123">
        <f t="shared" si="104"/>
        <v>1</v>
      </c>
      <c r="Y231" s="123">
        <f t="shared" si="104"/>
        <v>1</v>
      </c>
      <c r="Z231" s="125">
        <f>SUM(Q231:Y231)</f>
        <v>10</v>
      </c>
      <c r="AA231" s="126">
        <f>P231+Z231</f>
        <v>20</v>
      </c>
      <c r="AB231" s="101"/>
      <c r="AC231" s="101"/>
    </row>
    <row r="232" spans="5:32" x14ac:dyDescent="0.35">
      <c r="E232" s="101"/>
      <c r="F232" s="127" t="s">
        <v>51</v>
      </c>
      <c r="G232" s="128">
        <f t="shared" ref="G232:O232" si="105">G15</f>
        <v>10</v>
      </c>
      <c r="H232" s="128">
        <f t="shared" si="105"/>
        <v>10</v>
      </c>
      <c r="I232" s="128">
        <f t="shared" si="105"/>
        <v>10</v>
      </c>
      <c r="J232" s="128">
        <f t="shared" si="105"/>
        <v>10</v>
      </c>
      <c r="K232" s="128">
        <f t="shared" si="105"/>
        <v>10</v>
      </c>
      <c r="L232" s="128">
        <f t="shared" si="105"/>
        <v>10</v>
      </c>
      <c r="M232" s="128">
        <f t="shared" si="105"/>
        <v>10</v>
      </c>
      <c r="N232" s="128">
        <f t="shared" si="105"/>
        <v>10</v>
      </c>
      <c r="O232" s="128">
        <f t="shared" si="105"/>
        <v>10</v>
      </c>
      <c r="P232" s="129">
        <f>SUM(G232:O232)</f>
        <v>90</v>
      </c>
      <c r="Q232" s="130">
        <f t="shared" ref="Q232:Y232" si="106">Q15</f>
        <v>10</v>
      </c>
      <c r="R232" s="128">
        <f t="shared" si="106"/>
        <v>10</v>
      </c>
      <c r="S232" s="128">
        <f t="shared" si="106"/>
        <v>10</v>
      </c>
      <c r="T232" s="128">
        <f t="shared" si="106"/>
        <v>10</v>
      </c>
      <c r="U232" s="128">
        <f t="shared" si="106"/>
        <v>10</v>
      </c>
      <c r="V232" s="128">
        <f t="shared" si="106"/>
        <v>10</v>
      </c>
      <c r="W232" s="128">
        <f t="shared" si="106"/>
        <v>10</v>
      </c>
      <c r="X232" s="128">
        <f t="shared" si="106"/>
        <v>10</v>
      </c>
      <c r="Y232" s="131">
        <f t="shared" si="106"/>
        <v>10</v>
      </c>
      <c r="Z232" s="129">
        <f>SUM(Q232:Y232)</f>
        <v>90</v>
      </c>
      <c r="AA232" s="132">
        <f>P232+Z232</f>
        <v>180</v>
      </c>
      <c r="AB232" s="101"/>
      <c r="AC232" s="101"/>
    </row>
    <row r="233" spans="5:32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0</v>
      </c>
      <c r="H233" s="134">
        <f t="shared" ref="H233:O233" si="107">IF(H232-H229=-1,3+H231)+IF(H232-H229=0,2+H231)+IF(H232-H229=1,1+H231)+IF(H232-H229=2,H231)+IF(H232-H229=3,IF(H231-1&gt;0,H231-1,0))+IF(H232-H229=4,IF(H231-2&gt;0,H231-2,0))</f>
        <v>0</v>
      </c>
      <c r="I233" s="134">
        <f t="shared" si="107"/>
        <v>0</v>
      </c>
      <c r="J233" s="134">
        <f t="shared" si="107"/>
        <v>0</v>
      </c>
      <c r="K233" s="134">
        <f t="shared" si="107"/>
        <v>0</v>
      </c>
      <c r="L233" s="134">
        <f t="shared" si="107"/>
        <v>0</v>
      </c>
      <c r="M233" s="134">
        <f t="shared" si="107"/>
        <v>0</v>
      </c>
      <c r="N233" s="134">
        <f t="shared" si="107"/>
        <v>0</v>
      </c>
      <c r="O233" s="135">
        <f t="shared" si="107"/>
        <v>0</v>
      </c>
      <c r="P233" s="136">
        <f>SUM(G233:O233)</f>
        <v>0</v>
      </c>
      <c r="Q233" s="137">
        <f t="shared" ref="Q233:Y233" si="108">IF(Q232-Q229=-1,3+Q231)+IF(Q232-Q229=0,2+Q231)+IF(Q232-Q229=1,1+Q231)+IF(Q232-Q229=2,Q231)+IF(Q232-Q229=3,IF(Q231-1&gt;0,Q231-1,0))+IF(Q232-Q229=4,IF(Q231-2&gt;0,Q231-2,0))</f>
        <v>0</v>
      </c>
      <c r="R233" s="138">
        <f t="shared" si="108"/>
        <v>0</v>
      </c>
      <c r="S233" s="138">
        <f t="shared" si="108"/>
        <v>0</v>
      </c>
      <c r="T233" s="138">
        <f t="shared" si="108"/>
        <v>0</v>
      </c>
      <c r="U233" s="138">
        <f t="shared" si="108"/>
        <v>0</v>
      </c>
      <c r="V233" s="138">
        <f t="shared" si="108"/>
        <v>0</v>
      </c>
      <c r="W233" s="138">
        <f t="shared" si="108"/>
        <v>0</v>
      </c>
      <c r="X233" s="138">
        <f t="shared" si="108"/>
        <v>0</v>
      </c>
      <c r="Y233" s="135">
        <f t="shared" si="108"/>
        <v>0</v>
      </c>
      <c r="Z233" s="136">
        <f>SUM(Q233:Y233)</f>
        <v>0</v>
      </c>
      <c r="AA233" s="139">
        <f>P233+Z233</f>
        <v>0</v>
      </c>
      <c r="AB233" s="101"/>
      <c r="AC233" s="101"/>
    </row>
    <row r="234" spans="5:32" ht="15" thickBot="1" x14ac:dyDescent="0.4">
      <c r="E234" s="101"/>
      <c r="F234" s="140" t="s">
        <v>53</v>
      </c>
      <c r="G234" s="141">
        <f t="shared" ref="G234:O234" si="109">IF(G232-G229=-2,4)+IF(G232-G229=-1,3)+IF(G232-G229=0,2)+IF(G232-G229=1,1)+IF(G232-G229&gt;2,0)</f>
        <v>0</v>
      </c>
      <c r="H234" s="141">
        <f t="shared" si="109"/>
        <v>0</v>
      </c>
      <c r="I234" s="141">
        <f t="shared" si="109"/>
        <v>0</v>
      </c>
      <c r="J234" s="141">
        <f t="shared" si="109"/>
        <v>0</v>
      </c>
      <c r="K234" s="141">
        <f t="shared" si="109"/>
        <v>0</v>
      </c>
      <c r="L234" s="141">
        <f t="shared" si="109"/>
        <v>0</v>
      </c>
      <c r="M234" s="141">
        <f t="shared" si="109"/>
        <v>0</v>
      </c>
      <c r="N234" s="141">
        <f t="shared" si="109"/>
        <v>0</v>
      </c>
      <c r="O234" s="142">
        <f t="shared" si="109"/>
        <v>0</v>
      </c>
      <c r="P234" s="143">
        <f>SUM(G234:O234)</f>
        <v>0</v>
      </c>
      <c r="Q234" s="142">
        <f t="shared" ref="Q234:Y234" si="110">IF(Q232-Q229=-2,4)+IF(Q232-Q229=-1,3)+IF(Q232-Q229=0,2)+IF(Q232-Q229=1,1)+IF(Q232-Q229&gt;2,0)</f>
        <v>0</v>
      </c>
      <c r="R234" s="142">
        <f t="shared" si="110"/>
        <v>0</v>
      </c>
      <c r="S234" s="142">
        <f t="shared" si="110"/>
        <v>0</v>
      </c>
      <c r="T234" s="142">
        <f t="shared" si="110"/>
        <v>0</v>
      </c>
      <c r="U234" s="142">
        <f t="shared" si="110"/>
        <v>0</v>
      </c>
      <c r="V234" s="142">
        <f t="shared" si="110"/>
        <v>0</v>
      </c>
      <c r="W234" s="142">
        <f t="shared" si="110"/>
        <v>0</v>
      </c>
      <c r="X234" s="142">
        <f t="shared" si="110"/>
        <v>0</v>
      </c>
      <c r="Y234" s="142">
        <f t="shared" si="110"/>
        <v>0</v>
      </c>
      <c r="Z234" s="143">
        <f>SUM(Q234:Y234)</f>
        <v>0</v>
      </c>
      <c r="AA234" s="144">
        <f>P234+Z234</f>
        <v>0</v>
      </c>
      <c r="AB234" s="101"/>
      <c r="AC234" s="101"/>
    </row>
    <row r="235" spans="5:32" x14ac:dyDescent="0.35">
      <c r="E235" s="101"/>
      <c r="F235" s="38"/>
      <c r="G235" s="28">
        <f>G232-G229</f>
        <v>6</v>
      </c>
      <c r="H235" s="28">
        <f t="shared" ref="H235:O235" si="111">H232-H229</f>
        <v>6</v>
      </c>
      <c r="I235" s="28">
        <f t="shared" si="111"/>
        <v>5</v>
      </c>
      <c r="J235" s="28">
        <f t="shared" si="111"/>
        <v>6</v>
      </c>
      <c r="K235" s="28">
        <f t="shared" si="111"/>
        <v>7</v>
      </c>
      <c r="L235" s="28">
        <f t="shared" si="111"/>
        <v>5</v>
      </c>
      <c r="M235" s="28">
        <f t="shared" si="111"/>
        <v>7</v>
      </c>
      <c r="N235" s="28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5"/>
      <c r="AA235" s="146"/>
      <c r="AB235" s="101"/>
      <c r="AC235" s="101"/>
    </row>
    <row r="236" spans="5:32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2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2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0</v>
      </c>
      <c r="P238" s="198" t="s">
        <v>57</v>
      </c>
      <c r="Q238" s="198"/>
      <c r="R238" s="198"/>
      <c r="S238" s="198"/>
      <c r="T238" s="198"/>
      <c r="U238" s="148">
        <f>COUNTIF(G235:Y235,"=2")</f>
        <v>0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</row>
    <row r="239" spans="5:32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0</v>
      </c>
      <c r="P239" s="198" t="s">
        <v>60</v>
      </c>
      <c r="Q239" s="198"/>
      <c r="R239" s="198"/>
      <c r="S239" s="198"/>
      <c r="T239" s="198"/>
      <c r="U239" s="151">
        <f>COUNTIF(G235:Y235,"&gt;=3")</f>
        <v>18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</row>
    <row r="240" spans="5:32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0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</row>
    <row r="241" spans="5:32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0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</row>
    <row r="242" spans="5:32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0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</row>
    <row r="243" spans="5:32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18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</row>
    <row r="244" spans="5:32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</row>
    <row r="245" spans="5:32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</row>
    <row r="246" spans="5:32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</row>
    <row r="247" spans="5:32" ht="15.5" thickTop="1" thickBot="1" x14ac:dyDescent="0.4"/>
    <row r="248" spans="5:32" x14ac:dyDescent="0.35">
      <c r="E248" s="101"/>
      <c r="F248" s="102" t="s">
        <v>49</v>
      </c>
      <c r="G248" s="196">
        <f>C16</f>
        <v>0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0</v>
      </c>
      <c r="AB248" s="101"/>
      <c r="AC248" s="101"/>
    </row>
    <row r="249" spans="5:32" ht="15" thickBot="1" x14ac:dyDescent="0.4">
      <c r="E249" s="101"/>
      <c r="F249" s="104" t="s">
        <v>6</v>
      </c>
      <c r="G249" s="210">
        <f>E16</f>
        <v>20</v>
      </c>
      <c r="H249" s="211"/>
      <c r="I249" s="211"/>
      <c r="J249" s="211"/>
      <c r="K249" s="17"/>
      <c r="L249" s="211">
        <f>$F$3</f>
        <v>133</v>
      </c>
      <c r="M249" s="211"/>
      <c r="N249" s="211"/>
      <c r="O249" s="211">
        <f>$G$3</f>
        <v>68.599999999999994</v>
      </c>
      <c r="P249" s="211"/>
      <c r="Q249" s="212">
        <f>ROUND((G249*(L249/113)+(O249-AA252)),0)</f>
        <v>20</v>
      </c>
      <c r="R249" s="212"/>
      <c r="S249" s="212"/>
      <c r="T249" s="212"/>
      <c r="U249" s="17"/>
      <c r="V249" s="17"/>
      <c r="AA249" s="17"/>
      <c r="AB249" s="101"/>
      <c r="AC249" s="101"/>
    </row>
    <row r="250" spans="5:32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2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2" x14ac:dyDescent="0.35">
      <c r="E252" s="101"/>
      <c r="F252" s="109" t="s">
        <v>11</v>
      </c>
      <c r="G252" s="110">
        <f>G$7</f>
        <v>4</v>
      </c>
      <c r="H252" s="110">
        <f t="shared" ref="H252:O252" si="113">H$7</f>
        <v>4</v>
      </c>
      <c r="I252" s="110">
        <f t="shared" si="113"/>
        <v>5</v>
      </c>
      <c r="J252" s="110">
        <f t="shared" si="113"/>
        <v>4</v>
      </c>
      <c r="K252" s="110">
        <f t="shared" si="113"/>
        <v>3</v>
      </c>
      <c r="L252" s="110">
        <f t="shared" si="113"/>
        <v>5</v>
      </c>
      <c r="M252" s="110">
        <f t="shared" si="113"/>
        <v>3</v>
      </c>
      <c r="N252" s="110">
        <f t="shared" si="113"/>
        <v>5</v>
      </c>
      <c r="O252" s="110">
        <f t="shared" si="113"/>
        <v>3</v>
      </c>
      <c r="P252" s="111">
        <f>SUM(G252:O252)</f>
        <v>36</v>
      </c>
      <c r="Q252" s="110">
        <f t="shared" ref="Q252:Y252" si="114">Q$7</f>
        <v>4</v>
      </c>
      <c r="R252" s="112">
        <f t="shared" si="114"/>
        <v>4</v>
      </c>
      <c r="S252" s="112">
        <f t="shared" si="114"/>
        <v>3</v>
      </c>
      <c r="T252" s="112">
        <f t="shared" si="114"/>
        <v>5</v>
      </c>
      <c r="U252" s="112">
        <f t="shared" si="114"/>
        <v>3</v>
      </c>
      <c r="V252" s="112">
        <f t="shared" si="114"/>
        <v>4</v>
      </c>
      <c r="W252" s="112">
        <f t="shared" si="114"/>
        <v>4</v>
      </c>
      <c r="X252" s="112">
        <f t="shared" si="114"/>
        <v>5</v>
      </c>
      <c r="Y252" s="113">
        <f t="shared" si="114"/>
        <v>4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2" x14ac:dyDescent="0.35">
      <c r="E253" s="101"/>
      <c r="F253" s="114" t="s">
        <v>7</v>
      </c>
      <c r="G253" s="115">
        <f>G$8</f>
        <v>4</v>
      </c>
      <c r="H253" s="115">
        <f t="shared" ref="H253:O253" si="115">H$8</f>
        <v>8</v>
      </c>
      <c r="I253" s="115">
        <f t="shared" si="115"/>
        <v>12</v>
      </c>
      <c r="J253" s="115">
        <f t="shared" si="115"/>
        <v>14</v>
      </c>
      <c r="K253" s="115">
        <f t="shared" si="115"/>
        <v>2</v>
      </c>
      <c r="L253" s="115">
        <f t="shared" si="115"/>
        <v>10</v>
      </c>
      <c r="M253" s="115">
        <f t="shared" si="115"/>
        <v>18</v>
      </c>
      <c r="N253" s="115">
        <f t="shared" si="115"/>
        <v>16</v>
      </c>
      <c r="O253" s="116">
        <f t="shared" si="115"/>
        <v>6</v>
      </c>
      <c r="P253" s="117"/>
      <c r="Q253" s="118">
        <f t="shared" ref="Q253:Y253" si="116">Q$8</f>
        <v>1</v>
      </c>
      <c r="R253" s="119">
        <f t="shared" si="116"/>
        <v>9</v>
      </c>
      <c r="S253" s="119">
        <f t="shared" si="116"/>
        <v>11</v>
      </c>
      <c r="T253" s="119">
        <f t="shared" si="116"/>
        <v>5</v>
      </c>
      <c r="U253" s="119">
        <f t="shared" si="116"/>
        <v>17</v>
      </c>
      <c r="V253" s="119">
        <f t="shared" si="116"/>
        <v>15</v>
      </c>
      <c r="W253" s="119">
        <f t="shared" si="116"/>
        <v>3</v>
      </c>
      <c r="X253" s="119">
        <f t="shared" si="116"/>
        <v>13</v>
      </c>
      <c r="Y253" s="116">
        <f t="shared" si="116"/>
        <v>7</v>
      </c>
      <c r="Z253" s="117"/>
      <c r="AA253" s="120"/>
      <c r="AB253" s="101"/>
      <c r="AC253" s="101"/>
    </row>
    <row r="254" spans="5:32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1</v>
      </c>
      <c r="H254" s="122">
        <f t="shared" ref="H254:O254" si="117">IF($Q249&lt;=18,IF(H253&lt;=$Q249,1,0),IF($Q249&lt;=36,IF(H253&lt;=($Q249-18),2,1),IF($Q249&gt;36,IF(H253&lt;=($Q249-36),3,2))))</f>
        <v>1</v>
      </c>
      <c r="I254" s="122">
        <f t="shared" si="117"/>
        <v>1</v>
      </c>
      <c r="J254" s="122">
        <f t="shared" si="117"/>
        <v>1</v>
      </c>
      <c r="K254" s="122">
        <f t="shared" si="117"/>
        <v>2</v>
      </c>
      <c r="L254" s="122">
        <f t="shared" si="117"/>
        <v>1</v>
      </c>
      <c r="M254" s="122">
        <f t="shared" si="117"/>
        <v>1</v>
      </c>
      <c r="N254" s="122">
        <f t="shared" si="117"/>
        <v>1</v>
      </c>
      <c r="O254" s="123">
        <f t="shared" si="117"/>
        <v>1</v>
      </c>
      <c r="P254" s="124">
        <f>SUM(G254:O254)</f>
        <v>10</v>
      </c>
      <c r="Q254" s="123">
        <f t="shared" ref="Q254:Y254" si="118">IF($Q249&lt;=18,IF(Q253&lt;=$Q249,1,0),IF($Q249&lt;=36,IF(Q253&lt;=($Q249-18),2,1),IF($Q249&gt;36,IF(Q253&lt;=($Q249-36),3,2))))</f>
        <v>2</v>
      </c>
      <c r="R254" s="123">
        <f t="shared" si="118"/>
        <v>1</v>
      </c>
      <c r="S254" s="123">
        <f t="shared" si="118"/>
        <v>1</v>
      </c>
      <c r="T254" s="123">
        <f t="shared" si="118"/>
        <v>1</v>
      </c>
      <c r="U254" s="123">
        <f t="shared" si="118"/>
        <v>1</v>
      </c>
      <c r="V254" s="123">
        <f t="shared" si="118"/>
        <v>1</v>
      </c>
      <c r="W254" s="123">
        <f t="shared" si="118"/>
        <v>1</v>
      </c>
      <c r="X254" s="123">
        <f t="shared" si="118"/>
        <v>1</v>
      </c>
      <c r="Y254" s="123">
        <f t="shared" si="118"/>
        <v>1</v>
      </c>
      <c r="Z254" s="125">
        <f>SUM(Q254:Y254)</f>
        <v>10</v>
      </c>
      <c r="AA254" s="126">
        <f>P254+Z254</f>
        <v>20</v>
      </c>
      <c r="AB254" s="101"/>
      <c r="AC254" s="101"/>
    </row>
    <row r="255" spans="5:32" x14ac:dyDescent="0.35">
      <c r="E255" s="101"/>
      <c r="F255" s="127" t="s">
        <v>51</v>
      </c>
      <c r="G255" s="128">
        <f t="shared" ref="G255:O255" si="119">G16</f>
        <v>10</v>
      </c>
      <c r="H255" s="128">
        <f t="shared" si="119"/>
        <v>10</v>
      </c>
      <c r="I255" s="128">
        <f t="shared" si="119"/>
        <v>10</v>
      </c>
      <c r="J255" s="128">
        <f t="shared" si="119"/>
        <v>10</v>
      </c>
      <c r="K255" s="128">
        <f t="shared" si="119"/>
        <v>10</v>
      </c>
      <c r="L255" s="128">
        <f t="shared" si="119"/>
        <v>10</v>
      </c>
      <c r="M255" s="128">
        <f t="shared" si="119"/>
        <v>10</v>
      </c>
      <c r="N255" s="128">
        <f t="shared" si="119"/>
        <v>10</v>
      </c>
      <c r="O255" s="128">
        <f t="shared" si="119"/>
        <v>10</v>
      </c>
      <c r="P255" s="129">
        <f>SUM(G255:O255)</f>
        <v>90</v>
      </c>
      <c r="Q255" s="130">
        <f t="shared" ref="Q255:Y255" si="120">Q16</f>
        <v>10</v>
      </c>
      <c r="R255" s="128">
        <f t="shared" si="120"/>
        <v>10</v>
      </c>
      <c r="S255" s="128">
        <f t="shared" si="120"/>
        <v>10</v>
      </c>
      <c r="T255" s="128">
        <f t="shared" si="120"/>
        <v>10</v>
      </c>
      <c r="U255" s="128">
        <f t="shared" si="120"/>
        <v>10</v>
      </c>
      <c r="V255" s="128">
        <f t="shared" si="120"/>
        <v>10</v>
      </c>
      <c r="W255" s="128">
        <f t="shared" si="120"/>
        <v>10</v>
      </c>
      <c r="X255" s="128">
        <f t="shared" si="120"/>
        <v>10</v>
      </c>
      <c r="Y255" s="131">
        <f t="shared" si="120"/>
        <v>10</v>
      </c>
      <c r="Z255" s="129">
        <f>SUM(Q255:Y255)</f>
        <v>90</v>
      </c>
      <c r="AA255" s="132">
        <f>P255+Z255</f>
        <v>180</v>
      </c>
      <c r="AB255" s="101"/>
      <c r="AC255" s="101"/>
    </row>
    <row r="256" spans="5:32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0</v>
      </c>
      <c r="H256" s="134">
        <f t="shared" ref="H256:O256" si="121">IF(H255-H252=-1,3+H254)+IF(H255-H252=0,2+H254)+IF(H255-H252=1,1+H254)+IF(H255-H252=2,H254)+IF(H255-H252=3,IF(H254-1&gt;0,H254-1,0))+IF(H255-H252=4,IF(H254-2&gt;0,H254-2,0))</f>
        <v>0</v>
      </c>
      <c r="I256" s="134">
        <f t="shared" si="121"/>
        <v>0</v>
      </c>
      <c r="J256" s="134">
        <f t="shared" si="121"/>
        <v>0</v>
      </c>
      <c r="K256" s="134">
        <f t="shared" si="121"/>
        <v>0</v>
      </c>
      <c r="L256" s="134">
        <f t="shared" si="121"/>
        <v>0</v>
      </c>
      <c r="M256" s="134">
        <f t="shared" si="121"/>
        <v>0</v>
      </c>
      <c r="N256" s="134">
        <f t="shared" si="121"/>
        <v>0</v>
      </c>
      <c r="O256" s="135">
        <f t="shared" si="121"/>
        <v>0</v>
      </c>
      <c r="P256" s="136">
        <f>SUM(G256:O256)</f>
        <v>0</v>
      </c>
      <c r="Q256" s="137">
        <f t="shared" ref="Q256:Y256" si="122">IF(Q255-Q252=-1,3+Q254)+IF(Q255-Q252=0,2+Q254)+IF(Q255-Q252=1,1+Q254)+IF(Q255-Q252=2,Q254)+IF(Q255-Q252=3,IF(Q254-1&gt;0,Q254-1,0))+IF(Q255-Q252=4,IF(Q254-2&gt;0,Q254-2,0))</f>
        <v>0</v>
      </c>
      <c r="R256" s="138">
        <f t="shared" si="122"/>
        <v>0</v>
      </c>
      <c r="S256" s="138">
        <f t="shared" si="122"/>
        <v>0</v>
      </c>
      <c r="T256" s="138">
        <f t="shared" si="122"/>
        <v>0</v>
      </c>
      <c r="U256" s="138">
        <f t="shared" si="122"/>
        <v>0</v>
      </c>
      <c r="V256" s="138">
        <f t="shared" si="122"/>
        <v>0</v>
      </c>
      <c r="W256" s="138">
        <f t="shared" si="122"/>
        <v>0</v>
      </c>
      <c r="X256" s="138">
        <f t="shared" si="122"/>
        <v>0</v>
      </c>
      <c r="Y256" s="135">
        <f t="shared" si="122"/>
        <v>0</v>
      </c>
      <c r="Z256" s="136">
        <f>SUM(Q256:Y256)</f>
        <v>0</v>
      </c>
      <c r="AA256" s="139">
        <f>P256+Z256</f>
        <v>0</v>
      </c>
      <c r="AB256" s="101"/>
      <c r="AC256" s="101"/>
    </row>
    <row r="257" spans="5:32" ht="15" thickBot="1" x14ac:dyDescent="0.4">
      <c r="E257" s="101"/>
      <c r="F257" s="140" t="s">
        <v>53</v>
      </c>
      <c r="G257" s="141">
        <f t="shared" ref="G257:O257" si="123">IF(G255-G252=-2,4)+IF(G255-G252=-1,3)+IF(G255-G252=0,2)+IF(G255-G252=1,1)+IF(G255-G252&gt;2,0)</f>
        <v>0</v>
      </c>
      <c r="H257" s="141">
        <f t="shared" si="123"/>
        <v>0</v>
      </c>
      <c r="I257" s="141">
        <f t="shared" si="123"/>
        <v>0</v>
      </c>
      <c r="J257" s="141">
        <f t="shared" si="123"/>
        <v>0</v>
      </c>
      <c r="K257" s="141">
        <f t="shared" si="123"/>
        <v>0</v>
      </c>
      <c r="L257" s="141">
        <f t="shared" si="123"/>
        <v>0</v>
      </c>
      <c r="M257" s="141">
        <f t="shared" si="123"/>
        <v>0</v>
      </c>
      <c r="N257" s="141">
        <f t="shared" si="123"/>
        <v>0</v>
      </c>
      <c r="O257" s="142">
        <f t="shared" si="123"/>
        <v>0</v>
      </c>
      <c r="P257" s="143">
        <f>SUM(G257:O257)</f>
        <v>0</v>
      </c>
      <c r="Q257" s="142">
        <f t="shared" ref="Q257:Y257" si="124">IF(Q255-Q252=-2,4)+IF(Q255-Q252=-1,3)+IF(Q255-Q252=0,2)+IF(Q255-Q252=1,1)+IF(Q255-Q252&gt;2,0)</f>
        <v>0</v>
      </c>
      <c r="R257" s="142">
        <f t="shared" si="124"/>
        <v>0</v>
      </c>
      <c r="S257" s="142">
        <f t="shared" si="124"/>
        <v>0</v>
      </c>
      <c r="T257" s="142">
        <f t="shared" si="124"/>
        <v>0</v>
      </c>
      <c r="U257" s="142">
        <f t="shared" si="124"/>
        <v>0</v>
      </c>
      <c r="V257" s="142">
        <f t="shared" si="124"/>
        <v>0</v>
      </c>
      <c r="W257" s="142">
        <f t="shared" si="124"/>
        <v>0</v>
      </c>
      <c r="X257" s="142">
        <f t="shared" si="124"/>
        <v>0</v>
      </c>
      <c r="Y257" s="142">
        <f t="shared" si="124"/>
        <v>0</v>
      </c>
      <c r="Z257" s="143">
        <f>SUM(Q257:Y257)</f>
        <v>0</v>
      </c>
      <c r="AA257" s="144">
        <f>P257+Z257</f>
        <v>0</v>
      </c>
      <c r="AB257" s="101"/>
      <c r="AC257" s="101"/>
    </row>
    <row r="258" spans="5:32" x14ac:dyDescent="0.35">
      <c r="E258" s="101"/>
      <c r="F258" s="38"/>
      <c r="G258" s="28">
        <f>G255-G252</f>
        <v>6</v>
      </c>
      <c r="H258" s="28">
        <f t="shared" ref="H258:O258" si="125">H255-H252</f>
        <v>6</v>
      </c>
      <c r="I258" s="28">
        <f t="shared" si="125"/>
        <v>5</v>
      </c>
      <c r="J258" s="28">
        <f t="shared" si="125"/>
        <v>6</v>
      </c>
      <c r="K258" s="28">
        <f t="shared" si="125"/>
        <v>7</v>
      </c>
      <c r="L258" s="28">
        <f t="shared" si="125"/>
        <v>5</v>
      </c>
      <c r="M258" s="28">
        <f t="shared" si="125"/>
        <v>7</v>
      </c>
      <c r="N258" s="28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5"/>
      <c r="AA258" s="146"/>
      <c r="AB258" s="101"/>
      <c r="AC258" s="101"/>
    </row>
    <row r="259" spans="5:32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2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2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0</v>
      </c>
      <c r="P261" s="198" t="s">
        <v>57</v>
      </c>
      <c r="Q261" s="198"/>
      <c r="R261" s="198"/>
      <c r="S261" s="198"/>
      <c r="T261" s="198"/>
      <c r="U261" s="148">
        <f>COUNTIF(G258:Y258,"=2")</f>
        <v>0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</row>
    <row r="262" spans="5:32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0</v>
      </c>
      <c r="M262" s="217" t="s">
        <v>59</v>
      </c>
      <c r="N262" s="217"/>
      <c r="O262" s="152">
        <f>COUNTIF(G258:Y258,"=1")</f>
        <v>0</v>
      </c>
      <c r="P262" s="198" t="s">
        <v>60</v>
      </c>
      <c r="Q262" s="198"/>
      <c r="R262" s="198"/>
      <c r="S262" s="198"/>
      <c r="T262" s="198"/>
      <c r="U262" s="151">
        <f>COUNTIF(G258:Y258,"&gt;=3")</f>
        <v>18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</row>
    <row r="263" spans="5:32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0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</row>
    <row r="264" spans="5:32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0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</row>
    <row r="265" spans="5:32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0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</row>
    <row r="266" spans="5:32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18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</row>
    <row r="267" spans="5:32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</row>
    <row r="268" spans="5:32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</row>
    <row r="269" spans="5:32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</row>
    <row r="270" spans="5:32" ht="15.5" thickTop="1" thickBot="1" x14ac:dyDescent="0.4"/>
    <row r="271" spans="5:32" x14ac:dyDescent="0.35">
      <c r="E271" s="101"/>
      <c r="F271" s="102" t="s">
        <v>49</v>
      </c>
      <c r="G271" s="196">
        <f>C17</f>
        <v>0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0</v>
      </c>
      <c r="AB271" s="101"/>
      <c r="AC271" s="101"/>
    </row>
    <row r="272" spans="5:32" ht="15" thickBot="1" x14ac:dyDescent="0.4">
      <c r="E272" s="101"/>
      <c r="F272" s="104" t="s">
        <v>6</v>
      </c>
      <c r="G272" s="210">
        <f>E17</f>
        <v>20</v>
      </c>
      <c r="H272" s="211"/>
      <c r="I272" s="211"/>
      <c r="J272" s="211"/>
      <c r="K272" s="17"/>
      <c r="L272" s="211">
        <f>$F$3</f>
        <v>133</v>
      </c>
      <c r="M272" s="211"/>
      <c r="N272" s="211"/>
      <c r="O272" s="211">
        <f>$G$3</f>
        <v>68.599999999999994</v>
      </c>
      <c r="P272" s="211"/>
      <c r="Q272" s="212">
        <f>ROUND((G272*(L272/113)+(O272-AA275)),0)</f>
        <v>20</v>
      </c>
      <c r="R272" s="212"/>
      <c r="S272" s="212"/>
      <c r="T272" s="212"/>
      <c r="U272" s="17"/>
      <c r="V272" s="17"/>
      <c r="AA272" s="17"/>
      <c r="AB272" s="101"/>
      <c r="AC272" s="101"/>
    </row>
    <row r="273" spans="5:32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2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2" x14ac:dyDescent="0.35">
      <c r="E275" s="101"/>
      <c r="F275" s="109" t="s">
        <v>11</v>
      </c>
      <c r="G275" s="110">
        <f>G$7</f>
        <v>4</v>
      </c>
      <c r="H275" s="110">
        <f t="shared" ref="H275:O275" si="127">H$7</f>
        <v>4</v>
      </c>
      <c r="I275" s="110">
        <f t="shared" si="127"/>
        <v>5</v>
      </c>
      <c r="J275" s="110">
        <f t="shared" si="127"/>
        <v>4</v>
      </c>
      <c r="K275" s="110">
        <f t="shared" si="127"/>
        <v>3</v>
      </c>
      <c r="L275" s="110">
        <f t="shared" si="127"/>
        <v>5</v>
      </c>
      <c r="M275" s="110">
        <f t="shared" si="127"/>
        <v>3</v>
      </c>
      <c r="N275" s="110">
        <f t="shared" si="127"/>
        <v>5</v>
      </c>
      <c r="O275" s="110">
        <f t="shared" si="127"/>
        <v>3</v>
      </c>
      <c r="P275" s="111">
        <f>SUM(G275:O275)</f>
        <v>36</v>
      </c>
      <c r="Q275" s="110">
        <f t="shared" ref="Q275:Y275" si="128">Q$7</f>
        <v>4</v>
      </c>
      <c r="R275" s="112">
        <f t="shared" si="128"/>
        <v>4</v>
      </c>
      <c r="S275" s="112">
        <f t="shared" si="128"/>
        <v>3</v>
      </c>
      <c r="T275" s="112">
        <f t="shared" si="128"/>
        <v>5</v>
      </c>
      <c r="U275" s="112">
        <f t="shared" si="128"/>
        <v>3</v>
      </c>
      <c r="V275" s="112">
        <f t="shared" si="128"/>
        <v>4</v>
      </c>
      <c r="W275" s="112">
        <f t="shared" si="128"/>
        <v>4</v>
      </c>
      <c r="X275" s="112">
        <f t="shared" si="128"/>
        <v>5</v>
      </c>
      <c r="Y275" s="113">
        <f t="shared" si="128"/>
        <v>4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2" x14ac:dyDescent="0.35">
      <c r="E276" s="101"/>
      <c r="F276" s="114" t="s">
        <v>7</v>
      </c>
      <c r="G276" s="115">
        <f>G$8</f>
        <v>4</v>
      </c>
      <c r="H276" s="115">
        <f t="shared" ref="H276:O276" si="129">H$8</f>
        <v>8</v>
      </c>
      <c r="I276" s="115">
        <f t="shared" si="129"/>
        <v>12</v>
      </c>
      <c r="J276" s="115">
        <f t="shared" si="129"/>
        <v>14</v>
      </c>
      <c r="K276" s="115">
        <f t="shared" si="129"/>
        <v>2</v>
      </c>
      <c r="L276" s="115">
        <f t="shared" si="129"/>
        <v>10</v>
      </c>
      <c r="M276" s="115">
        <f t="shared" si="129"/>
        <v>18</v>
      </c>
      <c r="N276" s="115">
        <f t="shared" si="129"/>
        <v>16</v>
      </c>
      <c r="O276" s="116">
        <f t="shared" si="129"/>
        <v>6</v>
      </c>
      <c r="P276" s="117"/>
      <c r="Q276" s="118">
        <f t="shared" ref="Q276:Y276" si="130">Q$8</f>
        <v>1</v>
      </c>
      <c r="R276" s="119">
        <f t="shared" si="130"/>
        <v>9</v>
      </c>
      <c r="S276" s="119">
        <f t="shared" si="130"/>
        <v>11</v>
      </c>
      <c r="T276" s="119">
        <f t="shared" si="130"/>
        <v>5</v>
      </c>
      <c r="U276" s="119">
        <f t="shared" si="130"/>
        <v>17</v>
      </c>
      <c r="V276" s="119">
        <f t="shared" si="130"/>
        <v>15</v>
      </c>
      <c r="W276" s="119">
        <f t="shared" si="130"/>
        <v>3</v>
      </c>
      <c r="X276" s="119">
        <f t="shared" si="130"/>
        <v>13</v>
      </c>
      <c r="Y276" s="116">
        <f t="shared" si="130"/>
        <v>7</v>
      </c>
      <c r="Z276" s="117"/>
      <c r="AA276" s="120"/>
      <c r="AB276" s="101"/>
      <c r="AC276" s="101"/>
    </row>
    <row r="277" spans="5:32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1</v>
      </c>
      <c r="H277" s="122">
        <f t="shared" ref="H277:O277" si="131">IF($Q272&lt;=18,IF(H276&lt;=$Q272,1,0),IF($Q272&lt;=36,IF(H276&lt;=($Q272-18),2,1),IF($Q272&gt;36,IF(H276&lt;=($Q272-36),3,2))))</f>
        <v>1</v>
      </c>
      <c r="I277" s="122">
        <f t="shared" si="131"/>
        <v>1</v>
      </c>
      <c r="J277" s="122">
        <f t="shared" si="131"/>
        <v>1</v>
      </c>
      <c r="K277" s="122">
        <f t="shared" si="131"/>
        <v>2</v>
      </c>
      <c r="L277" s="122">
        <f t="shared" si="131"/>
        <v>1</v>
      </c>
      <c r="M277" s="122">
        <f t="shared" si="131"/>
        <v>1</v>
      </c>
      <c r="N277" s="122">
        <f t="shared" si="131"/>
        <v>1</v>
      </c>
      <c r="O277" s="123">
        <f t="shared" si="131"/>
        <v>1</v>
      </c>
      <c r="P277" s="124">
        <f>SUM(G277:O277)</f>
        <v>10</v>
      </c>
      <c r="Q277" s="123">
        <f t="shared" ref="Q277:Y277" si="132">IF($Q272&lt;=18,IF(Q276&lt;=$Q272,1,0),IF($Q272&lt;=36,IF(Q276&lt;=($Q272-18),2,1),IF($Q272&gt;36,IF(Q276&lt;=($Q272-36),3,2))))</f>
        <v>2</v>
      </c>
      <c r="R277" s="123">
        <f t="shared" si="132"/>
        <v>1</v>
      </c>
      <c r="S277" s="123">
        <f t="shared" si="132"/>
        <v>1</v>
      </c>
      <c r="T277" s="123">
        <f t="shared" si="132"/>
        <v>1</v>
      </c>
      <c r="U277" s="123">
        <f t="shared" si="132"/>
        <v>1</v>
      </c>
      <c r="V277" s="123">
        <f t="shared" si="132"/>
        <v>1</v>
      </c>
      <c r="W277" s="123">
        <f t="shared" si="132"/>
        <v>1</v>
      </c>
      <c r="X277" s="123">
        <f t="shared" si="132"/>
        <v>1</v>
      </c>
      <c r="Y277" s="123">
        <f t="shared" si="132"/>
        <v>1</v>
      </c>
      <c r="Z277" s="125">
        <f>SUM(Q277:Y277)</f>
        <v>10</v>
      </c>
      <c r="AA277" s="126">
        <f>P277+Z277</f>
        <v>20</v>
      </c>
      <c r="AB277" s="101"/>
      <c r="AC277" s="101"/>
    </row>
    <row r="278" spans="5:32" x14ac:dyDescent="0.35">
      <c r="E278" s="101"/>
      <c r="F278" s="127" t="s">
        <v>51</v>
      </c>
      <c r="G278" s="128">
        <f t="shared" ref="G278:O278" si="133">G17</f>
        <v>10</v>
      </c>
      <c r="H278" s="128">
        <f t="shared" si="133"/>
        <v>10</v>
      </c>
      <c r="I278" s="128">
        <f t="shared" si="133"/>
        <v>10</v>
      </c>
      <c r="J278" s="128">
        <f t="shared" si="133"/>
        <v>10</v>
      </c>
      <c r="K278" s="128">
        <f t="shared" si="133"/>
        <v>10</v>
      </c>
      <c r="L278" s="128">
        <f t="shared" si="133"/>
        <v>10</v>
      </c>
      <c r="M278" s="128">
        <f t="shared" si="133"/>
        <v>10</v>
      </c>
      <c r="N278" s="128">
        <f t="shared" si="133"/>
        <v>10</v>
      </c>
      <c r="O278" s="128">
        <f t="shared" si="133"/>
        <v>10</v>
      </c>
      <c r="P278" s="129">
        <f>SUM(G278:O278)</f>
        <v>90</v>
      </c>
      <c r="Q278" s="130">
        <f t="shared" ref="Q278:Y278" si="134">Q17</f>
        <v>10</v>
      </c>
      <c r="R278" s="128">
        <f t="shared" si="134"/>
        <v>10</v>
      </c>
      <c r="S278" s="128">
        <f t="shared" si="134"/>
        <v>10</v>
      </c>
      <c r="T278" s="128">
        <f t="shared" si="134"/>
        <v>10</v>
      </c>
      <c r="U278" s="128">
        <f t="shared" si="134"/>
        <v>10</v>
      </c>
      <c r="V278" s="128">
        <f t="shared" si="134"/>
        <v>10</v>
      </c>
      <c r="W278" s="128">
        <f t="shared" si="134"/>
        <v>10</v>
      </c>
      <c r="X278" s="128">
        <f t="shared" si="134"/>
        <v>10</v>
      </c>
      <c r="Y278" s="131">
        <f t="shared" si="134"/>
        <v>10</v>
      </c>
      <c r="Z278" s="129">
        <f>SUM(Q278:Y278)</f>
        <v>90</v>
      </c>
      <c r="AA278" s="132">
        <f>P278+Z278</f>
        <v>180</v>
      </c>
      <c r="AB278" s="101"/>
      <c r="AC278" s="101"/>
    </row>
    <row r="279" spans="5:32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0</v>
      </c>
      <c r="H279" s="134">
        <f t="shared" ref="H279:O279" si="135">IF(H278-H275=-1,3+H277)+IF(H278-H275=0,2+H277)+IF(H278-H275=1,1+H277)+IF(H278-H275=2,H277)+IF(H278-H275=3,IF(H277-1&gt;0,H277-1,0))+IF(H278-H275=4,IF(H277-2&gt;0,H277-2,0))</f>
        <v>0</v>
      </c>
      <c r="I279" s="134">
        <f t="shared" si="135"/>
        <v>0</v>
      </c>
      <c r="J279" s="134">
        <f t="shared" si="135"/>
        <v>0</v>
      </c>
      <c r="K279" s="134">
        <f t="shared" si="135"/>
        <v>0</v>
      </c>
      <c r="L279" s="134">
        <f t="shared" si="135"/>
        <v>0</v>
      </c>
      <c r="M279" s="134">
        <f t="shared" si="135"/>
        <v>0</v>
      </c>
      <c r="N279" s="134">
        <f t="shared" si="135"/>
        <v>0</v>
      </c>
      <c r="O279" s="135">
        <f t="shared" si="135"/>
        <v>0</v>
      </c>
      <c r="P279" s="136">
        <f>SUM(G279:O279)</f>
        <v>0</v>
      </c>
      <c r="Q279" s="137">
        <f t="shared" ref="Q279:Y279" si="136">IF(Q278-Q275=-1,3+Q277)+IF(Q278-Q275=0,2+Q277)+IF(Q278-Q275=1,1+Q277)+IF(Q278-Q275=2,Q277)+IF(Q278-Q275=3,IF(Q277-1&gt;0,Q277-1,0))+IF(Q278-Q275=4,IF(Q277-2&gt;0,Q277-2,0))</f>
        <v>0</v>
      </c>
      <c r="R279" s="138">
        <f t="shared" si="136"/>
        <v>0</v>
      </c>
      <c r="S279" s="138">
        <f t="shared" si="136"/>
        <v>0</v>
      </c>
      <c r="T279" s="138">
        <f t="shared" si="136"/>
        <v>0</v>
      </c>
      <c r="U279" s="138">
        <f t="shared" si="136"/>
        <v>0</v>
      </c>
      <c r="V279" s="138">
        <f t="shared" si="136"/>
        <v>0</v>
      </c>
      <c r="W279" s="138">
        <f t="shared" si="136"/>
        <v>0</v>
      </c>
      <c r="X279" s="138">
        <f t="shared" si="136"/>
        <v>0</v>
      </c>
      <c r="Y279" s="135">
        <f t="shared" si="136"/>
        <v>0</v>
      </c>
      <c r="Z279" s="136">
        <f>SUM(Q279:Y279)</f>
        <v>0</v>
      </c>
      <c r="AA279" s="139">
        <f>P279+Z279</f>
        <v>0</v>
      </c>
      <c r="AB279" s="101"/>
      <c r="AC279" s="101"/>
    </row>
    <row r="280" spans="5:32" ht="15" thickBot="1" x14ac:dyDescent="0.4">
      <c r="E280" s="101"/>
      <c r="F280" s="140" t="s">
        <v>53</v>
      </c>
      <c r="G280" s="141">
        <f t="shared" ref="G280:O280" si="137">IF(G278-G275=-2,4)+IF(G278-G275=-1,3)+IF(G278-G275=0,2)+IF(G278-G275=1,1)+IF(G278-G275&gt;2,0)</f>
        <v>0</v>
      </c>
      <c r="H280" s="141">
        <f t="shared" si="137"/>
        <v>0</v>
      </c>
      <c r="I280" s="141">
        <f t="shared" si="137"/>
        <v>0</v>
      </c>
      <c r="J280" s="141">
        <f t="shared" si="137"/>
        <v>0</v>
      </c>
      <c r="K280" s="141">
        <f t="shared" si="137"/>
        <v>0</v>
      </c>
      <c r="L280" s="141">
        <f t="shared" si="137"/>
        <v>0</v>
      </c>
      <c r="M280" s="141">
        <f t="shared" si="137"/>
        <v>0</v>
      </c>
      <c r="N280" s="141">
        <f t="shared" si="137"/>
        <v>0</v>
      </c>
      <c r="O280" s="142">
        <f t="shared" si="137"/>
        <v>0</v>
      </c>
      <c r="P280" s="143">
        <f>SUM(G280:O280)</f>
        <v>0</v>
      </c>
      <c r="Q280" s="142">
        <f t="shared" ref="Q280:Y280" si="138">IF(Q278-Q275=-2,4)+IF(Q278-Q275=-1,3)+IF(Q278-Q275=0,2)+IF(Q278-Q275=1,1)+IF(Q278-Q275&gt;2,0)</f>
        <v>0</v>
      </c>
      <c r="R280" s="142">
        <f t="shared" si="138"/>
        <v>0</v>
      </c>
      <c r="S280" s="142">
        <f t="shared" si="138"/>
        <v>0</v>
      </c>
      <c r="T280" s="142">
        <f t="shared" si="138"/>
        <v>0</v>
      </c>
      <c r="U280" s="142">
        <f t="shared" si="138"/>
        <v>0</v>
      </c>
      <c r="V280" s="142">
        <f t="shared" si="138"/>
        <v>0</v>
      </c>
      <c r="W280" s="142">
        <f t="shared" si="138"/>
        <v>0</v>
      </c>
      <c r="X280" s="142">
        <f t="shared" si="138"/>
        <v>0</v>
      </c>
      <c r="Y280" s="142">
        <f t="shared" si="138"/>
        <v>0</v>
      </c>
      <c r="Z280" s="143">
        <f>SUM(Q280:Y280)</f>
        <v>0</v>
      </c>
      <c r="AA280" s="144">
        <f>P280+Z280</f>
        <v>0</v>
      </c>
      <c r="AB280" s="101"/>
      <c r="AC280" s="101"/>
    </row>
    <row r="281" spans="5:32" x14ac:dyDescent="0.35">
      <c r="E281" s="101"/>
      <c r="F281" s="38"/>
      <c r="G281" s="28">
        <f>G278-G275</f>
        <v>6</v>
      </c>
      <c r="H281" s="28">
        <f t="shared" ref="H281:O281" si="139">H278-H275</f>
        <v>6</v>
      </c>
      <c r="I281" s="28">
        <f t="shared" si="139"/>
        <v>5</v>
      </c>
      <c r="J281" s="28">
        <f t="shared" si="139"/>
        <v>6</v>
      </c>
      <c r="K281" s="28">
        <f t="shared" si="139"/>
        <v>7</v>
      </c>
      <c r="L281" s="28">
        <f t="shared" si="139"/>
        <v>5</v>
      </c>
      <c r="M281" s="28">
        <f t="shared" si="139"/>
        <v>7</v>
      </c>
      <c r="N281" s="28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5"/>
      <c r="AA281" s="146"/>
      <c r="AB281" s="101"/>
      <c r="AC281" s="101"/>
    </row>
    <row r="282" spans="5:32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2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2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0</v>
      </c>
      <c r="P284" s="198" t="s">
        <v>57</v>
      </c>
      <c r="Q284" s="198"/>
      <c r="R284" s="198"/>
      <c r="S284" s="198"/>
      <c r="T284" s="198"/>
      <c r="U284" s="148">
        <f>COUNTIF(G281:Y281,"=2")</f>
        <v>0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</row>
    <row r="285" spans="5:32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0</v>
      </c>
      <c r="P285" s="198" t="s">
        <v>60</v>
      </c>
      <c r="Q285" s="198"/>
      <c r="R285" s="198"/>
      <c r="S285" s="198"/>
      <c r="T285" s="198"/>
      <c r="U285" s="151">
        <f>COUNTIF(G281:Y281,"&gt;=3")</f>
        <v>18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</row>
    <row r="286" spans="5:32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0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</row>
    <row r="287" spans="5:32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0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</row>
    <row r="288" spans="5:32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0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</row>
    <row r="289" spans="5:32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18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</row>
    <row r="290" spans="5:32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</row>
    <row r="291" spans="5:32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</row>
    <row r="292" spans="5:32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</row>
    <row r="293" spans="5:32" ht="15.5" thickTop="1" thickBot="1" x14ac:dyDescent="0.4"/>
    <row r="294" spans="5:32" x14ac:dyDescent="0.35">
      <c r="E294" s="101"/>
      <c r="F294" s="102" t="s">
        <v>49</v>
      </c>
      <c r="G294" s="196">
        <f>C18</f>
        <v>0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0</v>
      </c>
      <c r="AB294" s="101"/>
      <c r="AC294" s="101"/>
    </row>
    <row r="295" spans="5:32" ht="15" thickBot="1" x14ac:dyDescent="0.4">
      <c r="E295" s="101"/>
      <c r="F295" s="104" t="s">
        <v>6</v>
      </c>
      <c r="G295" s="210">
        <f>E18</f>
        <v>20</v>
      </c>
      <c r="H295" s="211"/>
      <c r="I295" s="211"/>
      <c r="J295" s="211"/>
      <c r="K295" s="17"/>
      <c r="L295" s="211">
        <f>$F$3</f>
        <v>133</v>
      </c>
      <c r="M295" s="211"/>
      <c r="N295" s="211"/>
      <c r="O295" s="211">
        <f>$G$3</f>
        <v>68.599999999999994</v>
      </c>
      <c r="P295" s="211"/>
      <c r="Q295" s="212">
        <f>ROUND((G295*(L295/113)+(O295-AA298)),0)</f>
        <v>20</v>
      </c>
      <c r="R295" s="212"/>
      <c r="S295" s="212"/>
      <c r="T295" s="212"/>
      <c r="U295" s="17"/>
      <c r="V295" s="17"/>
      <c r="AA295" s="17"/>
      <c r="AB295" s="101"/>
      <c r="AC295" s="101"/>
    </row>
    <row r="296" spans="5:32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2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2" x14ac:dyDescent="0.35">
      <c r="E298" s="101"/>
      <c r="F298" s="109" t="s">
        <v>11</v>
      </c>
      <c r="G298" s="110">
        <f>G$7</f>
        <v>4</v>
      </c>
      <c r="H298" s="110">
        <f t="shared" ref="H298:O298" si="141">H$7</f>
        <v>4</v>
      </c>
      <c r="I298" s="110">
        <f t="shared" si="141"/>
        <v>5</v>
      </c>
      <c r="J298" s="110">
        <f t="shared" si="141"/>
        <v>4</v>
      </c>
      <c r="K298" s="110">
        <f t="shared" si="141"/>
        <v>3</v>
      </c>
      <c r="L298" s="110">
        <f t="shared" si="141"/>
        <v>5</v>
      </c>
      <c r="M298" s="110">
        <f t="shared" si="141"/>
        <v>3</v>
      </c>
      <c r="N298" s="110">
        <f t="shared" si="141"/>
        <v>5</v>
      </c>
      <c r="O298" s="110">
        <f t="shared" si="141"/>
        <v>3</v>
      </c>
      <c r="P298" s="111">
        <f>SUM(G298:O298)</f>
        <v>36</v>
      </c>
      <c r="Q298" s="110">
        <f t="shared" ref="Q298:Y298" si="142">Q$7</f>
        <v>4</v>
      </c>
      <c r="R298" s="112">
        <f t="shared" si="142"/>
        <v>4</v>
      </c>
      <c r="S298" s="112">
        <f t="shared" si="142"/>
        <v>3</v>
      </c>
      <c r="T298" s="112">
        <f t="shared" si="142"/>
        <v>5</v>
      </c>
      <c r="U298" s="112">
        <f t="shared" si="142"/>
        <v>3</v>
      </c>
      <c r="V298" s="112">
        <f t="shared" si="142"/>
        <v>4</v>
      </c>
      <c r="W298" s="112">
        <f t="shared" si="142"/>
        <v>4</v>
      </c>
      <c r="X298" s="112">
        <f t="shared" si="142"/>
        <v>5</v>
      </c>
      <c r="Y298" s="113">
        <f t="shared" si="142"/>
        <v>4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2" x14ac:dyDescent="0.35">
      <c r="E299" s="101"/>
      <c r="F299" s="114" t="s">
        <v>7</v>
      </c>
      <c r="G299" s="115">
        <f>G$8</f>
        <v>4</v>
      </c>
      <c r="H299" s="115">
        <f t="shared" ref="H299:O299" si="143">H$8</f>
        <v>8</v>
      </c>
      <c r="I299" s="115">
        <f t="shared" si="143"/>
        <v>12</v>
      </c>
      <c r="J299" s="115">
        <f t="shared" si="143"/>
        <v>14</v>
      </c>
      <c r="K299" s="115">
        <f t="shared" si="143"/>
        <v>2</v>
      </c>
      <c r="L299" s="115">
        <f t="shared" si="143"/>
        <v>10</v>
      </c>
      <c r="M299" s="115">
        <f t="shared" si="143"/>
        <v>18</v>
      </c>
      <c r="N299" s="115">
        <f t="shared" si="143"/>
        <v>16</v>
      </c>
      <c r="O299" s="116">
        <f t="shared" si="143"/>
        <v>6</v>
      </c>
      <c r="P299" s="117"/>
      <c r="Q299" s="118">
        <f t="shared" ref="Q299:Y299" si="144">Q$8</f>
        <v>1</v>
      </c>
      <c r="R299" s="119">
        <f t="shared" si="144"/>
        <v>9</v>
      </c>
      <c r="S299" s="119">
        <f t="shared" si="144"/>
        <v>11</v>
      </c>
      <c r="T299" s="119">
        <f t="shared" si="144"/>
        <v>5</v>
      </c>
      <c r="U299" s="119">
        <f t="shared" si="144"/>
        <v>17</v>
      </c>
      <c r="V299" s="119">
        <f t="shared" si="144"/>
        <v>15</v>
      </c>
      <c r="W299" s="119">
        <f t="shared" si="144"/>
        <v>3</v>
      </c>
      <c r="X299" s="119">
        <f t="shared" si="144"/>
        <v>13</v>
      </c>
      <c r="Y299" s="116">
        <f t="shared" si="144"/>
        <v>7</v>
      </c>
      <c r="Z299" s="117"/>
      <c r="AA299" s="120"/>
      <c r="AB299" s="101"/>
      <c r="AC299" s="101"/>
    </row>
    <row r="300" spans="5:32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1</v>
      </c>
      <c r="H300" s="122">
        <f t="shared" ref="H300:O300" si="145">IF($Q295&lt;=18,IF(H299&lt;=$Q295,1,0),IF($Q295&lt;=36,IF(H299&lt;=($Q295-18),2,1),IF($Q295&gt;36,IF(H299&lt;=($Q295-36),3,2))))</f>
        <v>1</v>
      </c>
      <c r="I300" s="122">
        <f t="shared" si="145"/>
        <v>1</v>
      </c>
      <c r="J300" s="122">
        <f t="shared" si="145"/>
        <v>1</v>
      </c>
      <c r="K300" s="122">
        <f t="shared" si="145"/>
        <v>2</v>
      </c>
      <c r="L300" s="122">
        <f t="shared" si="145"/>
        <v>1</v>
      </c>
      <c r="M300" s="122">
        <f t="shared" si="145"/>
        <v>1</v>
      </c>
      <c r="N300" s="122">
        <f t="shared" si="145"/>
        <v>1</v>
      </c>
      <c r="O300" s="123">
        <f t="shared" si="145"/>
        <v>1</v>
      </c>
      <c r="P300" s="124">
        <f>SUM(G300:O300)</f>
        <v>10</v>
      </c>
      <c r="Q300" s="123">
        <f t="shared" ref="Q300:Y300" si="146">IF($Q295&lt;=18,IF(Q299&lt;=$Q295,1,0),IF($Q295&lt;=36,IF(Q299&lt;=($Q295-18),2,1),IF($Q295&gt;36,IF(Q299&lt;=($Q295-36),3,2))))</f>
        <v>2</v>
      </c>
      <c r="R300" s="123">
        <f t="shared" si="146"/>
        <v>1</v>
      </c>
      <c r="S300" s="123">
        <f t="shared" si="146"/>
        <v>1</v>
      </c>
      <c r="T300" s="123">
        <f t="shared" si="146"/>
        <v>1</v>
      </c>
      <c r="U300" s="123">
        <f t="shared" si="146"/>
        <v>1</v>
      </c>
      <c r="V300" s="123">
        <f t="shared" si="146"/>
        <v>1</v>
      </c>
      <c r="W300" s="123">
        <f t="shared" si="146"/>
        <v>1</v>
      </c>
      <c r="X300" s="123">
        <f t="shared" si="146"/>
        <v>1</v>
      </c>
      <c r="Y300" s="123">
        <f t="shared" si="146"/>
        <v>1</v>
      </c>
      <c r="Z300" s="125">
        <f>SUM(Q300:Y300)</f>
        <v>10</v>
      </c>
      <c r="AA300" s="126">
        <f>P300+Z300</f>
        <v>20</v>
      </c>
      <c r="AB300" s="101"/>
      <c r="AC300" s="101"/>
    </row>
    <row r="301" spans="5:32" x14ac:dyDescent="0.35">
      <c r="E301" s="101"/>
      <c r="F301" s="127" t="s">
        <v>51</v>
      </c>
      <c r="G301" s="128">
        <f t="shared" ref="G301:O301" si="147">G18</f>
        <v>10</v>
      </c>
      <c r="H301" s="128">
        <f t="shared" si="147"/>
        <v>10</v>
      </c>
      <c r="I301" s="128">
        <f t="shared" si="147"/>
        <v>10</v>
      </c>
      <c r="J301" s="128">
        <f t="shared" si="147"/>
        <v>10</v>
      </c>
      <c r="K301" s="128">
        <f t="shared" si="147"/>
        <v>10</v>
      </c>
      <c r="L301" s="128">
        <f t="shared" si="147"/>
        <v>10</v>
      </c>
      <c r="M301" s="128">
        <f t="shared" si="147"/>
        <v>10</v>
      </c>
      <c r="N301" s="128">
        <f t="shared" si="147"/>
        <v>10</v>
      </c>
      <c r="O301" s="128">
        <f t="shared" si="147"/>
        <v>10</v>
      </c>
      <c r="P301" s="129">
        <f>SUM(G301:O301)</f>
        <v>90</v>
      </c>
      <c r="Q301" s="130">
        <f t="shared" ref="Q301:Y301" si="148">Q18</f>
        <v>10</v>
      </c>
      <c r="R301" s="128">
        <f t="shared" si="148"/>
        <v>10</v>
      </c>
      <c r="S301" s="128">
        <f t="shared" si="148"/>
        <v>10</v>
      </c>
      <c r="T301" s="128">
        <f t="shared" si="148"/>
        <v>10</v>
      </c>
      <c r="U301" s="128">
        <f t="shared" si="148"/>
        <v>10</v>
      </c>
      <c r="V301" s="128">
        <f t="shared" si="148"/>
        <v>10</v>
      </c>
      <c r="W301" s="128">
        <f t="shared" si="148"/>
        <v>10</v>
      </c>
      <c r="X301" s="128">
        <f t="shared" si="148"/>
        <v>10</v>
      </c>
      <c r="Y301" s="131">
        <f t="shared" si="148"/>
        <v>10</v>
      </c>
      <c r="Z301" s="129">
        <f>SUM(Q301:Y301)</f>
        <v>90</v>
      </c>
      <c r="AA301" s="132">
        <f>P301+Z301</f>
        <v>180</v>
      </c>
      <c r="AB301" s="101"/>
      <c r="AC301" s="101"/>
    </row>
    <row r="302" spans="5:32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0</v>
      </c>
      <c r="H302" s="134">
        <f t="shared" ref="H302:O302" si="149">IF(H301-H298=-1,3+H300)+IF(H301-H298=0,2+H300)+IF(H301-H298=1,1+H300)+IF(H301-H298=2,H300)+IF(H301-H298=3,IF(H300-1&gt;0,H300-1,0))+IF(H301-H298=4,IF(H300-2&gt;0,H300-2,0))</f>
        <v>0</v>
      </c>
      <c r="I302" s="134">
        <f t="shared" si="149"/>
        <v>0</v>
      </c>
      <c r="J302" s="134">
        <f t="shared" si="149"/>
        <v>0</v>
      </c>
      <c r="K302" s="134">
        <f t="shared" si="149"/>
        <v>0</v>
      </c>
      <c r="L302" s="134">
        <f t="shared" si="149"/>
        <v>0</v>
      </c>
      <c r="M302" s="134">
        <f t="shared" si="149"/>
        <v>0</v>
      </c>
      <c r="N302" s="134">
        <f t="shared" si="149"/>
        <v>0</v>
      </c>
      <c r="O302" s="135">
        <f t="shared" si="149"/>
        <v>0</v>
      </c>
      <c r="P302" s="136">
        <f>SUM(G302:O302)</f>
        <v>0</v>
      </c>
      <c r="Q302" s="137">
        <f t="shared" ref="Q302:Y302" si="150">IF(Q301-Q298=-1,3+Q300)+IF(Q301-Q298=0,2+Q300)+IF(Q301-Q298=1,1+Q300)+IF(Q301-Q298=2,Q300)+IF(Q301-Q298=3,IF(Q300-1&gt;0,Q300-1,0))+IF(Q301-Q298=4,IF(Q300-2&gt;0,Q300-2,0))</f>
        <v>0</v>
      </c>
      <c r="R302" s="138">
        <f t="shared" si="150"/>
        <v>0</v>
      </c>
      <c r="S302" s="138">
        <f t="shared" si="150"/>
        <v>0</v>
      </c>
      <c r="T302" s="138">
        <f t="shared" si="150"/>
        <v>0</v>
      </c>
      <c r="U302" s="138">
        <f t="shared" si="150"/>
        <v>0</v>
      </c>
      <c r="V302" s="138">
        <f t="shared" si="150"/>
        <v>0</v>
      </c>
      <c r="W302" s="138">
        <f t="shared" si="150"/>
        <v>0</v>
      </c>
      <c r="X302" s="138">
        <f t="shared" si="150"/>
        <v>0</v>
      </c>
      <c r="Y302" s="135">
        <f t="shared" si="150"/>
        <v>0</v>
      </c>
      <c r="Z302" s="136">
        <f>SUM(Q302:Y302)</f>
        <v>0</v>
      </c>
      <c r="AA302" s="139">
        <f>P302+Z302</f>
        <v>0</v>
      </c>
      <c r="AB302" s="101"/>
      <c r="AC302" s="101"/>
    </row>
    <row r="303" spans="5:32" ht="15" thickBot="1" x14ac:dyDescent="0.4">
      <c r="E303" s="101"/>
      <c r="F303" s="140" t="s">
        <v>53</v>
      </c>
      <c r="G303" s="141">
        <f t="shared" ref="G303:O303" si="151">IF(G301-G298=-2,4)+IF(G301-G298=-1,3)+IF(G301-G298=0,2)+IF(G301-G298=1,1)+IF(G301-G298&gt;2,0)</f>
        <v>0</v>
      </c>
      <c r="H303" s="141">
        <f t="shared" si="151"/>
        <v>0</v>
      </c>
      <c r="I303" s="141">
        <f t="shared" si="151"/>
        <v>0</v>
      </c>
      <c r="J303" s="141">
        <f t="shared" si="151"/>
        <v>0</v>
      </c>
      <c r="K303" s="141">
        <f t="shared" si="151"/>
        <v>0</v>
      </c>
      <c r="L303" s="141">
        <f t="shared" si="151"/>
        <v>0</v>
      </c>
      <c r="M303" s="141">
        <f t="shared" si="151"/>
        <v>0</v>
      </c>
      <c r="N303" s="141">
        <f t="shared" si="151"/>
        <v>0</v>
      </c>
      <c r="O303" s="142">
        <f t="shared" si="151"/>
        <v>0</v>
      </c>
      <c r="P303" s="143">
        <f>SUM(G303:O303)</f>
        <v>0</v>
      </c>
      <c r="Q303" s="142">
        <f t="shared" ref="Q303:Y303" si="152">IF(Q301-Q298=-2,4)+IF(Q301-Q298=-1,3)+IF(Q301-Q298=0,2)+IF(Q301-Q298=1,1)+IF(Q301-Q298&gt;2,0)</f>
        <v>0</v>
      </c>
      <c r="R303" s="142">
        <f t="shared" si="152"/>
        <v>0</v>
      </c>
      <c r="S303" s="142">
        <f t="shared" si="152"/>
        <v>0</v>
      </c>
      <c r="T303" s="142">
        <f t="shared" si="152"/>
        <v>0</v>
      </c>
      <c r="U303" s="142">
        <f t="shared" si="152"/>
        <v>0</v>
      </c>
      <c r="V303" s="142">
        <f t="shared" si="152"/>
        <v>0</v>
      </c>
      <c r="W303" s="142">
        <f t="shared" si="152"/>
        <v>0</v>
      </c>
      <c r="X303" s="142">
        <f t="shared" si="152"/>
        <v>0</v>
      </c>
      <c r="Y303" s="142">
        <f t="shared" si="152"/>
        <v>0</v>
      </c>
      <c r="Z303" s="143">
        <f>SUM(Q303:Y303)</f>
        <v>0</v>
      </c>
      <c r="AA303" s="144">
        <f>P303+Z303</f>
        <v>0</v>
      </c>
      <c r="AB303" s="101"/>
      <c r="AC303" s="101"/>
    </row>
    <row r="304" spans="5:32" x14ac:dyDescent="0.35">
      <c r="E304" s="101"/>
      <c r="F304" s="38"/>
      <c r="G304" s="28">
        <f>G301-G298</f>
        <v>6</v>
      </c>
      <c r="H304" s="28">
        <f t="shared" ref="H304:O304" si="153">H301-H298</f>
        <v>6</v>
      </c>
      <c r="I304" s="28">
        <f t="shared" si="153"/>
        <v>5</v>
      </c>
      <c r="J304" s="28">
        <f t="shared" si="153"/>
        <v>6</v>
      </c>
      <c r="K304" s="28">
        <f t="shared" si="153"/>
        <v>7</v>
      </c>
      <c r="L304" s="28">
        <f t="shared" si="153"/>
        <v>5</v>
      </c>
      <c r="M304" s="28">
        <f t="shared" si="153"/>
        <v>7</v>
      </c>
      <c r="N304" s="28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5"/>
      <c r="AA304" s="146"/>
      <c r="AB304" s="101"/>
      <c r="AC304" s="101"/>
    </row>
    <row r="305" spans="5:32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2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2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0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</row>
    <row r="308" spans="5:32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0</v>
      </c>
      <c r="M308" s="217" t="s">
        <v>59</v>
      </c>
      <c r="N308" s="217"/>
      <c r="O308" s="152">
        <f>COUNTIF(G304:Y304,"=1")</f>
        <v>0</v>
      </c>
      <c r="P308" s="198" t="s">
        <v>60</v>
      </c>
      <c r="Q308" s="198"/>
      <c r="R308" s="198"/>
      <c r="S308" s="198"/>
      <c r="T308" s="198"/>
      <c r="U308" s="151">
        <f>COUNTIF(G304:Y304,"&gt;=3")</f>
        <v>18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</row>
    <row r="309" spans="5:32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</row>
    <row r="310" spans="5:32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0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</row>
    <row r="311" spans="5:32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0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</row>
    <row r="312" spans="5:32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18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</row>
    <row r="313" spans="5:32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</row>
    <row r="314" spans="5:32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</row>
    <row r="315" spans="5:32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</row>
    <row r="316" spans="5:32" ht="15.5" thickTop="1" thickBot="1" x14ac:dyDescent="0.4"/>
    <row r="317" spans="5:32" x14ac:dyDescent="0.35">
      <c r="E317" s="101"/>
      <c r="F317" s="102" t="s">
        <v>49</v>
      </c>
      <c r="G317" s="196">
        <f>C19</f>
        <v>0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0</v>
      </c>
      <c r="AB317" s="101"/>
      <c r="AC317" s="101"/>
    </row>
    <row r="318" spans="5:32" ht="15" thickBot="1" x14ac:dyDescent="0.4">
      <c r="E318" s="101"/>
      <c r="F318" s="104" t="s">
        <v>6</v>
      </c>
      <c r="G318" s="210">
        <f>E19</f>
        <v>20</v>
      </c>
      <c r="H318" s="211"/>
      <c r="I318" s="211"/>
      <c r="J318" s="211"/>
      <c r="K318" s="17"/>
      <c r="L318" s="211">
        <f>$F$3</f>
        <v>133</v>
      </c>
      <c r="M318" s="211"/>
      <c r="N318" s="211"/>
      <c r="O318" s="211">
        <f>$G$3</f>
        <v>68.599999999999994</v>
      </c>
      <c r="P318" s="211"/>
      <c r="Q318" s="212">
        <f>ROUND((G318*(L318/113)+(O318-AA321)),0)</f>
        <v>20</v>
      </c>
      <c r="R318" s="212"/>
      <c r="S318" s="212"/>
      <c r="T318" s="212"/>
      <c r="U318" s="17"/>
      <c r="V318" s="17"/>
      <c r="AA318" s="17"/>
      <c r="AB318" s="101"/>
      <c r="AC318" s="101"/>
    </row>
    <row r="319" spans="5:32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2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2" x14ac:dyDescent="0.35">
      <c r="E321" s="101"/>
      <c r="F321" s="109" t="s">
        <v>11</v>
      </c>
      <c r="G321" s="110">
        <f>G$7</f>
        <v>4</v>
      </c>
      <c r="H321" s="110">
        <f t="shared" ref="H321:O321" si="155">H$7</f>
        <v>4</v>
      </c>
      <c r="I321" s="110">
        <f t="shared" si="155"/>
        <v>5</v>
      </c>
      <c r="J321" s="110">
        <f t="shared" si="155"/>
        <v>4</v>
      </c>
      <c r="K321" s="110">
        <f t="shared" si="155"/>
        <v>3</v>
      </c>
      <c r="L321" s="110">
        <f t="shared" si="155"/>
        <v>5</v>
      </c>
      <c r="M321" s="110">
        <f t="shared" si="155"/>
        <v>3</v>
      </c>
      <c r="N321" s="110">
        <f t="shared" si="155"/>
        <v>5</v>
      </c>
      <c r="O321" s="110">
        <f t="shared" si="155"/>
        <v>3</v>
      </c>
      <c r="P321" s="111">
        <f>SUM(G321:O321)</f>
        <v>36</v>
      </c>
      <c r="Q321" s="110">
        <f t="shared" ref="Q321:Y321" si="156">Q$7</f>
        <v>4</v>
      </c>
      <c r="R321" s="112">
        <f t="shared" si="156"/>
        <v>4</v>
      </c>
      <c r="S321" s="112">
        <f t="shared" si="156"/>
        <v>3</v>
      </c>
      <c r="T321" s="112">
        <f t="shared" si="156"/>
        <v>5</v>
      </c>
      <c r="U321" s="112">
        <f t="shared" si="156"/>
        <v>3</v>
      </c>
      <c r="V321" s="112">
        <f t="shared" si="156"/>
        <v>4</v>
      </c>
      <c r="W321" s="112">
        <f t="shared" si="156"/>
        <v>4</v>
      </c>
      <c r="X321" s="112">
        <f t="shared" si="156"/>
        <v>5</v>
      </c>
      <c r="Y321" s="113">
        <f t="shared" si="156"/>
        <v>4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2" x14ac:dyDescent="0.35">
      <c r="E322" s="101"/>
      <c r="F322" s="114" t="s">
        <v>7</v>
      </c>
      <c r="G322" s="115">
        <f>G$8</f>
        <v>4</v>
      </c>
      <c r="H322" s="115">
        <f t="shared" ref="H322:O322" si="157">H$8</f>
        <v>8</v>
      </c>
      <c r="I322" s="115">
        <f t="shared" si="157"/>
        <v>12</v>
      </c>
      <c r="J322" s="115">
        <f t="shared" si="157"/>
        <v>14</v>
      </c>
      <c r="K322" s="115">
        <f t="shared" si="157"/>
        <v>2</v>
      </c>
      <c r="L322" s="115">
        <f t="shared" si="157"/>
        <v>10</v>
      </c>
      <c r="M322" s="115">
        <f t="shared" si="157"/>
        <v>18</v>
      </c>
      <c r="N322" s="115">
        <f t="shared" si="157"/>
        <v>16</v>
      </c>
      <c r="O322" s="116">
        <f t="shared" si="157"/>
        <v>6</v>
      </c>
      <c r="P322" s="117"/>
      <c r="Q322" s="118">
        <f t="shared" ref="Q322:Y322" si="158">Q$8</f>
        <v>1</v>
      </c>
      <c r="R322" s="119">
        <f t="shared" si="158"/>
        <v>9</v>
      </c>
      <c r="S322" s="119">
        <f t="shared" si="158"/>
        <v>11</v>
      </c>
      <c r="T322" s="119">
        <f t="shared" si="158"/>
        <v>5</v>
      </c>
      <c r="U322" s="119">
        <f t="shared" si="158"/>
        <v>17</v>
      </c>
      <c r="V322" s="119">
        <f t="shared" si="158"/>
        <v>15</v>
      </c>
      <c r="W322" s="119">
        <f t="shared" si="158"/>
        <v>3</v>
      </c>
      <c r="X322" s="119">
        <f t="shared" si="158"/>
        <v>13</v>
      </c>
      <c r="Y322" s="116">
        <f t="shared" si="158"/>
        <v>7</v>
      </c>
      <c r="Z322" s="117"/>
      <c r="AA322" s="120"/>
      <c r="AB322" s="101"/>
      <c r="AC322" s="101"/>
    </row>
    <row r="323" spans="5:32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1</v>
      </c>
      <c r="H323" s="122">
        <f t="shared" ref="H323:O323" si="159">IF($Q318&lt;=18,IF(H322&lt;=$Q318,1,0),IF($Q318&lt;=36,IF(H322&lt;=($Q318-18),2,1),IF($Q318&gt;36,IF(H322&lt;=($Q318-36),3,2))))</f>
        <v>1</v>
      </c>
      <c r="I323" s="122">
        <f t="shared" si="159"/>
        <v>1</v>
      </c>
      <c r="J323" s="122">
        <f t="shared" si="159"/>
        <v>1</v>
      </c>
      <c r="K323" s="122">
        <f t="shared" si="159"/>
        <v>2</v>
      </c>
      <c r="L323" s="122">
        <f t="shared" si="159"/>
        <v>1</v>
      </c>
      <c r="M323" s="122">
        <f t="shared" si="159"/>
        <v>1</v>
      </c>
      <c r="N323" s="122">
        <f t="shared" si="159"/>
        <v>1</v>
      </c>
      <c r="O323" s="123">
        <f t="shared" si="159"/>
        <v>1</v>
      </c>
      <c r="P323" s="124">
        <f>SUM(G323:O323)</f>
        <v>10</v>
      </c>
      <c r="Q323" s="123">
        <f t="shared" ref="Q323:Y323" si="160">IF($Q318&lt;=18,IF(Q322&lt;=$Q318,1,0),IF($Q318&lt;=36,IF(Q322&lt;=($Q318-18),2,1),IF($Q318&gt;36,IF(Q322&lt;=($Q318-36),3,2))))</f>
        <v>2</v>
      </c>
      <c r="R323" s="123">
        <f t="shared" si="160"/>
        <v>1</v>
      </c>
      <c r="S323" s="123">
        <f t="shared" si="160"/>
        <v>1</v>
      </c>
      <c r="T323" s="123">
        <f t="shared" si="160"/>
        <v>1</v>
      </c>
      <c r="U323" s="123">
        <f t="shared" si="160"/>
        <v>1</v>
      </c>
      <c r="V323" s="123">
        <f t="shared" si="160"/>
        <v>1</v>
      </c>
      <c r="W323" s="123">
        <f t="shared" si="160"/>
        <v>1</v>
      </c>
      <c r="X323" s="123">
        <f t="shared" si="160"/>
        <v>1</v>
      </c>
      <c r="Y323" s="123">
        <f t="shared" si="160"/>
        <v>1</v>
      </c>
      <c r="Z323" s="125">
        <f>SUM(Q323:Y323)</f>
        <v>10</v>
      </c>
      <c r="AA323" s="126">
        <f>P323+Z323</f>
        <v>20</v>
      </c>
      <c r="AB323" s="101"/>
      <c r="AC323" s="101"/>
    </row>
    <row r="324" spans="5:32" x14ac:dyDescent="0.35">
      <c r="E324" s="101"/>
      <c r="F324" s="127" t="s">
        <v>51</v>
      </c>
      <c r="G324" s="128">
        <f t="shared" ref="G324:O324" si="161">G19</f>
        <v>10</v>
      </c>
      <c r="H324" s="128">
        <f t="shared" si="161"/>
        <v>10</v>
      </c>
      <c r="I324" s="128">
        <f t="shared" si="161"/>
        <v>10</v>
      </c>
      <c r="J324" s="128">
        <f t="shared" si="161"/>
        <v>10</v>
      </c>
      <c r="K324" s="128">
        <f t="shared" si="161"/>
        <v>10</v>
      </c>
      <c r="L324" s="128">
        <f t="shared" si="161"/>
        <v>10</v>
      </c>
      <c r="M324" s="128">
        <f t="shared" si="161"/>
        <v>10</v>
      </c>
      <c r="N324" s="128">
        <f t="shared" si="161"/>
        <v>10</v>
      </c>
      <c r="O324" s="128">
        <f t="shared" si="161"/>
        <v>10</v>
      </c>
      <c r="P324" s="129">
        <f>SUM(G324:O324)</f>
        <v>90</v>
      </c>
      <c r="Q324" s="130">
        <f t="shared" ref="Q324:Y324" si="162">Q19</f>
        <v>10</v>
      </c>
      <c r="R324" s="128">
        <f t="shared" si="162"/>
        <v>10</v>
      </c>
      <c r="S324" s="128">
        <f t="shared" si="162"/>
        <v>10</v>
      </c>
      <c r="T324" s="128">
        <f t="shared" si="162"/>
        <v>10</v>
      </c>
      <c r="U324" s="128">
        <f t="shared" si="162"/>
        <v>10</v>
      </c>
      <c r="V324" s="128">
        <f t="shared" si="162"/>
        <v>10</v>
      </c>
      <c r="W324" s="128">
        <f t="shared" si="162"/>
        <v>10</v>
      </c>
      <c r="X324" s="128">
        <f t="shared" si="162"/>
        <v>10</v>
      </c>
      <c r="Y324" s="131">
        <f t="shared" si="162"/>
        <v>10</v>
      </c>
      <c r="Z324" s="129">
        <f>SUM(Q324:Y324)</f>
        <v>90</v>
      </c>
      <c r="AA324" s="132">
        <f>P324+Z324</f>
        <v>180</v>
      </c>
      <c r="AB324" s="101"/>
      <c r="AC324" s="101"/>
    </row>
    <row r="325" spans="5:32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0</v>
      </c>
      <c r="H325" s="134">
        <f t="shared" ref="H325:O325" si="163">IF(H324-H321=-1,3+H323)+IF(H324-H321=0,2+H323)+IF(H324-H321=1,1+H323)+IF(H324-H321=2,H323)+IF(H324-H321=3,IF(H323-1&gt;0,H323-1,0))+IF(H324-H321=4,IF(H323-2&gt;0,H323-2,0))</f>
        <v>0</v>
      </c>
      <c r="I325" s="134">
        <f t="shared" si="163"/>
        <v>0</v>
      </c>
      <c r="J325" s="134">
        <f t="shared" si="163"/>
        <v>0</v>
      </c>
      <c r="K325" s="134">
        <f t="shared" si="163"/>
        <v>0</v>
      </c>
      <c r="L325" s="134">
        <f t="shared" si="163"/>
        <v>0</v>
      </c>
      <c r="M325" s="134">
        <f t="shared" si="163"/>
        <v>0</v>
      </c>
      <c r="N325" s="134">
        <f t="shared" si="163"/>
        <v>0</v>
      </c>
      <c r="O325" s="135">
        <f t="shared" si="163"/>
        <v>0</v>
      </c>
      <c r="P325" s="136">
        <f>SUM(G325:O325)</f>
        <v>0</v>
      </c>
      <c r="Q325" s="137">
        <f t="shared" ref="Q325:Y325" si="164">IF(Q324-Q321=-1,3+Q323)+IF(Q324-Q321=0,2+Q323)+IF(Q324-Q321=1,1+Q323)+IF(Q324-Q321=2,Q323)+IF(Q324-Q321=3,IF(Q323-1&gt;0,Q323-1,0))+IF(Q324-Q321=4,IF(Q323-2&gt;0,Q323-2,0))</f>
        <v>0</v>
      </c>
      <c r="R325" s="138">
        <f t="shared" si="164"/>
        <v>0</v>
      </c>
      <c r="S325" s="138">
        <f t="shared" si="164"/>
        <v>0</v>
      </c>
      <c r="T325" s="138">
        <f t="shared" si="164"/>
        <v>0</v>
      </c>
      <c r="U325" s="138">
        <f t="shared" si="164"/>
        <v>0</v>
      </c>
      <c r="V325" s="138">
        <f t="shared" si="164"/>
        <v>0</v>
      </c>
      <c r="W325" s="138">
        <f t="shared" si="164"/>
        <v>0</v>
      </c>
      <c r="X325" s="138">
        <f t="shared" si="164"/>
        <v>0</v>
      </c>
      <c r="Y325" s="135">
        <f t="shared" si="164"/>
        <v>0</v>
      </c>
      <c r="Z325" s="136">
        <f>SUM(Q325:Y325)</f>
        <v>0</v>
      </c>
      <c r="AA325" s="139">
        <f>P325+Z325</f>
        <v>0</v>
      </c>
      <c r="AB325" s="101"/>
      <c r="AC325" s="101"/>
    </row>
    <row r="326" spans="5:32" ht="15" thickBot="1" x14ac:dyDescent="0.4">
      <c r="E326" s="101"/>
      <c r="F326" s="140" t="s">
        <v>53</v>
      </c>
      <c r="G326" s="141">
        <f t="shared" ref="G326:O326" si="165">IF(G324-G321=-2,4)+IF(G324-G321=-1,3)+IF(G324-G321=0,2)+IF(G324-G321=1,1)+IF(G324-G321&gt;2,0)</f>
        <v>0</v>
      </c>
      <c r="H326" s="141">
        <f t="shared" si="165"/>
        <v>0</v>
      </c>
      <c r="I326" s="141">
        <f t="shared" si="165"/>
        <v>0</v>
      </c>
      <c r="J326" s="141">
        <f t="shared" si="165"/>
        <v>0</v>
      </c>
      <c r="K326" s="141">
        <f t="shared" si="165"/>
        <v>0</v>
      </c>
      <c r="L326" s="141">
        <f t="shared" si="165"/>
        <v>0</v>
      </c>
      <c r="M326" s="141">
        <f t="shared" si="165"/>
        <v>0</v>
      </c>
      <c r="N326" s="141">
        <f t="shared" si="165"/>
        <v>0</v>
      </c>
      <c r="O326" s="142">
        <f t="shared" si="165"/>
        <v>0</v>
      </c>
      <c r="P326" s="143">
        <f>SUM(G326:O326)</f>
        <v>0</v>
      </c>
      <c r="Q326" s="142">
        <f t="shared" ref="Q326:Y326" si="166">IF(Q324-Q321=-2,4)+IF(Q324-Q321=-1,3)+IF(Q324-Q321=0,2)+IF(Q324-Q321=1,1)+IF(Q324-Q321&gt;2,0)</f>
        <v>0</v>
      </c>
      <c r="R326" s="142">
        <f t="shared" si="166"/>
        <v>0</v>
      </c>
      <c r="S326" s="142">
        <f t="shared" si="166"/>
        <v>0</v>
      </c>
      <c r="T326" s="142">
        <f t="shared" si="166"/>
        <v>0</v>
      </c>
      <c r="U326" s="142">
        <f t="shared" si="166"/>
        <v>0</v>
      </c>
      <c r="V326" s="142">
        <f t="shared" si="166"/>
        <v>0</v>
      </c>
      <c r="W326" s="142">
        <f t="shared" si="166"/>
        <v>0</v>
      </c>
      <c r="X326" s="142">
        <f t="shared" si="166"/>
        <v>0</v>
      </c>
      <c r="Y326" s="142">
        <f t="shared" si="166"/>
        <v>0</v>
      </c>
      <c r="Z326" s="143">
        <f>SUM(Q326:Y326)</f>
        <v>0</v>
      </c>
      <c r="AA326" s="144">
        <f>P326+Z326</f>
        <v>0</v>
      </c>
      <c r="AB326" s="101"/>
      <c r="AC326" s="101"/>
    </row>
    <row r="327" spans="5:32" x14ac:dyDescent="0.35">
      <c r="E327" s="101"/>
      <c r="F327" s="38"/>
      <c r="G327" s="28">
        <f>G324-G321</f>
        <v>6</v>
      </c>
      <c r="H327" s="28">
        <f t="shared" ref="H327:O327" si="167">H324-H321</f>
        <v>6</v>
      </c>
      <c r="I327" s="28">
        <f t="shared" si="167"/>
        <v>5</v>
      </c>
      <c r="J327" s="28">
        <f t="shared" si="167"/>
        <v>6</v>
      </c>
      <c r="K327" s="28">
        <f t="shared" si="167"/>
        <v>7</v>
      </c>
      <c r="L327" s="28">
        <f t="shared" si="167"/>
        <v>5</v>
      </c>
      <c r="M327" s="28">
        <f t="shared" si="167"/>
        <v>7</v>
      </c>
      <c r="N327" s="28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5"/>
      <c r="AA327" s="146"/>
      <c r="AB327" s="101"/>
      <c r="AC327" s="101"/>
    </row>
    <row r="328" spans="5:32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2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2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0</v>
      </c>
      <c r="P330" s="198" t="s">
        <v>57</v>
      </c>
      <c r="Q330" s="198"/>
      <c r="R330" s="198"/>
      <c r="S330" s="198"/>
      <c r="T330" s="198"/>
      <c r="U330" s="148">
        <f>COUNTIF(G327:Y327,"=2")</f>
        <v>0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</row>
    <row r="331" spans="5:32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0</v>
      </c>
      <c r="P331" s="198" t="s">
        <v>60</v>
      </c>
      <c r="Q331" s="198"/>
      <c r="R331" s="198"/>
      <c r="S331" s="198"/>
      <c r="T331" s="198"/>
      <c r="U331" s="151">
        <f>COUNTIF(G327:Y327,"&gt;=3")</f>
        <v>18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</row>
    <row r="332" spans="5:32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0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</row>
    <row r="333" spans="5:32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0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</row>
    <row r="334" spans="5:32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0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</row>
    <row r="335" spans="5:32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18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</row>
    <row r="336" spans="5:32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</row>
    <row r="337" spans="5:32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</row>
    <row r="338" spans="5:32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</row>
    <row r="339" spans="5:32" ht="15.5" thickTop="1" thickBot="1" x14ac:dyDescent="0.4"/>
    <row r="340" spans="5:32" x14ac:dyDescent="0.35">
      <c r="E340" s="101"/>
      <c r="F340" s="102" t="s">
        <v>49</v>
      </c>
      <c r="G340" s="196">
        <f>C20</f>
        <v>0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0</v>
      </c>
      <c r="AB340" s="101"/>
      <c r="AC340" s="101"/>
    </row>
    <row r="341" spans="5:32" ht="15" thickBot="1" x14ac:dyDescent="0.4">
      <c r="E341" s="101"/>
      <c r="F341" s="104" t="s">
        <v>6</v>
      </c>
      <c r="G341" s="210">
        <f>E20</f>
        <v>20</v>
      </c>
      <c r="H341" s="211"/>
      <c r="I341" s="211"/>
      <c r="J341" s="211"/>
      <c r="K341" s="17"/>
      <c r="L341" s="211">
        <f>$F$3</f>
        <v>133</v>
      </c>
      <c r="M341" s="211"/>
      <c r="N341" s="211"/>
      <c r="O341" s="211">
        <f>$G$3</f>
        <v>68.599999999999994</v>
      </c>
      <c r="P341" s="211"/>
      <c r="Q341" s="212">
        <f>ROUND((G341*(L341/113)+(O341-AA344)),0)</f>
        <v>20</v>
      </c>
      <c r="R341" s="212"/>
      <c r="S341" s="212"/>
      <c r="T341" s="212"/>
      <c r="U341" s="17"/>
      <c r="V341" s="17"/>
      <c r="AA341" s="17"/>
      <c r="AB341" s="101"/>
      <c r="AC341" s="101"/>
    </row>
    <row r="342" spans="5:32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2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2" x14ac:dyDescent="0.35">
      <c r="E344" s="101"/>
      <c r="F344" s="109" t="s">
        <v>11</v>
      </c>
      <c r="G344" s="110">
        <f>G$7</f>
        <v>4</v>
      </c>
      <c r="H344" s="110">
        <f t="shared" ref="H344:O344" si="169">H$7</f>
        <v>4</v>
      </c>
      <c r="I344" s="110">
        <f t="shared" si="169"/>
        <v>5</v>
      </c>
      <c r="J344" s="110">
        <f t="shared" si="169"/>
        <v>4</v>
      </c>
      <c r="K344" s="110">
        <f t="shared" si="169"/>
        <v>3</v>
      </c>
      <c r="L344" s="110">
        <f t="shared" si="169"/>
        <v>5</v>
      </c>
      <c r="M344" s="110">
        <f t="shared" si="169"/>
        <v>3</v>
      </c>
      <c r="N344" s="110">
        <f t="shared" si="169"/>
        <v>5</v>
      </c>
      <c r="O344" s="110">
        <f t="shared" si="169"/>
        <v>3</v>
      </c>
      <c r="P344" s="111">
        <f>SUM(G344:O344)</f>
        <v>36</v>
      </c>
      <c r="Q344" s="110">
        <f t="shared" ref="Q344:Y344" si="170">Q$7</f>
        <v>4</v>
      </c>
      <c r="R344" s="112">
        <f t="shared" si="170"/>
        <v>4</v>
      </c>
      <c r="S344" s="112">
        <f t="shared" si="170"/>
        <v>3</v>
      </c>
      <c r="T344" s="112">
        <f t="shared" si="170"/>
        <v>5</v>
      </c>
      <c r="U344" s="112">
        <f t="shared" si="170"/>
        <v>3</v>
      </c>
      <c r="V344" s="112">
        <f t="shared" si="170"/>
        <v>4</v>
      </c>
      <c r="W344" s="112">
        <f t="shared" si="170"/>
        <v>4</v>
      </c>
      <c r="X344" s="112">
        <f t="shared" si="170"/>
        <v>5</v>
      </c>
      <c r="Y344" s="113">
        <f t="shared" si="170"/>
        <v>4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2" x14ac:dyDescent="0.35">
      <c r="E345" s="101"/>
      <c r="F345" s="114" t="s">
        <v>7</v>
      </c>
      <c r="G345" s="115">
        <f>G$8</f>
        <v>4</v>
      </c>
      <c r="H345" s="115">
        <f t="shared" ref="H345:O345" si="171">H$8</f>
        <v>8</v>
      </c>
      <c r="I345" s="115">
        <f t="shared" si="171"/>
        <v>12</v>
      </c>
      <c r="J345" s="115">
        <f t="shared" si="171"/>
        <v>14</v>
      </c>
      <c r="K345" s="115">
        <f t="shared" si="171"/>
        <v>2</v>
      </c>
      <c r="L345" s="115">
        <f t="shared" si="171"/>
        <v>10</v>
      </c>
      <c r="M345" s="115">
        <f t="shared" si="171"/>
        <v>18</v>
      </c>
      <c r="N345" s="115">
        <f t="shared" si="171"/>
        <v>16</v>
      </c>
      <c r="O345" s="116">
        <f t="shared" si="171"/>
        <v>6</v>
      </c>
      <c r="P345" s="117"/>
      <c r="Q345" s="118">
        <f t="shared" ref="Q345:Y345" si="172">Q$8</f>
        <v>1</v>
      </c>
      <c r="R345" s="119">
        <f t="shared" si="172"/>
        <v>9</v>
      </c>
      <c r="S345" s="119">
        <f t="shared" si="172"/>
        <v>11</v>
      </c>
      <c r="T345" s="119">
        <f t="shared" si="172"/>
        <v>5</v>
      </c>
      <c r="U345" s="119">
        <f t="shared" si="172"/>
        <v>17</v>
      </c>
      <c r="V345" s="119">
        <f t="shared" si="172"/>
        <v>15</v>
      </c>
      <c r="W345" s="119">
        <f t="shared" si="172"/>
        <v>3</v>
      </c>
      <c r="X345" s="119">
        <f t="shared" si="172"/>
        <v>13</v>
      </c>
      <c r="Y345" s="116">
        <f t="shared" si="172"/>
        <v>7</v>
      </c>
      <c r="Z345" s="117"/>
      <c r="AA345" s="120"/>
      <c r="AB345" s="101"/>
      <c r="AC345" s="101"/>
    </row>
    <row r="346" spans="5:32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:O346" si="173">IF($Q341&lt;=18,IF(H345&lt;=$Q341,1,0),IF($Q341&lt;=36,IF(H345&lt;=($Q341-18),2,1),IF($Q341&gt;36,IF(H345&lt;=($Q341-36),3,2))))</f>
        <v>1</v>
      </c>
      <c r="I346" s="122">
        <f t="shared" si="173"/>
        <v>1</v>
      </c>
      <c r="J346" s="122">
        <f t="shared" si="173"/>
        <v>1</v>
      </c>
      <c r="K346" s="122">
        <f t="shared" si="173"/>
        <v>2</v>
      </c>
      <c r="L346" s="122">
        <f t="shared" si="173"/>
        <v>1</v>
      </c>
      <c r="M346" s="122">
        <f t="shared" si="173"/>
        <v>1</v>
      </c>
      <c r="N346" s="122">
        <f t="shared" si="173"/>
        <v>1</v>
      </c>
      <c r="O346" s="123">
        <f t="shared" si="173"/>
        <v>1</v>
      </c>
      <c r="P346" s="124">
        <f>SUM(G346:O346)</f>
        <v>10</v>
      </c>
      <c r="Q346" s="123">
        <f t="shared" ref="Q346:Y346" si="174">IF($Q341&lt;=18,IF(Q345&lt;=$Q341,1,0),IF($Q341&lt;=36,IF(Q345&lt;=($Q341-18),2,1),IF($Q341&gt;36,IF(Q345&lt;=($Q341-36),3,2))))</f>
        <v>2</v>
      </c>
      <c r="R346" s="123">
        <f t="shared" si="174"/>
        <v>1</v>
      </c>
      <c r="S346" s="123">
        <f t="shared" si="174"/>
        <v>1</v>
      </c>
      <c r="T346" s="123">
        <f t="shared" si="174"/>
        <v>1</v>
      </c>
      <c r="U346" s="123">
        <f t="shared" si="174"/>
        <v>1</v>
      </c>
      <c r="V346" s="123">
        <f t="shared" si="174"/>
        <v>1</v>
      </c>
      <c r="W346" s="123">
        <f t="shared" si="174"/>
        <v>1</v>
      </c>
      <c r="X346" s="123">
        <f t="shared" si="174"/>
        <v>1</v>
      </c>
      <c r="Y346" s="123">
        <f t="shared" si="174"/>
        <v>1</v>
      </c>
      <c r="Z346" s="125">
        <f>SUM(Q346:Y346)</f>
        <v>10</v>
      </c>
      <c r="AA346" s="126">
        <f>P346+Z346</f>
        <v>20</v>
      </c>
      <c r="AB346" s="101"/>
      <c r="AC346" s="101"/>
    </row>
    <row r="347" spans="5:32" x14ac:dyDescent="0.35">
      <c r="E347" s="101"/>
      <c r="F347" s="127" t="s">
        <v>51</v>
      </c>
      <c r="G347" s="128">
        <f t="shared" ref="G347:O347" si="175">G20</f>
        <v>10</v>
      </c>
      <c r="H347" s="128">
        <f t="shared" si="175"/>
        <v>10</v>
      </c>
      <c r="I347" s="128">
        <f t="shared" si="175"/>
        <v>10</v>
      </c>
      <c r="J347" s="128">
        <f t="shared" si="175"/>
        <v>10</v>
      </c>
      <c r="K347" s="128">
        <f t="shared" si="175"/>
        <v>10</v>
      </c>
      <c r="L347" s="128">
        <f t="shared" si="175"/>
        <v>10</v>
      </c>
      <c r="M347" s="128">
        <f t="shared" si="175"/>
        <v>10</v>
      </c>
      <c r="N347" s="128">
        <f t="shared" si="175"/>
        <v>10</v>
      </c>
      <c r="O347" s="128">
        <f t="shared" si="175"/>
        <v>10</v>
      </c>
      <c r="P347" s="129">
        <f>SUM(G347:O347)</f>
        <v>90</v>
      </c>
      <c r="Q347" s="130">
        <f t="shared" ref="Q347:Y347" si="176">Q20</f>
        <v>10</v>
      </c>
      <c r="R347" s="128">
        <f t="shared" si="176"/>
        <v>10</v>
      </c>
      <c r="S347" s="128">
        <f t="shared" si="176"/>
        <v>10</v>
      </c>
      <c r="T347" s="128">
        <f t="shared" si="176"/>
        <v>10</v>
      </c>
      <c r="U347" s="128">
        <f t="shared" si="176"/>
        <v>10</v>
      </c>
      <c r="V347" s="128">
        <f t="shared" si="176"/>
        <v>10</v>
      </c>
      <c r="W347" s="128">
        <f t="shared" si="176"/>
        <v>10</v>
      </c>
      <c r="X347" s="128">
        <f t="shared" si="176"/>
        <v>10</v>
      </c>
      <c r="Y347" s="131">
        <f t="shared" si="176"/>
        <v>10</v>
      </c>
      <c r="Z347" s="129">
        <f>SUM(Q347:Y347)</f>
        <v>90</v>
      </c>
      <c r="AA347" s="132">
        <f>P347+Z347</f>
        <v>180</v>
      </c>
      <c r="AB347" s="101"/>
      <c r="AC347" s="101"/>
    </row>
    <row r="348" spans="5:32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0</v>
      </c>
      <c r="H348" s="134">
        <f t="shared" ref="H348:O348" si="177">IF(H347-H344=-1,3+H346)+IF(H347-H344=0,2+H346)+IF(H347-H344=1,1+H346)+IF(H347-H344=2,H346)+IF(H347-H344=3,IF(H346-1&gt;0,H346-1,0))+IF(H347-H344=4,IF(H346-2&gt;0,H346-2,0))</f>
        <v>0</v>
      </c>
      <c r="I348" s="134">
        <f t="shared" si="177"/>
        <v>0</v>
      </c>
      <c r="J348" s="134">
        <f t="shared" si="177"/>
        <v>0</v>
      </c>
      <c r="K348" s="134">
        <f t="shared" si="177"/>
        <v>0</v>
      </c>
      <c r="L348" s="134">
        <f t="shared" si="177"/>
        <v>0</v>
      </c>
      <c r="M348" s="134">
        <f t="shared" si="177"/>
        <v>0</v>
      </c>
      <c r="N348" s="134">
        <f t="shared" si="177"/>
        <v>0</v>
      </c>
      <c r="O348" s="135">
        <f t="shared" si="177"/>
        <v>0</v>
      </c>
      <c r="P348" s="136">
        <f>SUM(G348:O348)</f>
        <v>0</v>
      </c>
      <c r="Q348" s="137">
        <f t="shared" ref="Q348:Y348" si="178">IF(Q347-Q344=-1,3+Q346)+IF(Q347-Q344=0,2+Q346)+IF(Q347-Q344=1,1+Q346)+IF(Q347-Q344=2,Q346)+IF(Q347-Q344=3,IF(Q346-1&gt;0,Q346-1,0))+IF(Q347-Q344=4,IF(Q346-2&gt;0,Q346-2,0))</f>
        <v>0</v>
      </c>
      <c r="R348" s="138">
        <f t="shared" si="178"/>
        <v>0</v>
      </c>
      <c r="S348" s="138">
        <f t="shared" si="178"/>
        <v>0</v>
      </c>
      <c r="T348" s="138">
        <f t="shared" si="178"/>
        <v>0</v>
      </c>
      <c r="U348" s="138">
        <f t="shared" si="178"/>
        <v>0</v>
      </c>
      <c r="V348" s="138">
        <f t="shared" si="178"/>
        <v>0</v>
      </c>
      <c r="W348" s="138">
        <f t="shared" si="178"/>
        <v>0</v>
      </c>
      <c r="X348" s="138">
        <f t="shared" si="178"/>
        <v>0</v>
      </c>
      <c r="Y348" s="135">
        <f t="shared" si="178"/>
        <v>0</v>
      </c>
      <c r="Z348" s="136">
        <f>SUM(Q348:Y348)</f>
        <v>0</v>
      </c>
      <c r="AA348" s="139">
        <f>P348+Z348</f>
        <v>0</v>
      </c>
      <c r="AB348" s="101"/>
      <c r="AC348" s="101"/>
    </row>
    <row r="349" spans="5:32" ht="15" thickBot="1" x14ac:dyDescent="0.4">
      <c r="E349" s="101"/>
      <c r="F349" s="140" t="s">
        <v>53</v>
      </c>
      <c r="G349" s="141">
        <f t="shared" ref="G349:O349" si="179">IF(G347-G344=-2,4)+IF(G347-G344=-1,3)+IF(G347-G344=0,2)+IF(G347-G344=1,1)+IF(G347-G344&gt;2,0)</f>
        <v>0</v>
      </c>
      <c r="H349" s="141">
        <f t="shared" si="179"/>
        <v>0</v>
      </c>
      <c r="I349" s="141">
        <f t="shared" si="179"/>
        <v>0</v>
      </c>
      <c r="J349" s="141">
        <f t="shared" si="179"/>
        <v>0</v>
      </c>
      <c r="K349" s="141">
        <f t="shared" si="179"/>
        <v>0</v>
      </c>
      <c r="L349" s="141">
        <f t="shared" si="179"/>
        <v>0</v>
      </c>
      <c r="M349" s="141">
        <f t="shared" si="179"/>
        <v>0</v>
      </c>
      <c r="N349" s="141">
        <f t="shared" si="179"/>
        <v>0</v>
      </c>
      <c r="O349" s="142">
        <f t="shared" si="179"/>
        <v>0</v>
      </c>
      <c r="P349" s="143">
        <f>SUM(G349:O349)</f>
        <v>0</v>
      </c>
      <c r="Q349" s="142">
        <f t="shared" ref="Q349:Y349" si="180">IF(Q347-Q344=-2,4)+IF(Q347-Q344=-1,3)+IF(Q347-Q344=0,2)+IF(Q347-Q344=1,1)+IF(Q347-Q344&gt;2,0)</f>
        <v>0</v>
      </c>
      <c r="R349" s="142">
        <f t="shared" si="180"/>
        <v>0</v>
      </c>
      <c r="S349" s="142">
        <f t="shared" si="180"/>
        <v>0</v>
      </c>
      <c r="T349" s="142">
        <f t="shared" si="180"/>
        <v>0</v>
      </c>
      <c r="U349" s="142">
        <f t="shared" si="180"/>
        <v>0</v>
      </c>
      <c r="V349" s="142">
        <f t="shared" si="180"/>
        <v>0</v>
      </c>
      <c r="W349" s="142">
        <f t="shared" si="180"/>
        <v>0</v>
      </c>
      <c r="X349" s="142">
        <f t="shared" si="180"/>
        <v>0</v>
      </c>
      <c r="Y349" s="142">
        <f t="shared" si="180"/>
        <v>0</v>
      </c>
      <c r="Z349" s="143">
        <f>SUM(Q349:Y349)</f>
        <v>0</v>
      </c>
      <c r="AA349" s="144">
        <f>P349+Z349</f>
        <v>0</v>
      </c>
      <c r="AB349" s="101"/>
      <c r="AC349" s="101"/>
    </row>
    <row r="350" spans="5:32" x14ac:dyDescent="0.35">
      <c r="E350" s="101"/>
      <c r="F350" s="38"/>
      <c r="G350" s="28">
        <f>G347-G344</f>
        <v>6</v>
      </c>
      <c r="H350" s="28">
        <f t="shared" ref="H350:O350" si="181">H347-H344</f>
        <v>6</v>
      </c>
      <c r="I350" s="28">
        <f t="shared" si="181"/>
        <v>5</v>
      </c>
      <c r="J350" s="28">
        <f t="shared" si="181"/>
        <v>6</v>
      </c>
      <c r="K350" s="28">
        <f t="shared" si="181"/>
        <v>7</v>
      </c>
      <c r="L350" s="28">
        <f t="shared" si="181"/>
        <v>5</v>
      </c>
      <c r="M350" s="28">
        <f t="shared" si="181"/>
        <v>7</v>
      </c>
      <c r="N350" s="28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5"/>
      <c r="AA350" s="146"/>
      <c r="AB350" s="101"/>
      <c r="AC350" s="101"/>
    </row>
    <row r="351" spans="5:32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2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2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0</v>
      </c>
      <c r="P353" s="198" t="s">
        <v>57</v>
      </c>
      <c r="Q353" s="198"/>
      <c r="R353" s="198"/>
      <c r="S353" s="198"/>
      <c r="T353" s="198"/>
      <c r="U353" s="148">
        <f>COUNTIF(G350:Y350,"=2")</f>
        <v>0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</row>
    <row r="354" spans="5:32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0</v>
      </c>
      <c r="M354" s="217" t="s">
        <v>59</v>
      </c>
      <c r="N354" s="217"/>
      <c r="O354" s="152">
        <f>COUNTIF(G350:Y350,"=1")</f>
        <v>0</v>
      </c>
      <c r="P354" s="198" t="s">
        <v>60</v>
      </c>
      <c r="Q354" s="198"/>
      <c r="R354" s="198"/>
      <c r="S354" s="198"/>
      <c r="T354" s="198"/>
      <c r="U354" s="151">
        <f>COUNTIF(G350:Y350,"&gt;=3")</f>
        <v>18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</row>
    <row r="355" spans="5:32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0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</row>
    <row r="356" spans="5:32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0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</row>
    <row r="357" spans="5:32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0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</row>
    <row r="358" spans="5:32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18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</row>
    <row r="359" spans="5:32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</row>
    <row r="360" spans="5:32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</row>
    <row r="361" spans="5:32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</row>
    <row r="362" spans="5:32" ht="15.5" thickTop="1" thickBot="1" x14ac:dyDescent="0.4"/>
    <row r="363" spans="5:32" x14ac:dyDescent="0.35">
      <c r="E363" s="101"/>
      <c r="F363" s="102" t="s">
        <v>49</v>
      </c>
      <c r="G363" s="196">
        <f>C21</f>
        <v>0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0</v>
      </c>
      <c r="AB363" s="101"/>
      <c r="AC363" s="101"/>
    </row>
    <row r="364" spans="5:32" ht="15" thickBot="1" x14ac:dyDescent="0.4">
      <c r="E364" s="101"/>
      <c r="F364" s="104" t="s">
        <v>6</v>
      </c>
      <c r="G364" s="210">
        <f>E21</f>
        <v>20</v>
      </c>
      <c r="H364" s="211"/>
      <c r="I364" s="211"/>
      <c r="J364" s="211"/>
      <c r="K364" s="17"/>
      <c r="L364" s="211">
        <f>$F$3</f>
        <v>133</v>
      </c>
      <c r="M364" s="211"/>
      <c r="N364" s="211"/>
      <c r="O364" s="211">
        <f>$G$3</f>
        <v>68.599999999999994</v>
      </c>
      <c r="P364" s="211"/>
      <c r="Q364" s="212">
        <f>ROUND((G364*(L364/113)+(O364-AA367)),0)</f>
        <v>20</v>
      </c>
      <c r="R364" s="212"/>
      <c r="S364" s="212"/>
      <c r="T364" s="212"/>
      <c r="U364" s="17"/>
      <c r="V364" s="17"/>
      <c r="AA364" s="17"/>
      <c r="AB364" s="101"/>
      <c r="AC364" s="101"/>
    </row>
    <row r="365" spans="5:32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2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2" x14ac:dyDescent="0.35">
      <c r="E367" s="101"/>
      <c r="F367" s="109" t="s">
        <v>11</v>
      </c>
      <c r="G367" s="110">
        <f>G$7</f>
        <v>4</v>
      </c>
      <c r="H367" s="110">
        <f t="shared" ref="H367:O367" si="183">H$7</f>
        <v>4</v>
      </c>
      <c r="I367" s="110">
        <f t="shared" si="183"/>
        <v>5</v>
      </c>
      <c r="J367" s="110">
        <f t="shared" si="183"/>
        <v>4</v>
      </c>
      <c r="K367" s="110">
        <f t="shared" si="183"/>
        <v>3</v>
      </c>
      <c r="L367" s="110">
        <f t="shared" si="183"/>
        <v>5</v>
      </c>
      <c r="M367" s="110">
        <f t="shared" si="183"/>
        <v>3</v>
      </c>
      <c r="N367" s="110">
        <f t="shared" si="183"/>
        <v>5</v>
      </c>
      <c r="O367" s="110">
        <f t="shared" si="183"/>
        <v>3</v>
      </c>
      <c r="P367" s="111">
        <f>SUM(G367:O367)</f>
        <v>36</v>
      </c>
      <c r="Q367" s="110">
        <f t="shared" ref="Q367:Y367" si="184">Q$7</f>
        <v>4</v>
      </c>
      <c r="R367" s="112">
        <f t="shared" si="184"/>
        <v>4</v>
      </c>
      <c r="S367" s="112">
        <f t="shared" si="184"/>
        <v>3</v>
      </c>
      <c r="T367" s="112">
        <f t="shared" si="184"/>
        <v>5</v>
      </c>
      <c r="U367" s="112">
        <f t="shared" si="184"/>
        <v>3</v>
      </c>
      <c r="V367" s="112">
        <f t="shared" si="184"/>
        <v>4</v>
      </c>
      <c r="W367" s="112">
        <f t="shared" si="184"/>
        <v>4</v>
      </c>
      <c r="X367" s="112">
        <f t="shared" si="184"/>
        <v>5</v>
      </c>
      <c r="Y367" s="113">
        <f t="shared" si="184"/>
        <v>4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2" x14ac:dyDescent="0.35">
      <c r="E368" s="101"/>
      <c r="F368" s="114" t="s">
        <v>7</v>
      </c>
      <c r="G368" s="115">
        <f>G$8</f>
        <v>4</v>
      </c>
      <c r="H368" s="115">
        <f t="shared" ref="H368:O368" si="185">H$8</f>
        <v>8</v>
      </c>
      <c r="I368" s="115">
        <f t="shared" si="185"/>
        <v>12</v>
      </c>
      <c r="J368" s="115">
        <f t="shared" si="185"/>
        <v>14</v>
      </c>
      <c r="K368" s="115">
        <f t="shared" si="185"/>
        <v>2</v>
      </c>
      <c r="L368" s="115">
        <f t="shared" si="185"/>
        <v>10</v>
      </c>
      <c r="M368" s="115">
        <f t="shared" si="185"/>
        <v>18</v>
      </c>
      <c r="N368" s="115">
        <f t="shared" si="185"/>
        <v>16</v>
      </c>
      <c r="O368" s="116">
        <f t="shared" si="185"/>
        <v>6</v>
      </c>
      <c r="P368" s="117"/>
      <c r="Q368" s="118">
        <f t="shared" ref="Q368:Y368" si="186">Q$8</f>
        <v>1</v>
      </c>
      <c r="R368" s="119">
        <f t="shared" si="186"/>
        <v>9</v>
      </c>
      <c r="S368" s="119">
        <f t="shared" si="186"/>
        <v>11</v>
      </c>
      <c r="T368" s="119">
        <f t="shared" si="186"/>
        <v>5</v>
      </c>
      <c r="U368" s="119">
        <f t="shared" si="186"/>
        <v>17</v>
      </c>
      <c r="V368" s="119">
        <f t="shared" si="186"/>
        <v>15</v>
      </c>
      <c r="W368" s="119">
        <f t="shared" si="186"/>
        <v>3</v>
      </c>
      <c r="X368" s="119">
        <f t="shared" si="186"/>
        <v>13</v>
      </c>
      <c r="Y368" s="116">
        <f t="shared" si="186"/>
        <v>7</v>
      </c>
      <c r="Z368" s="117"/>
      <c r="AA368" s="120"/>
      <c r="AB368" s="101"/>
      <c r="AC368" s="101"/>
    </row>
    <row r="369" spans="5:32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1</v>
      </c>
      <c r="H369" s="122">
        <f t="shared" ref="H369:O369" si="187">IF($Q364&lt;=18,IF(H368&lt;=$Q364,1,0),IF($Q364&lt;=36,IF(H368&lt;=($Q364-18),2,1),IF($Q364&gt;36,IF(H368&lt;=($Q364-36),3,2))))</f>
        <v>1</v>
      </c>
      <c r="I369" s="122">
        <f t="shared" si="187"/>
        <v>1</v>
      </c>
      <c r="J369" s="122">
        <f t="shared" si="187"/>
        <v>1</v>
      </c>
      <c r="K369" s="122">
        <f t="shared" si="187"/>
        <v>2</v>
      </c>
      <c r="L369" s="122">
        <f t="shared" si="187"/>
        <v>1</v>
      </c>
      <c r="M369" s="122">
        <f t="shared" si="187"/>
        <v>1</v>
      </c>
      <c r="N369" s="122">
        <f t="shared" si="187"/>
        <v>1</v>
      </c>
      <c r="O369" s="123">
        <f t="shared" si="187"/>
        <v>1</v>
      </c>
      <c r="P369" s="124">
        <f>SUM(G369:O369)</f>
        <v>10</v>
      </c>
      <c r="Q369" s="123">
        <f t="shared" ref="Q369:Y369" si="188">IF($Q364&lt;=18,IF(Q368&lt;=$Q364,1,0),IF($Q364&lt;=36,IF(Q368&lt;=($Q364-18),2,1),IF($Q364&gt;36,IF(Q368&lt;=($Q364-36),3,2))))</f>
        <v>2</v>
      </c>
      <c r="R369" s="123">
        <f t="shared" si="188"/>
        <v>1</v>
      </c>
      <c r="S369" s="123">
        <f t="shared" si="188"/>
        <v>1</v>
      </c>
      <c r="T369" s="123">
        <f t="shared" si="188"/>
        <v>1</v>
      </c>
      <c r="U369" s="123">
        <f t="shared" si="188"/>
        <v>1</v>
      </c>
      <c r="V369" s="123">
        <f t="shared" si="188"/>
        <v>1</v>
      </c>
      <c r="W369" s="123">
        <f t="shared" si="188"/>
        <v>1</v>
      </c>
      <c r="X369" s="123">
        <f t="shared" si="188"/>
        <v>1</v>
      </c>
      <c r="Y369" s="123">
        <f t="shared" si="188"/>
        <v>1</v>
      </c>
      <c r="Z369" s="125">
        <f>SUM(Q369:Y369)</f>
        <v>10</v>
      </c>
      <c r="AA369" s="126">
        <f>P369+Z369</f>
        <v>20</v>
      </c>
      <c r="AB369" s="101"/>
      <c r="AC369" s="101"/>
    </row>
    <row r="370" spans="5:32" x14ac:dyDescent="0.35">
      <c r="E370" s="101"/>
      <c r="F370" s="127" t="s">
        <v>51</v>
      </c>
      <c r="G370" s="128">
        <f t="shared" ref="G370:O370" si="189">G21</f>
        <v>10</v>
      </c>
      <c r="H370" s="128">
        <f t="shared" si="189"/>
        <v>10</v>
      </c>
      <c r="I370" s="128">
        <f t="shared" si="189"/>
        <v>10</v>
      </c>
      <c r="J370" s="128">
        <f t="shared" si="189"/>
        <v>10</v>
      </c>
      <c r="K370" s="128">
        <f t="shared" si="189"/>
        <v>10</v>
      </c>
      <c r="L370" s="128">
        <f t="shared" si="189"/>
        <v>10</v>
      </c>
      <c r="M370" s="128">
        <f t="shared" si="189"/>
        <v>10</v>
      </c>
      <c r="N370" s="128">
        <f t="shared" si="189"/>
        <v>10</v>
      </c>
      <c r="O370" s="128">
        <f t="shared" si="189"/>
        <v>10</v>
      </c>
      <c r="P370" s="129">
        <f>SUM(G370:O370)</f>
        <v>90</v>
      </c>
      <c r="Q370" s="130">
        <f t="shared" ref="Q370:Y370" si="190">Q21</f>
        <v>10</v>
      </c>
      <c r="R370" s="128">
        <f t="shared" si="190"/>
        <v>10</v>
      </c>
      <c r="S370" s="128">
        <f t="shared" si="190"/>
        <v>10</v>
      </c>
      <c r="T370" s="128">
        <f t="shared" si="190"/>
        <v>10</v>
      </c>
      <c r="U370" s="128">
        <f t="shared" si="190"/>
        <v>10</v>
      </c>
      <c r="V370" s="128">
        <f t="shared" si="190"/>
        <v>10</v>
      </c>
      <c r="W370" s="128">
        <f t="shared" si="190"/>
        <v>10</v>
      </c>
      <c r="X370" s="128">
        <f t="shared" si="190"/>
        <v>10</v>
      </c>
      <c r="Y370" s="131">
        <f t="shared" si="190"/>
        <v>10</v>
      </c>
      <c r="Z370" s="129">
        <f>SUM(Q370:Y370)</f>
        <v>90</v>
      </c>
      <c r="AA370" s="132">
        <f>P370+Z370</f>
        <v>180</v>
      </c>
      <c r="AB370" s="101"/>
      <c r="AC370" s="101"/>
    </row>
    <row r="371" spans="5:32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0</v>
      </c>
      <c r="H371" s="134">
        <f t="shared" ref="H371:O371" si="191">IF(H370-H367=-1,3+H369)+IF(H370-H367=0,2+H369)+IF(H370-H367=1,1+H369)+IF(H370-H367=2,H369)+IF(H370-H367=3,IF(H369-1&gt;0,H369-1,0))+IF(H370-H367=4,IF(H369-2&gt;0,H369-2,0))</f>
        <v>0</v>
      </c>
      <c r="I371" s="134">
        <f t="shared" si="191"/>
        <v>0</v>
      </c>
      <c r="J371" s="134">
        <f t="shared" si="191"/>
        <v>0</v>
      </c>
      <c r="K371" s="134">
        <f t="shared" si="191"/>
        <v>0</v>
      </c>
      <c r="L371" s="134">
        <f t="shared" si="191"/>
        <v>0</v>
      </c>
      <c r="M371" s="134">
        <f t="shared" si="191"/>
        <v>0</v>
      </c>
      <c r="N371" s="134">
        <f t="shared" si="191"/>
        <v>0</v>
      </c>
      <c r="O371" s="135">
        <f t="shared" si="191"/>
        <v>0</v>
      </c>
      <c r="P371" s="136">
        <f>SUM(G371:O371)</f>
        <v>0</v>
      </c>
      <c r="Q371" s="137">
        <f t="shared" ref="Q371:Y371" si="192">IF(Q370-Q367=-1,3+Q369)+IF(Q370-Q367=0,2+Q369)+IF(Q370-Q367=1,1+Q369)+IF(Q370-Q367=2,Q369)+IF(Q370-Q367=3,IF(Q369-1&gt;0,Q369-1,0))+IF(Q370-Q367=4,IF(Q369-2&gt;0,Q369-2,0))</f>
        <v>0</v>
      </c>
      <c r="R371" s="138">
        <f t="shared" si="192"/>
        <v>0</v>
      </c>
      <c r="S371" s="138">
        <f t="shared" si="192"/>
        <v>0</v>
      </c>
      <c r="T371" s="138">
        <f t="shared" si="192"/>
        <v>0</v>
      </c>
      <c r="U371" s="138">
        <f t="shared" si="192"/>
        <v>0</v>
      </c>
      <c r="V371" s="138">
        <f t="shared" si="192"/>
        <v>0</v>
      </c>
      <c r="W371" s="138">
        <f t="shared" si="192"/>
        <v>0</v>
      </c>
      <c r="X371" s="138">
        <f t="shared" si="192"/>
        <v>0</v>
      </c>
      <c r="Y371" s="135">
        <f t="shared" si="192"/>
        <v>0</v>
      </c>
      <c r="Z371" s="136">
        <f>SUM(Q371:Y371)</f>
        <v>0</v>
      </c>
      <c r="AA371" s="139">
        <f>P371+Z371</f>
        <v>0</v>
      </c>
      <c r="AB371" s="101"/>
      <c r="AC371" s="101"/>
    </row>
    <row r="372" spans="5:32" ht="15" thickBot="1" x14ac:dyDescent="0.4">
      <c r="E372" s="101"/>
      <c r="F372" s="140" t="s">
        <v>53</v>
      </c>
      <c r="G372" s="141">
        <f t="shared" ref="G372:O372" si="193">IF(G370-G367=-2,4)+IF(G370-G367=-1,3)+IF(G370-G367=0,2)+IF(G370-G367=1,1)+IF(G370-G367&gt;2,0)</f>
        <v>0</v>
      </c>
      <c r="H372" s="141">
        <f t="shared" si="193"/>
        <v>0</v>
      </c>
      <c r="I372" s="141">
        <f t="shared" si="193"/>
        <v>0</v>
      </c>
      <c r="J372" s="141">
        <f t="shared" si="193"/>
        <v>0</v>
      </c>
      <c r="K372" s="141">
        <f t="shared" si="193"/>
        <v>0</v>
      </c>
      <c r="L372" s="141">
        <f t="shared" si="193"/>
        <v>0</v>
      </c>
      <c r="M372" s="141">
        <f t="shared" si="193"/>
        <v>0</v>
      </c>
      <c r="N372" s="141">
        <f t="shared" si="193"/>
        <v>0</v>
      </c>
      <c r="O372" s="142">
        <f t="shared" si="193"/>
        <v>0</v>
      </c>
      <c r="P372" s="143">
        <f>SUM(G372:O372)</f>
        <v>0</v>
      </c>
      <c r="Q372" s="142">
        <f t="shared" ref="Q372:Y372" si="194">IF(Q370-Q367=-2,4)+IF(Q370-Q367=-1,3)+IF(Q370-Q367=0,2)+IF(Q370-Q367=1,1)+IF(Q370-Q367&gt;2,0)</f>
        <v>0</v>
      </c>
      <c r="R372" s="142">
        <f t="shared" si="194"/>
        <v>0</v>
      </c>
      <c r="S372" s="142">
        <f t="shared" si="194"/>
        <v>0</v>
      </c>
      <c r="T372" s="142">
        <f t="shared" si="194"/>
        <v>0</v>
      </c>
      <c r="U372" s="142">
        <f t="shared" si="194"/>
        <v>0</v>
      </c>
      <c r="V372" s="142">
        <f t="shared" si="194"/>
        <v>0</v>
      </c>
      <c r="W372" s="142">
        <f t="shared" si="194"/>
        <v>0</v>
      </c>
      <c r="X372" s="142">
        <f t="shared" si="194"/>
        <v>0</v>
      </c>
      <c r="Y372" s="142">
        <f t="shared" si="194"/>
        <v>0</v>
      </c>
      <c r="Z372" s="143">
        <f>SUM(Q372:Y372)</f>
        <v>0</v>
      </c>
      <c r="AA372" s="144">
        <f>P372+Z372</f>
        <v>0</v>
      </c>
      <c r="AB372" s="101"/>
      <c r="AC372" s="101"/>
    </row>
    <row r="373" spans="5:32" x14ac:dyDescent="0.35">
      <c r="E373" s="101"/>
      <c r="F373" s="38"/>
      <c r="G373" s="28">
        <f>G370-G367</f>
        <v>6</v>
      </c>
      <c r="H373" s="28">
        <f t="shared" ref="H373:O373" si="195">H370-H367</f>
        <v>6</v>
      </c>
      <c r="I373" s="28">
        <f t="shared" si="195"/>
        <v>5</v>
      </c>
      <c r="J373" s="28">
        <f t="shared" si="195"/>
        <v>6</v>
      </c>
      <c r="K373" s="28">
        <f t="shared" si="195"/>
        <v>7</v>
      </c>
      <c r="L373" s="28">
        <f t="shared" si="195"/>
        <v>5</v>
      </c>
      <c r="M373" s="28">
        <f t="shared" si="195"/>
        <v>7</v>
      </c>
      <c r="N373" s="28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5"/>
      <c r="AA373" s="146"/>
      <c r="AB373" s="101"/>
      <c r="AC373" s="101"/>
    </row>
    <row r="374" spans="5:32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2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2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0</v>
      </c>
      <c r="P376" s="198" t="s">
        <v>57</v>
      </c>
      <c r="Q376" s="198"/>
      <c r="R376" s="198"/>
      <c r="S376" s="198"/>
      <c r="T376" s="198"/>
      <c r="U376" s="148">
        <f>COUNTIF(G373:Y373,"=2")</f>
        <v>0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</row>
    <row r="377" spans="5:32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0</v>
      </c>
      <c r="P377" s="198" t="s">
        <v>60</v>
      </c>
      <c r="Q377" s="198"/>
      <c r="R377" s="198"/>
      <c r="S377" s="198"/>
      <c r="T377" s="198"/>
      <c r="U377" s="151">
        <f>COUNTIF(G373:Y373,"&gt;=3")</f>
        <v>18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</row>
    <row r="378" spans="5:32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0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</row>
    <row r="379" spans="5:32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0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</row>
    <row r="380" spans="5:32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0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</row>
    <row r="381" spans="5:32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18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</row>
    <row r="382" spans="5:32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</row>
    <row r="383" spans="5:32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</row>
    <row r="384" spans="5:32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</row>
    <row r="385" spans="5:32" ht="15.5" thickTop="1" thickBot="1" x14ac:dyDescent="0.4"/>
    <row r="386" spans="5:32" x14ac:dyDescent="0.35">
      <c r="E386" s="101"/>
      <c r="F386" s="102" t="s">
        <v>49</v>
      </c>
      <c r="G386" s="196">
        <f>C22</f>
        <v>0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0</v>
      </c>
      <c r="AB386" s="101"/>
      <c r="AC386" s="101"/>
    </row>
    <row r="387" spans="5:32" ht="15" thickBot="1" x14ac:dyDescent="0.4">
      <c r="E387" s="101"/>
      <c r="F387" s="104" t="s">
        <v>6</v>
      </c>
      <c r="G387" s="210">
        <f>E22</f>
        <v>20</v>
      </c>
      <c r="H387" s="211"/>
      <c r="I387" s="211"/>
      <c r="J387" s="211"/>
      <c r="K387" s="17"/>
      <c r="L387" s="211">
        <f>$F$3</f>
        <v>133</v>
      </c>
      <c r="M387" s="211"/>
      <c r="N387" s="211"/>
      <c r="O387" s="211">
        <f>$G$3</f>
        <v>68.599999999999994</v>
      </c>
      <c r="P387" s="211"/>
      <c r="Q387" s="212">
        <f>ROUND((G387*(L387/113)+(O387-AA390)),0)</f>
        <v>20</v>
      </c>
      <c r="R387" s="212"/>
      <c r="S387" s="212"/>
      <c r="T387" s="212"/>
      <c r="U387" s="17"/>
      <c r="V387" s="17"/>
      <c r="AA387" s="17"/>
      <c r="AB387" s="101"/>
      <c r="AC387" s="101"/>
    </row>
    <row r="388" spans="5:32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2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2" x14ac:dyDescent="0.35">
      <c r="E390" s="101"/>
      <c r="F390" s="109" t="s">
        <v>11</v>
      </c>
      <c r="G390" s="110">
        <f>G$7</f>
        <v>4</v>
      </c>
      <c r="H390" s="110">
        <f t="shared" ref="H390:O390" si="197">H$7</f>
        <v>4</v>
      </c>
      <c r="I390" s="110">
        <f t="shared" si="197"/>
        <v>5</v>
      </c>
      <c r="J390" s="110">
        <f t="shared" si="197"/>
        <v>4</v>
      </c>
      <c r="K390" s="110">
        <f t="shared" si="197"/>
        <v>3</v>
      </c>
      <c r="L390" s="110">
        <f t="shared" si="197"/>
        <v>5</v>
      </c>
      <c r="M390" s="110">
        <f t="shared" si="197"/>
        <v>3</v>
      </c>
      <c r="N390" s="110">
        <f t="shared" si="197"/>
        <v>5</v>
      </c>
      <c r="O390" s="110">
        <f t="shared" si="197"/>
        <v>3</v>
      </c>
      <c r="P390" s="111">
        <f>SUM(G390:O390)</f>
        <v>36</v>
      </c>
      <c r="Q390" s="110">
        <f t="shared" ref="Q390:Y390" si="198">Q$7</f>
        <v>4</v>
      </c>
      <c r="R390" s="112">
        <f t="shared" si="198"/>
        <v>4</v>
      </c>
      <c r="S390" s="112">
        <f t="shared" si="198"/>
        <v>3</v>
      </c>
      <c r="T390" s="112">
        <f t="shared" si="198"/>
        <v>5</v>
      </c>
      <c r="U390" s="112">
        <f t="shared" si="198"/>
        <v>3</v>
      </c>
      <c r="V390" s="112">
        <f t="shared" si="198"/>
        <v>4</v>
      </c>
      <c r="W390" s="112">
        <f t="shared" si="198"/>
        <v>4</v>
      </c>
      <c r="X390" s="112">
        <f t="shared" si="198"/>
        <v>5</v>
      </c>
      <c r="Y390" s="113">
        <f t="shared" si="198"/>
        <v>4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2" x14ac:dyDescent="0.35">
      <c r="E391" s="101"/>
      <c r="F391" s="114" t="s">
        <v>7</v>
      </c>
      <c r="G391" s="115">
        <f>G$8</f>
        <v>4</v>
      </c>
      <c r="H391" s="115">
        <f t="shared" ref="H391:O391" si="199">H$8</f>
        <v>8</v>
      </c>
      <c r="I391" s="115">
        <f t="shared" si="199"/>
        <v>12</v>
      </c>
      <c r="J391" s="115">
        <f t="shared" si="199"/>
        <v>14</v>
      </c>
      <c r="K391" s="115">
        <f t="shared" si="199"/>
        <v>2</v>
      </c>
      <c r="L391" s="115">
        <f t="shared" si="199"/>
        <v>10</v>
      </c>
      <c r="M391" s="115">
        <f t="shared" si="199"/>
        <v>18</v>
      </c>
      <c r="N391" s="115">
        <f t="shared" si="199"/>
        <v>16</v>
      </c>
      <c r="O391" s="116">
        <f t="shared" si="199"/>
        <v>6</v>
      </c>
      <c r="P391" s="117"/>
      <c r="Q391" s="118">
        <f t="shared" ref="Q391:Y391" si="200">Q$8</f>
        <v>1</v>
      </c>
      <c r="R391" s="119">
        <f t="shared" si="200"/>
        <v>9</v>
      </c>
      <c r="S391" s="119">
        <f t="shared" si="200"/>
        <v>11</v>
      </c>
      <c r="T391" s="119">
        <f t="shared" si="200"/>
        <v>5</v>
      </c>
      <c r="U391" s="119">
        <f t="shared" si="200"/>
        <v>17</v>
      </c>
      <c r="V391" s="119">
        <f t="shared" si="200"/>
        <v>15</v>
      </c>
      <c r="W391" s="119">
        <f t="shared" si="200"/>
        <v>3</v>
      </c>
      <c r="X391" s="119">
        <f t="shared" si="200"/>
        <v>13</v>
      </c>
      <c r="Y391" s="116">
        <f t="shared" si="200"/>
        <v>7</v>
      </c>
      <c r="Z391" s="117"/>
      <c r="AA391" s="120"/>
      <c r="AB391" s="101"/>
      <c r="AC391" s="101"/>
    </row>
    <row r="392" spans="5:32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1</v>
      </c>
      <c r="H392" s="122">
        <f t="shared" ref="H392:O392" si="201">IF($Q387&lt;=18,IF(H391&lt;=$Q387,1,0),IF($Q387&lt;=36,IF(H391&lt;=($Q387-18),2,1),IF($Q387&gt;36,IF(H391&lt;=($Q387-36),3,2))))</f>
        <v>1</v>
      </c>
      <c r="I392" s="122">
        <f t="shared" si="201"/>
        <v>1</v>
      </c>
      <c r="J392" s="122">
        <f t="shared" si="201"/>
        <v>1</v>
      </c>
      <c r="K392" s="122">
        <f t="shared" si="201"/>
        <v>2</v>
      </c>
      <c r="L392" s="122">
        <f t="shared" si="201"/>
        <v>1</v>
      </c>
      <c r="M392" s="122">
        <f t="shared" si="201"/>
        <v>1</v>
      </c>
      <c r="N392" s="122">
        <f t="shared" si="201"/>
        <v>1</v>
      </c>
      <c r="O392" s="123">
        <f t="shared" si="201"/>
        <v>1</v>
      </c>
      <c r="P392" s="124">
        <f>SUM(G392:O392)</f>
        <v>10</v>
      </c>
      <c r="Q392" s="123">
        <f t="shared" ref="Q392:Y392" si="202">IF($Q387&lt;=18,IF(Q391&lt;=$Q387,1,0),IF($Q387&lt;=36,IF(Q391&lt;=($Q387-18),2,1),IF($Q387&gt;36,IF(Q391&lt;=($Q387-36),3,2))))</f>
        <v>2</v>
      </c>
      <c r="R392" s="123">
        <f t="shared" si="202"/>
        <v>1</v>
      </c>
      <c r="S392" s="123">
        <f t="shared" si="202"/>
        <v>1</v>
      </c>
      <c r="T392" s="123">
        <f t="shared" si="202"/>
        <v>1</v>
      </c>
      <c r="U392" s="123">
        <f t="shared" si="202"/>
        <v>1</v>
      </c>
      <c r="V392" s="123">
        <f t="shared" si="202"/>
        <v>1</v>
      </c>
      <c r="W392" s="123">
        <f t="shared" si="202"/>
        <v>1</v>
      </c>
      <c r="X392" s="123">
        <f t="shared" si="202"/>
        <v>1</v>
      </c>
      <c r="Y392" s="123">
        <f t="shared" si="202"/>
        <v>1</v>
      </c>
      <c r="Z392" s="125">
        <f>SUM(Q392:Y392)</f>
        <v>10</v>
      </c>
      <c r="AA392" s="126">
        <f>P392+Z392</f>
        <v>20</v>
      </c>
      <c r="AB392" s="101"/>
      <c r="AC392" s="101"/>
    </row>
    <row r="393" spans="5:32" x14ac:dyDescent="0.35">
      <c r="E393" s="101"/>
      <c r="F393" s="127" t="s">
        <v>51</v>
      </c>
      <c r="G393" s="128">
        <f t="shared" ref="G393:O393" si="203">G22</f>
        <v>10</v>
      </c>
      <c r="H393" s="128">
        <f t="shared" si="203"/>
        <v>10</v>
      </c>
      <c r="I393" s="128">
        <f t="shared" si="203"/>
        <v>10</v>
      </c>
      <c r="J393" s="128">
        <f t="shared" si="203"/>
        <v>10</v>
      </c>
      <c r="K393" s="128">
        <f t="shared" si="203"/>
        <v>10</v>
      </c>
      <c r="L393" s="128">
        <f t="shared" si="203"/>
        <v>10</v>
      </c>
      <c r="M393" s="128">
        <f t="shared" si="203"/>
        <v>10</v>
      </c>
      <c r="N393" s="128">
        <f t="shared" si="203"/>
        <v>10</v>
      </c>
      <c r="O393" s="128">
        <f t="shared" si="203"/>
        <v>10</v>
      </c>
      <c r="P393" s="129">
        <f>SUM(G393:O393)</f>
        <v>90</v>
      </c>
      <c r="Q393" s="130">
        <f t="shared" ref="Q393:Y393" si="204">Q22</f>
        <v>10</v>
      </c>
      <c r="R393" s="128">
        <f t="shared" si="204"/>
        <v>10</v>
      </c>
      <c r="S393" s="128">
        <f t="shared" si="204"/>
        <v>10</v>
      </c>
      <c r="T393" s="128">
        <f t="shared" si="204"/>
        <v>10</v>
      </c>
      <c r="U393" s="128">
        <f t="shared" si="204"/>
        <v>10</v>
      </c>
      <c r="V393" s="128">
        <f t="shared" si="204"/>
        <v>10</v>
      </c>
      <c r="W393" s="128">
        <f t="shared" si="204"/>
        <v>10</v>
      </c>
      <c r="X393" s="128">
        <f t="shared" si="204"/>
        <v>10</v>
      </c>
      <c r="Y393" s="131">
        <f t="shared" si="204"/>
        <v>10</v>
      </c>
      <c r="Z393" s="129">
        <f>SUM(Q393:Y393)</f>
        <v>90</v>
      </c>
      <c r="AA393" s="132">
        <f>P393+Z393</f>
        <v>180</v>
      </c>
      <c r="AB393" s="101"/>
      <c r="AC393" s="101"/>
    </row>
    <row r="394" spans="5:32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0</v>
      </c>
      <c r="H394" s="134">
        <f t="shared" ref="H394:O394" si="205">IF(H393-H390=-1,3+H392)+IF(H393-H390=0,2+H392)+IF(H393-H390=1,1+H392)+IF(H393-H390=2,H392)+IF(H393-H390=3,IF(H392-1&gt;0,H392-1,0))+IF(H393-H390=4,IF(H392-2&gt;0,H392-2,0))</f>
        <v>0</v>
      </c>
      <c r="I394" s="134">
        <f t="shared" si="205"/>
        <v>0</v>
      </c>
      <c r="J394" s="134">
        <f t="shared" si="205"/>
        <v>0</v>
      </c>
      <c r="K394" s="134">
        <f t="shared" si="205"/>
        <v>0</v>
      </c>
      <c r="L394" s="134">
        <f t="shared" si="205"/>
        <v>0</v>
      </c>
      <c r="M394" s="134">
        <f t="shared" si="205"/>
        <v>0</v>
      </c>
      <c r="N394" s="134">
        <f t="shared" si="205"/>
        <v>0</v>
      </c>
      <c r="O394" s="135">
        <f t="shared" si="205"/>
        <v>0</v>
      </c>
      <c r="P394" s="136">
        <f>SUM(G394:O394)</f>
        <v>0</v>
      </c>
      <c r="Q394" s="137">
        <f t="shared" ref="Q394:Y394" si="206">IF(Q393-Q390=-1,3+Q392)+IF(Q393-Q390=0,2+Q392)+IF(Q393-Q390=1,1+Q392)+IF(Q393-Q390=2,Q392)+IF(Q393-Q390=3,IF(Q392-1&gt;0,Q392-1,0))+IF(Q393-Q390=4,IF(Q392-2&gt;0,Q392-2,0))</f>
        <v>0</v>
      </c>
      <c r="R394" s="138">
        <f t="shared" si="206"/>
        <v>0</v>
      </c>
      <c r="S394" s="138">
        <f t="shared" si="206"/>
        <v>0</v>
      </c>
      <c r="T394" s="138">
        <f t="shared" si="206"/>
        <v>0</v>
      </c>
      <c r="U394" s="138">
        <f t="shared" si="206"/>
        <v>0</v>
      </c>
      <c r="V394" s="138">
        <f t="shared" si="206"/>
        <v>0</v>
      </c>
      <c r="W394" s="138">
        <f t="shared" si="206"/>
        <v>0</v>
      </c>
      <c r="X394" s="138">
        <f t="shared" si="206"/>
        <v>0</v>
      </c>
      <c r="Y394" s="135">
        <f t="shared" si="206"/>
        <v>0</v>
      </c>
      <c r="Z394" s="136">
        <f>SUM(Q394:Y394)</f>
        <v>0</v>
      </c>
      <c r="AA394" s="139">
        <f>P394+Z394</f>
        <v>0</v>
      </c>
      <c r="AB394" s="101"/>
      <c r="AC394" s="101"/>
    </row>
    <row r="395" spans="5:32" ht="15" thickBot="1" x14ac:dyDescent="0.4">
      <c r="E395" s="101"/>
      <c r="F395" s="140" t="s">
        <v>53</v>
      </c>
      <c r="G395" s="141">
        <f t="shared" ref="G395:O395" si="207">IF(G393-G390=-2,4)+IF(G393-G390=-1,3)+IF(G393-G390=0,2)+IF(G393-G390=1,1)+IF(G393-G390&gt;2,0)</f>
        <v>0</v>
      </c>
      <c r="H395" s="141">
        <f t="shared" si="207"/>
        <v>0</v>
      </c>
      <c r="I395" s="141">
        <f t="shared" si="207"/>
        <v>0</v>
      </c>
      <c r="J395" s="141">
        <f t="shared" si="207"/>
        <v>0</v>
      </c>
      <c r="K395" s="141">
        <f t="shared" si="207"/>
        <v>0</v>
      </c>
      <c r="L395" s="141">
        <f t="shared" si="207"/>
        <v>0</v>
      </c>
      <c r="M395" s="141">
        <f t="shared" si="207"/>
        <v>0</v>
      </c>
      <c r="N395" s="141">
        <f t="shared" si="207"/>
        <v>0</v>
      </c>
      <c r="O395" s="142">
        <f t="shared" si="207"/>
        <v>0</v>
      </c>
      <c r="P395" s="143">
        <f>SUM(G395:O395)</f>
        <v>0</v>
      </c>
      <c r="Q395" s="142">
        <f t="shared" ref="Q395:Y395" si="208">IF(Q393-Q390=-2,4)+IF(Q393-Q390=-1,3)+IF(Q393-Q390=0,2)+IF(Q393-Q390=1,1)+IF(Q393-Q390&gt;2,0)</f>
        <v>0</v>
      </c>
      <c r="R395" s="142">
        <f t="shared" si="208"/>
        <v>0</v>
      </c>
      <c r="S395" s="142">
        <f t="shared" si="208"/>
        <v>0</v>
      </c>
      <c r="T395" s="142">
        <f t="shared" si="208"/>
        <v>0</v>
      </c>
      <c r="U395" s="142">
        <f t="shared" si="208"/>
        <v>0</v>
      </c>
      <c r="V395" s="142">
        <f t="shared" si="208"/>
        <v>0</v>
      </c>
      <c r="W395" s="142">
        <f t="shared" si="208"/>
        <v>0</v>
      </c>
      <c r="X395" s="142">
        <f t="shared" si="208"/>
        <v>0</v>
      </c>
      <c r="Y395" s="142">
        <f t="shared" si="208"/>
        <v>0</v>
      </c>
      <c r="Z395" s="143">
        <f>SUM(Q395:Y395)</f>
        <v>0</v>
      </c>
      <c r="AA395" s="144">
        <f>P395+Z395</f>
        <v>0</v>
      </c>
      <c r="AB395" s="101"/>
      <c r="AC395" s="101"/>
    </row>
    <row r="396" spans="5:32" x14ac:dyDescent="0.35">
      <c r="E396" s="101"/>
      <c r="F396" s="38"/>
      <c r="G396" s="28">
        <f>G393-G390</f>
        <v>6</v>
      </c>
      <c r="H396" s="28">
        <f t="shared" ref="H396:O396" si="209">H393-H390</f>
        <v>6</v>
      </c>
      <c r="I396" s="28">
        <f t="shared" si="209"/>
        <v>5</v>
      </c>
      <c r="J396" s="28">
        <f t="shared" si="209"/>
        <v>6</v>
      </c>
      <c r="K396" s="28">
        <f t="shared" si="209"/>
        <v>7</v>
      </c>
      <c r="L396" s="28">
        <f t="shared" si="209"/>
        <v>5</v>
      </c>
      <c r="M396" s="28">
        <f t="shared" si="209"/>
        <v>7</v>
      </c>
      <c r="N396" s="28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5"/>
      <c r="AA396" s="146"/>
      <c r="AB396" s="101"/>
      <c r="AC396" s="101"/>
    </row>
    <row r="397" spans="5:32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2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2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0</v>
      </c>
      <c r="P399" s="198" t="s">
        <v>57</v>
      </c>
      <c r="Q399" s="198"/>
      <c r="R399" s="198"/>
      <c r="S399" s="198"/>
      <c r="T399" s="198"/>
      <c r="U399" s="148">
        <f>COUNTIF(G396:Y396,"=2")</f>
        <v>0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</row>
    <row r="400" spans="5:32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0</v>
      </c>
      <c r="P400" s="198" t="s">
        <v>60</v>
      </c>
      <c r="Q400" s="198"/>
      <c r="R400" s="198"/>
      <c r="S400" s="198"/>
      <c r="T400" s="198"/>
      <c r="U400" s="151">
        <f>COUNTIF(G396:Y396,"&gt;=3")</f>
        <v>18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</row>
    <row r="401" spans="5:32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0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</row>
    <row r="402" spans="5:32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0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</row>
    <row r="403" spans="5:32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0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</row>
    <row r="404" spans="5:32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18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</row>
    <row r="405" spans="5:32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</row>
    <row r="406" spans="5:32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</row>
    <row r="407" spans="5:32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</row>
    <row r="408" spans="5:32" ht="15.5" thickTop="1" thickBot="1" x14ac:dyDescent="0.4"/>
    <row r="409" spans="5:32" x14ac:dyDescent="0.35">
      <c r="E409" s="101"/>
      <c r="F409" s="102" t="s">
        <v>49</v>
      </c>
      <c r="G409" s="196">
        <f>C23</f>
        <v>0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0</v>
      </c>
      <c r="AB409" s="101"/>
      <c r="AC409" s="101"/>
    </row>
    <row r="410" spans="5:32" ht="15" thickBot="1" x14ac:dyDescent="0.4">
      <c r="E410" s="101"/>
      <c r="F410" s="104" t="s">
        <v>6</v>
      </c>
      <c r="G410" s="210">
        <f>E23</f>
        <v>20</v>
      </c>
      <c r="H410" s="211"/>
      <c r="I410" s="211"/>
      <c r="J410" s="211"/>
      <c r="K410" s="17"/>
      <c r="L410" s="211">
        <f>$F$3</f>
        <v>133</v>
      </c>
      <c r="M410" s="211"/>
      <c r="N410" s="211"/>
      <c r="O410" s="211">
        <f>$G$3</f>
        <v>68.599999999999994</v>
      </c>
      <c r="P410" s="211"/>
      <c r="Q410" s="212">
        <f>ROUND((G410*(L410/113)+(O410-AA413)),0)</f>
        <v>20</v>
      </c>
      <c r="R410" s="212"/>
      <c r="S410" s="212"/>
      <c r="T410" s="212"/>
      <c r="U410" s="17"/>
      <c r="V410" s="17"/>
      <c r="AA410" s="17"/>
      <c r="AB410" s="101"/>
      <c r="AC410" s="101"/>
    </row>
    <row r="411" spans="5:32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2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2" x14ac:dyDescent="0.35">
      <c r="E413" s="101"/>
      <c r="F413" s="109" t="s">
        <v>11</v>
      </c>
      <c r="G413" s="110">
        <f>G$7</f>
        <v>4</v>
      </c>
      <c r="H413" s="110">
        <f t="shared" ref="H413:O413" si="211">H$7</f>
        <v>4</v>
      </c>
      <c r="I413" s="110">
        <f t="shared" si="211"/>
        <v>5</v>
      </c>
      <c r="J413" s="110">
        <f t="shared" si="211"/>
        <v>4</v>
      </c>
      <c r="K413" s="110">
        <f t="shared" si="211"/>
        <v>3</v>
      </c>
      <c r="L413" s="110">
        <f t="shared" si="211"/>
        <v>5</v>
      </c>
      <c r="M413" s="110">
        <f t="shared" si="211"/>
        <v>3</v>
      </c>
      <c r="N413" s="110">
        <f t="shared" si="211"/>
        <v>5</v>
      </c>
      <c r="O413" s="110">
        <f t="shared" si="211"/>
        <v>3</v>
      </c>
      <c r="P413" s="111">
        <f>SUM(G413:O413)</f>
        <v>36</v>
      </c>
      <c r="Q413" s="110">
        <f t="shared" ref="Q413:Y413" si="212">Q$7</f>
        <v>4</v>
      </c>
      <c r="R413" s="112">
        <f t="shared" si="212"/>
        <v>4</v>
      </c>
      <c r="S413" s="112">
        <f t="shared" si="212"/>
        <v>3</v>
      </c>
      <c r="T413" s="112">
        <f t="shared" si="212"/>
        <v>5</v>
      </c>
      <c r="U413" s="112">
        <f t="shared" si="212"/>
        <v>3</v>
      </c>
      <c r="V413" s="112">
        <f t="shared" si="212"/>
        <v>4</v>
      </c>
      <c r="W413" s="112">
        <f t="shared" si="212"/>
        <v>4</v>
      </c>
      <c r="X413" s="112">
        <f t="shared" si="212"/>
        <v>5</v>
      </c>
      <c r="Y413" s="113">
        <f t="shared" si="212"/>
        <v>4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2" x14ac:dyDescent="0.35">
      <c r="E414" s="101"/>
      <c r="F414" s="114" t="s">
        <v>7</v>
      </c>
      <c r="G414" s="115">
        <f>G$8</f>
        <v>4</v>
      </c>
      <c r="H414" s="115">
        <f t="shared" ref="H414:O414" si="213">H$8</f>
        <v>8</v>
      </c>
      <c r="I414" s="115">
        <f t="shared" si="213"/>
        <v>12</v>
      </c>
      <c r="J414" s="115">
        <f t="shared" si="213"/>
        <v>14</v>
      </c>
      <c r="K414" s="115">
        <f t="shared" si="213"/>
        <v>2</v>
      </c>
      <c r="L414" s="115">
        <f t="shared" si="213"/>
        <v>10</v>
      </c>
      <c r="M414" s="115">
        <f t="shared" si="213"/>
        <v>18</v>
      </c>
      <c r="N414" s="115">
        <f t="shared" si="213"/>
        <v>16</v>
      </c>
      <c r="O414" s="116">
        <f t="shared" si="213"/>
        <v>6</v>
      </c>
      <c r="P414" s="117"/>
      <c r="Q414" s="118">
        <f t="shared" ref="Q414:Y414" si="214">Q$8</f>
        <v>1</v>
      </c>
      <c r="R414" s="119">
        <f t="shared" si="214"/>
        <v>9</v>
      </c>
      <c r="S414" s="119">
        <f t="shared" si="214"/>
        <v>11</v>
      </c>
      <c r="T414" s="119">
        <f t="shared" si="214"/>
        <v>5</v>
      </c>
      <c r="U414" s="119">
        <f t="shared" si="214"/>
        <v>17</v>
      </c>
      <c r="V414" s="119">
        <f t="shared" si="214"/>
        <v>15</v>
      </c>
      <c r="W414" s="119">
        <f t="shared" si="214"/>
        <v>3</v>
      </c>
      <c r="X414" s="119">
        <f t="shared" si="214"/>
        <v>13</v>
      </c>
      <c r="Y414" s="116">
        <f t="shared" si="214"/>
        <v>7</v>
      </c>
      <c r="Z414" s="117"/>
      <c r="AA414" s="120"/>
      <c r="AB414" s="101"/>
      <c r="AC414" s="101"/>
    </row>
    <row r="415" spans="5:32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:O415" si="215">IF($Q410&lt;=18,IF(H414&lt;=$Q410,1,0),IF($Q410&lt;=36,IF(H414&lt;=($Q410-18),2,1),IF($Q410&gt;36,IF(H414&lt;=($Q410-36),3,2))))</f>
        <v>1</v>
      </c>
      <c r="I415" s="122">
        <f t="shared" si="215"/>
        <v>1</v>
      </c>
      <c r="J415" s="122">
        <f t="shared" si="215"/>
        <v>1</v>
      </c>
      <c r="K415" s="122">
        <f t="shared" si="215"/>
        <v>2</v>
      </c>
      <c r="L415" s="122">
        <f t="shared" si="215"/>
        <v>1</v>
      </c>
      <c r="M415" s="122">
        <f t="shared" si="215"/>
        <v>1</v>
      </c>
      <c r="N415" s="122">
        <f t="shared" si="215"/>
        <v>1</v>
      </c>
      <c r="O415" s="123">
        <f t="shared" si="215"/>
        <v>1</v>
      </c>
      <c r="P415" s="124">
        <f>SUM(G415:O415)</f>
        <v>10</v>
      </c>
      <c r="Q415" s="123">
        <f t="shared" ref="Q415:Y415" si="216">IF($Q410&lt;=18,IF(Q414&lt;=$Q410,1,0),IF($Q410&lt;=36,IF(Q414&lt;=($Q410-18),2,1),IF($Q410&gt;36,IF(Q414&lt;=($Q410-36),3,2))))</f>
        <v>2</v>
      </c>
      <c r="R415" s="123">
        <f t="shared" si="216"/>
        <v>1</v>
      </c>
      <c r="S415" s="123">
        <f t="shared" si="216"/>
        <v>1</v>
      </c>
      <c r="T415" s="123">
        <f t="shared" si="216"/>
        <v>1</v>
      </c>
      <c r="U415" s="123">
        <f t="shared" si="216"/>
        <v>1</v>
      </c>
      <c r="V415" s="123">
        <f t="shared" si="216"/>
        <v>1</v>
      </c>
      <c r="W415" s="123">
        <f t="shared" si="216"/>
        <v>1</v>
      </c>
      <c r="X415" s="123">
        <f t="shared" si="216"/>
        <v>1</v>
      </c>
      <c r="Y415" s="123">
        <f t="shared" si="216"/>
        <v>1</v>
      </c>
      <c r="Z415" s="125">
        <f>SUM(Q415:Y415)</f>
        <v>10</v>
      </c>
      <c r="AA415" s="126">
        <f>P415+Z415</f>
        <v>20</v>
      </c>
      <c r="AB415" s="101"/>
      <c r="AC415" s="101"/>
    </row>
    <row r="416" spans="5:32" x14ac:dyDescent="0.35">
      <c r="E416" s="101"/>
      <c r="F416" s="127" t="s">
        <v>51</v>
      </c>
      <c r="G416" s="128">
        <f t="shared" ref="G416:O416" si="217">G23</f>
        <v>10</v>
      </c>
      <c r="H416" s="128">
        <f t="shared" si="217"/>
        <v>10</v>
      </c>
      <c r="I416" s="128">
        <f t="shared" si="217"/>
        <v>10</v>
      </c>
      <c r="J416" s="128">
        <f t="shared" si="217"/>
        <v>10</v>
      </c>
      <c r="K416" s="128">
        <f t="shared" si="217"/>
        <v>10</v>
      </c>
      <c r="L416" s="128">
        <f t="shared" si="217"/>
        <v>10</v>
      </c>
      <c r="M416" s="128">
        <f t="shared" si="217"/>
        <v>10</v>
      </c>
      <c r="N416" s="128">
        <f t="shared" si="217"/>
        <v>10</v>
      </c>
      <c r="O416" s="128">
        <f t="shared" si="217"/>
        <v>10</v>
      </c>
      <c r="P416" s="129">
        <f>SUM(G416:O416)</f>
        <v>90</v>
      </c>
      <c r="Q416" s="130">
        <f t="shared" ref="Q416:Y416" si="218">Q23</f>
        <v>10</v>
      </c>
      <c r="R416" s="128">
        <f t="shared" si="218"/>
        <v>10</v>
      </c>
      <c r="S416" s="128">
        <f t="shared" si="218"/>
        <v>10</v>
      </c>
      <c r="T416" s="128">
        <f t="shared" si="218"/>
        <v>10</v>
      </c>
      <c r="U416" s="128">
        <f t="shared" si="218"/>
        <v>10</v>
      </c>
      <c r="V416" s="128">
        <f t="shared" si="218"/>
        <v>10</v>
      </c>
      <c r="W416" s="128">
        <f t="shared" si="218"/>
        <v>10</v>
      </c>
      <c r="X416" s="128">
        <f t="shared" si="218"/>
        <v>10</v>
      </c>
      <c r="Y416" s="131">
        <f t="shared" si="218"/>
        <v>10</v>
      </c>
      <c r="Z416" s="129">
        <f>SUM(Q416:Y416)</f>
        <v>90</v>
      </c>
      <c r="AA416" s="132">
        <f>P416+Z416</f>
        <v>180</v>
      </c>
      <c r="AB416" s="101"/>
      <c r="AC416" s="101"/>
    </row>
    <row r="417" spans="5:32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0</v>
      </c>
      <c r="H417" s="134">
        <f t="shared" ref="H417:O417" si="219">IF(H416-H413=-1,3+H415)+IF(H416-H413=0,2+H415)+IF(H416-H413=1,1+H415)+IF(H416-H413=2,H415)+IF(H416-H413=3,IF(H415-1&gt;0,H415-1,0))+IF(H416-H413=4,IF(H415-2&gt;0,H415-2,0))</f>
        <v>0</v>
      </c>
      <c r="I417" s="134">
        <f t="shared" si="219"/>
        <v>0</v>
      </c>
      <c r="J417" s="134">
        <f t="shared" si="219"/>
        <v>0</v>
      </c>
      <c r="K417" s="134">
        <f t="shared" si="219"/>
        <v>0</v>
      </c>
      <c r="L417" s="134">
        <f t="shared" si="219"/>
        <v>0</v>
      </c>
      <c r="M417" s="134">
        <f t="shared" si="219"/>
        <v>0</v>
      </c>
      <c r="N417" s="134">
        <f t="shared" si="219"/>
        <v>0</v>
      </c>
      <c r="O417" s="135">
        <f t="shared" si="219"/>
        <v>0</v>
      </c>
      <c r="P417" s="136">
        <f>SUM(G417:O417)</f>
        <v>0</v>
      </c>
      <c r="Q417" s="137">
        <f t="shared" ref="Q417:Y417" si="220">IF(Q416-Q413=-1,3+Q415)+IF(Q416-Q413=0,2+Q415)+IF(Q416-Q413=1,1+Q415)+IF(Q416-Q413=2,Q415)+IF(Q416-Q413=3,IF(Q415-1&gt;0,Q415-1,0))+IF(Q416-Q413=4,IF(Q415-2&gt;0,Q415-2,0))</f>
        <v>0</v>
      </c>
      <c r="R417" s="138">
        <f t="shared" si="220"/>
        <v>0</v>
      </c>
      <c r="S417" s="138">
        <f t="shared" si="220"/>
        <v>0</v>
      </c>
      <c r="T417" s="138">
        <f t="shared" si="220"/>
        <v>0</v>
      </c>
      <c r="U417" s="138">
        <f t="shared" si="220"/>
        <v>0</v>
      </c>
      <c r="V417" s="138">
        <f t="shared" si="220"/>
        <v>0</v>
      </c>
      <c r="W417" s="138">
        <f t="shared" si="220"/>
        <v>0</v>
      </c>
      <c r="X417" s="138">
        <f t="shared" si="220"/>
        <v>0</v>
      </c>
      <c r="Y417" s="135">
        <f t="shared" si="220"/>
        <v>0</v>
      </c>
      <c r="Z417" s="136">
        <f>SUM(Q417:Y417)</f>
        <v>0</v>
      </c>
      <c r="AA417" s="139">
        <f>P417+Z417</f>
        <v>0</v>
      </c>
      <c r="AB417" s="101"/>
      <c r="AC417" s="101"/>
    </row>
    <row r="418" spans="5:32" ht="15" thickBot="1" x14ac:dyDescent="0.4">
      <c r="E418" s="101"/>
      <c r="F418" s="140" t="s">
        <v>53</v>
      </c>
      <c r="G418" s="141">
        <f t="shared" ref="G418:O418" si="221">IF(G416-G413=-2,4)+IF(G416-G413=-1,3)+IF(G416-G413=0,2)+IF(G416-G413=1,1)+IF(G416-G413&gt;2,0)</f>
        <v>0</v>
      </c>
      <c r="H418" s="141">
        <f t="shared" si="221"/>
        <v>0</v>
      </c>
      <c r="I418" s="141">
        <f t="shared" si="221"/>
        <v>0</v>
      </c>
      <c r="J418" s="141">
        <f t="shared" si="221"/>
        <v>0</v>
      </c>
      <c r="K418" s="141">
        <f t="shared" si="221"/>
        <v>0</v>
      </c>
      <c r="L418" s="141">
        <f t="shared" si="221"/>
        <v>0</v>
      </c>
      <c r="M418" s="141">
        <f t="shared" si="221"/>
        <v>0</v>
      </c>
      <c r="N418" s="141">
        <f t="shared" si="221"/>
        <v>0</v>
      </c>
      <c r="O418" s="142">
        <f t="shared" si="221"/>
        <v>0</v>
      </c>
      <c r="P418" s="143">
        <f>SUM(G418:O418)</f>
        <v>0</v>
      </c>
      <c r="Q418" s="142">
        <f t="shared" ref="Q418:Y418" si="222">IF(Q416-Q413=-2,4)+IF(Q416-Q413=-1,3)+IF(Q416-Q413=0,2)+IF(Q416-Q413=1,1)+IF(Q416-Q413&gt;2,0)</f>
        <v>0</v>
      </c>
      <c r="R418" s="142">
        <f t="shared" si="222"/>
        <v>0</v>
      </c>
      <c r="S418" s="142">
        <f t="shared" si="222"/>
        <v>0</v>
      </c>
      <c r="T418" s="142">
        <f t="shared" si="222"/>
        <v>0</v>
      </c>
      <c r="U418" s="142">
        <f t="shared" si="222"/>
        <v>0</v>
      </c>
      <c r="V418" s="142">
        <f t="shared" si="222"/>
        <v>0</v>
      </c>
      <c r="W418" s="142">
        <f t="shared" si="222"/>
        <v>0</v>
      </c>
      <c r="X418" s="142">
        <f t="shared" si="222"/>
        <v>0</v>
      </c>
      <c r="Y418" s="142">
        <f t="shared" si="222"/>
        <v>0</v>
      </c>
      <c r="Z418" s="143">
        <f>SUM(Q418:Y418)</f>
        <v>0</v>
      </c>
      <c r="AA418" s="144">
        <f>P418+Z418</f>
        <v>0</v>
      </c>
      <c r="AB418" s="101"/>
      <c r="AC418" s="101"/>
    </row>
    <row r="419" spans="5:32" x14ac:dyDescent="0.35">
      <c r="E419" s="101"/>
      <c r="F419" s="38"/>
      <c r="G419" s="28">
        <f>G416-G413</f>
        <v>6</v>
      </c>
      <c r="H419" s="28">
        <f t="shared" ref="H419:O419" si="223">H416-H413</f>
        <v>6</v>
      </c>
      <c r="I419" s="28">
        <f t="shared" si="223"/>
        <v>5</v>
      </c>
      <c r="J419" s="28">
        <f t="shared" si="223"/>
        <v>6</v>
      </c>
      <c r="K419" s="28">
        <f t="shared" si="223"/>
        <v>7</v>
      </c>
      <c r="L419" s="28">
        <f t="shared" si="223"/>
        <v>5</v>
      </c>
      <c r="M419" s="28">
        <f t="shared" si="223"/>
        <v>7</v>
      </c>
      <c r="N419" s="28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5"/>
      <c r="AA419" s="146"/>
      <c r="AB419" s="101"/>
      <c r="AC419" s="101"/>
    </row>
    <row r="420" spans="5:32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2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2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0</v>
      </c>
      <c r="P422" s="198" t="s">
        <v>57</v>
      </c>
      <c r="Q422" s="198"/>
      <c r="R422" s="198"/>
      <c r="S422" s="198"/>
      <c r="T422" s="198"/>
      <c r="U422" s="148">
        <f>COUNTIF(G419:Y419,"=2")</f>
        <v>0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</row>
    <row r="423" spans="5:32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0</v>
      </c>
      <c r="M423" s="217" t="s">
        <v>59</v>
      </c>
      <c r="N423" s="217"/>
      <c r="O423" s="152">
        <f>COUNTIF(G419:Y419,"=1")</f>
        <v>0</v>
      </c>
      <c r="P423" s="198" t="s">
        <v>60</v>
      </c>
      <c r="Q423" s="198"/>
      <c r="R423" s="198"/>
      <c r="S423" s="198"/>
      <c r="T423" s="198"/>
      <c r="U423" s="151">
        <f>COUNTIF(G419:Y419,"&gt;=3")</f>
        <v>18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</row>
    <row r="424" spans="5:32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0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</row>
    <row r="425" spans="5:32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0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</row>
    <row r="426" spans="5:32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0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</row>
    <row r="427" spans="5:32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18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</row>
    <row r="428" spans="5:32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</row>
    <row r="429" spans="5:32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</row>
    <row r="430" spans="5:32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</row>
    <row r="431" spans="5:32" ht="15.5" thickTop="1" thickBot="1" x14ac:dyDescent="0.4"/>
    <row r="432" spans="5:32" x14ac:dyDescent="0.35">
      <c r="E432" s="101"/>
      <c r="F432" s="102" t="s">
        <v>49</v>
      </c>
      <c r="G432" s="196">
        <f>C24</f>
        <v>0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0</v>
      </c>
      <c r="AB432" s="101"/>
      <c r="AC432" s="101"/>
    </row>
    <row r="433" spans="5:32" ht="15" thickBot="1" x14ac:dyDescent="0.4">
      <c r="E433" s="101"/>
      <c r="F433" s="104" t="s">
        <v>6</v>
      </c>
      <c r="G433" s="210">
        <f>E24</f>
        <v>20</v>
      </c>
      <c r="H433" s="211"/>
      <c r="I433" s="211"/>
      <c r="J433" s="211"/>
      <c r="K433" s="17"/>
      <c r="L433" s="211">
        <f>$F$3</f>
        <v>133</v>
      </c>
      <c r="M433" s="211"/>
      <c r="N433" s="211"/>
      <c r="O433" s="211">
        <f>$G$3</f>
        <v>68.599999999999994</v>
      </c>
      <c r="P433" s="211"/>
      <c r="Q433" s="212">
        <f>ROUND((G433*(L433/113)+(O433-AA436)),0)</f>
        <v>20</v>
      </c>
      <c r="R433" s="212"/>
      <c r="S433" s="212"/>
      <c r="T433" s="212"/>
      <c r="U433" s="17"/>
      <c r="V433" s="17"/>
      <c r="AA433" s="17"/>
      <c r="AB433" s="101"/>
      <c r="AC433" s="101"/>
    </row>
    <row r="434" spans="5:32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2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2" x14ac:dyDescent="0.35">
      <c r="E436" s="101"/>
      <c r="F436" s="109" t="s">
        <v>11</v>
      </c>
      <c r="G436" s="110">
        <f>G$7</f>
        <v>4</v>
      </c>
      <c r="H436" s="110">
        <f t="shared" ref="H436:O436" si="225">H$7</f>
        <v>4</v>
      </c>
      <c r="I436" s="110">
        <f t="shared" si="225"/>
        <v>5</v>
      </c>
      <c r="J436" s="110">
        <f t="shared" si="225"/>
        <v>4</v>
      </c>
      <c r="K436" s="110">
        <f t="shared" si="225"/>
        <v>3</v>
      </c>
      <c r="L436" s="110">
        <f t="shared" si="225"/>
        <v>5</v>
      </c>
      <c r="M436" s="110">
        <f t="shared" si="225"/>
        <v>3</v>
      </c>
      <c r="N436" s="110">
        <f t="shared" si="225"/>
        <v>5</v>
      </c>
      <c r="O436" s="110">
        <f t="shared" si="225"/>
        <v>3</v>
      </c>
      <c r="P436" s="111">
        <f>SUM(G436:O436)</f>
        <v>36</v>
      </c>
      <c r="Q436" s="110">
        <f t="shared" ref="Q436:Y436" si="226">Q$7</f>
        <v>4</v>
      </c>
      <c r="R436" s="112">
        <f t="shared" si="226"/>
        <v>4</v>
      </c>
      <c r="S436" s="112">
        <f t="shared" si="226"/>
        <v>3</v>
      </c>
      <c r="T436" s="112">
        <f t="shared" si="226"/>
        <v>5</v>
      </c>
      <c r="U436" s="112">
        <f t="shared" si="226"/>
        <v>3</v>
      </c>
      <c r="V436" s="112">
        <f t="shared" si="226"/>
        <v>4</v>
      </c>
      <c r="W436" s="112">
        <f t="shared" si="226"/>
        <v>4</v>
      </c>
      <c r="X436" s="112">
        <f t="shared" si="226"/>
        <v>5</v>
      </c>
      <c r="Y436" s="113">
        <f t="shared" si="226"/>
        <v>4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2" x14ac:dyDescent="0.35">
      <c r="E437" s="101"/>
      <c r="F437" s="114" t="s">
        <v>7</v>
      </c>
      <c r="G437" s="115">
        <f>G$8</f>
        <v>4</v>
      </c>
      <c r="H437" s="115">
        <f t="shared" ref="H437:O437" si="227">H$8</f>
        <v>8</v>
      </c>
      <c r="I437" s="115">
        <f t="shared" si="227"/>
        <v>12</v>
      </c>
      <c r="J437" s="115">
        <f t="shared" si="227"/>
        <v>14</v>
      </c>
      <c r="K437" s="115">
        <f t="shared" si="227"/>
        <v>2</v>
      </c>
      <c r="L437" s="115">
        <f t="shared" si="227"/>
        <v>10</v>
      </c>
      <c r="M437" s="115">
        <f t="shared" si="227"/>
        <v>18</v>
      </c>
      <c r="N437" s="115">
        <f t="shared" si="227"/>
        <v>16</v>
      </c>
      <c r="O437" s="116">
        <f t="shared" si="227"/>
        <v>6</v>
      </c>
      <c r="P437" s="117"/>
      <c r="Q437" s="118">
        <f t="shared" ref="Q437:Y437" si="228">Q$8</f>
        <v>1</v>
      </c>
      <c r="R437" s="119">
        <f t="shared" si="228"/>
        <v>9</v>
      </c>
      <c r="S437" s="119">
        <f t="shared" si="228"/>
        <v>11</v>
      </c>
      <c r="T437" s="119">
        <f t="shared" si="228"/>
        <v>5</v>
      </c>
      <c r="U437" s="119">
        <f t="shared" si="228"/>
        <v>17</v>
      </c>
      <c r="V437" s="119">
        <f t="shared" si="228"/>
        <v>15</v>
      </c>
      <c r="W437" s="119">
        <f t="shared" si="228"/>
        <v>3</v>
      </c>
      <c r="X437" s="119">
        <f t="shared" si="228"/>
        <v>13</v>
      </c>
      <c r="Y437" s="116">
        <f t="shared" si="228"/>
        <v>7</v>
      </c>
      <c r="Z437" s="117"/>
      <c r="AA437" s="120"/>
      <c r="AB437" s="101"/>
      <c r="AC437" s="101"/>
    </row>
    <row r="438" spans="5:32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1</v>
      </c>
      <c r="H438" s="122">
        <f t="shared" ref="H438:O438" si="229">IF($Q433&lt;=18,IF(H437&lt;=$Q433,1,0),IF($Q433&lt;=36,IF(H437&lt;=($Q433-18),2,1),IF($Q433&gt;36,IF(H437&lt;=($Q433-36),3,2))))</f>
        <v>1</v>
      </c>
      <c r="I438" s="122">
        <f t="shared" si="229"/>
        <v>1</v>
      </c>
      <c r="J438" s="122">
        <f t="shared" si="229"/>
        <v>1</v>
      </c>
      <c r="K438" s="122">
        <f t="shared" si="229"/>
        <v>2</v>
      </c>
      <c r="L438" s="122">
        <f t="shared" si="229"/>
        <v>1</v>
      </c>
      <c r="M438" s="122">
        <f t="shared" si="229"/>
        <v>1</v>
      </c>
      <c r="N438" s="122">
        <f t="shared" si="229"/>
        <v>1</v>
      </c>
      <c r="O438" s="123">
        <f t="shared" si="229"/>
        <v>1</v>
      </c>
      <c r="P438" s="124">
        <f>SUM(G438:O438)</f>
        <v>10</v>
      </c>
      <c r="Q438" s="123">
        <f t="shared" ref="Q438:Y438" si="230">IF($Q433&lt;=18,IF(Q437&lt;=$Q433,1,0),IF($Q433&lt;=36,IF(Q437&lt;=($Q433-18),2,1),IF($Q433&gt;36,IF(Q437&lt;=($Q433-36),3,2))))</f>
        <v>2</v>
      </c>
      <c r="R438" s="123">
        <f t="shared" si="230"/>
        <v>1</v>
      </c>
      <c r="S438" s="123">
        <f t="shared" si="230"/>
        <v>1</v>
      </c>
      <c r="T438" s="123">
        <f t="shared" si="230"/>
        <v>1</v>
      </c>
      <c r="U438" s="123">
        <f t="shared" si="230"/>
        <v>1</v>
      </c>
      <c r="V438" s="123">
        <f t="shared" si="230"/>
        <v>1</v>
      </c>
      <c r="W438" s="123">
        <f t="shared" si="230"/>
        <v>1</v>
      </c>
      <c r="X438" s="123">
        <f t="shared" si="230"/>
        <v>1</v>
      </c>
      <c r="Y438" s="123">
        <f t="shared" si="230"/>
        <v>1</v>
      </c>
      <c r="Z438" s="125">
        <f>SUM(Q438:Y438)</f>
        <v>10</v>
      </c>
      <c r="AA438" s="126">
        <f>P438+Z438</f>
        <v>20</v>
      </c>
      <c r="AB438" s="101"/>
      <c r="AC438" s="101"/>
    </row>
    <row r="439" spans="5:32" x14ac:dyDescent="0.35">
      <c r="E439" s="101"/>
      <c r="F439" s="127" t="s">
        <v>51</v>
      </c>
      <c r="G439" s="128">
        <f t="shared" ref="G439:O439" si="231">G24</f>
        <v>10</v>
      </c>
      <c r="H439" s="128">
        <f t="shared" si="231"/>
        <v>10</v>
      </c>
      <c r="I439" s="128">
        <f t="shared" si="231"/>
        <v>10</v>
      </c>
      <c r="J439" s="128">
        <f t="shared" si="231"/>
        <v>10</v>
      </c>
      <c r="K439" s="128">
        <f t="shared" si="231"/>
        <v>10</v>
      </c>
      <c r="L439" s="128">
        <f t="shared" si="231"/>
        <v>10</v>
      </c>
      <c r="M439" s="128">
        <f t="shared" si="231"/>
        <v>10</v>
      </c>
      <c r="N439" s="128">
        <f t="shared" si="231"/>
        <v>10</v>
      </c>
      <c r="O439" s="128">
        <f t="shared" si="231"/>
        <v>10</v>
      </c>
      <c r="P439" s="129">
        <f>SUM(G439:O439)</f>
        <v>90</v>
      </c>
      <c r="Q439" s="130">
        <f t="shared" ref="Q439:Y439" si="232">Q24</f>
        <v>10</v>
      </c>
      <c r="R439" s="128">
        <f t="shared" si="232"/>
        <v>10</v>
      </c>
      <c r="S439" s="128">
        <f t="shared" si="232"/>
        <v>10</v>
      </c>
      <c r="T439" s="128">
        <f t="shared" si="232"/>
        <v>10</v>
      </c>
      <c r="U439" s="128">
        <f t="shared" si="232"/>
        <v>10</v>
      </c>
      <c r="V439" s="128">
        <f t="shared" si="232"/>
        <v>10</v>
      </c>
      <c r="W439" s="128">
        <f t="shared" si="232"/>
        <v>10</v>
      </c>
      <c r="X439" s="128">
        <f t="shared" si="232"/>
        <v>10</v>
      </c>
      <c r="Y439" s="131">
        <f t="shared" si="232"/>
        <v>10</v>
      </c>
      <c r="Z439" s="129">
        <f>SUM(Q439:Y439)</f>
        <v>90</v>
      </c>
      <c r="AA439" s="132">
        <f>P439+Z439</f>
        <v>180</v>
      </c>
      <c r="AB439" s="101"/>
      <c r="AC439" s="101"/>
    </row>
    <row r="440" spans="5:32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0</v>
      </c>
      <c r="H440" s="134">
        <f t="shared" ref="H440:O440" si="233">IF(H439-H436=-1,3+H438)+IF(H439-H436=0,2+H438)+IF(H439-H436=1,1+H438)+IF(H439-H436=2,H438)+IF(H439-H436=3,IF(H438-1&gt;0,H438-1,0))+IF(H439-H436=4,IF(H438-2&gt;0,H438-2,0))</f>
        <v>0</v>
      </c>
      <c r="I440" s="134">
        <f t="shared" si="233"/>
        <v>0</v>
      </c>
      <c r="J440" s="134">
        <f t="shared" si="233"/>
        <v>0</v>
      </c>
      <c r="K440" s="134">
        <f t="shared" si="233"/>
        <v>0</v>
      </c>
      <c r="L440" s="134">
        <f t="shared" si="233"/>
        <v>0</v>
      </c>
      <c r="M440" s="134">
        <f t="shared" si="233"/>
        <v>0</v>
      </c>
      <c r="N440" s="134">
        <f t="shared" si="233"/>
        <v>0</v>
      </c>
      <c r="O440" s="135">
        <f t="shared" si="233"/>
        <v>0</v>
      </c>
      <c r="P440" s="136">
        <f>SUM(G440:O440)</f>
        <v>0</v>
      </c>
      <c r="Q440" s="137">
        <f t="shared" ref="Q440:Y440" si="234">IF(Q439-Q436=-1,3+Q438)+IF(Q439-Q436=0,2+Q438)+IF(Q439-Q436=1,1+Q438)+IF(Q439-Q436=2,Q438)+IF(Q439-Q436=3,IF(Q438-1&gt;0,Q438-1,0))+IF(Q439-Q436=4,IF(Q438-2&gt;0,Q438-2,0))</f>
        <v>0</v>
      </c>
      <c r="R440" s="138">
        <f t="shared" si="234"/>
        <v>0</v>
      </c>
      <c r="S440" s="138">
        <f t="shared" si="234"/>
        <v>0</v>
      </c>
      <c r="T440" s="138">
        <f t="shared" si="234"/>
        <v>0</v>
      </c>
      <c r="U440" s="138">
        <f t="shared" si="234"/>
        <v>0</v>
      </c>
      <c r="V440" s="138">
        <f t="shared" si="234"/>
        <v>0</v>
      </c>
      <c r="W440" s="138">
        <f t="shared" si="234"/>
        <v>0</v>
      </c>
      <c r="X440" s="138">
        <f t="shared" si="234"/>
        <v>0</v>
      </c>
      <c r="Y440" s="135">
        <f t="shared" si="234"/>
        <v>0</v>
      </c>
      <c r="Z440" s="136">
        <f>SUM(Q440:Y440)</f>
        <v>0</v>
      </c>
      <c r="AA440" s="139">
        <f>P440+Z440</f>
        <v>0</v>
      </c>
      <c r="AB440" s="101"/>
      <c r="AC440" s="101"/>
    </row>
    <row r="441" spans="5:32" ht="15" thickBot="1" x14ac:dyDescent="0.4">
      <c r="E441" s="101"/>
      <c r="F441" s="140" t="s">
        <v>53</v>
      </c>
      <c r="G441" s="141">
        <f t="shared" ref="G441:O441" si="235">IF(G439-G436=-2,4)+IF(G439-G436=-1,3)+IF(G439-G436=0,2)+IF(G439-G436=1,1)+IF(G439-G436&gt;2,0)</f>
        <v>0</v>
      </c>
      <c r="H441" s="141">
        <f t="shared" si="235"/>
        <v>0</v>
      </c>
      <c r="I441" s="141">
        <f t="shared" si="235"/>
        <v>0</v>
      </c>
      <c r="J441" s="141">
        <f t="shared" si="235"/>
        <v>0</v>
      </c>
      <c r="K441" s="141">
        <f t="shared" si="235"/>
        <v>0</v>
      </c>
      <c r="L441" s="141">
        <f t="shared" si="235"/>
        <v>0</v>
      </c>
      <c r="M441" s="141">
        <f t="shared" si="235"/>
        <v>0</v>
      </c>
      <c r="N441" s="141">
        <f t="shared" si="235"/>
        <v>0</v>
      </c>
      <c r="O441" s="142">
        <f t="shared" si="235"/>
        <v>0</v>
      </c>
      <c r="P441" s="143">
        <f>SUM(G441:O441)</f>
        <v>0</v>
      </c>
      <c r="Q441" s="142">
        <f t="shared" ref="Q441:Y441" si="236">IF(Q439-Q436=-2,4)+IF(Q439-Q436=-1,3)+IF(Q439-Q436=0,2)+IF(Q439-Q436=1,1)+IF(Q439-Q436&gt;2,0)</f>
        <v>0</v>
      </c>
      <c r="R441" s="142">
        <f t="shared" si="236"/>
        <v>0</v>
      </c>
      <c r="S441" s="142">
        <f t="shared" si="236"/>
        <v>0</v>
      </c>
      <c r="T441" s="142">
        <f t="shared" si="236"/>
        <v>0</v>
      </c>
      <c r="U441" s="142">
        <f t="shared" si="236"/>
        <v>0</v>
      </c>
      <c r="V441" s="142">
        <f t="shared" si="236"/>
        <v>0</v>
      </c>
      <c r="W441" s="142">
        <f t="shared" si="236"/>
        <v>0</v>
      </c>
      <c r="X441" s="142">
        <f t="shared" si="236"/>
        <v>0</v>
      </c>
      <c r="Y441" s="142">
        <f t="shared" si="236"/>
        <v>0</v>
      </c>
      <c r="Z441" s="143">
        <f>SUM(Q441:Y441)</f>
        <v>0</v>
      </c>
      <c r="AA441" s="144">
        <f>P441+Z441</f>
        <v>0</v>
      </c>
      <c r="AB441" s="101"/>
      <c r="AC441" s="101"/>
    </row>
    <row r="442" spans="5:32" x14ac:dyDescent="0.35">
      <c r="E442" s="101"/>
      <c r="F442" s="38"/>
      <c r="G442" s="28">
        <f>G439-G436</f>
        <v>6</v>
      </c>
      <c r="H442" s="28">
        <f t="shared" ref="H442:O442" si="237">H439-H436</f>
        <v>6</v>
      </c>
      <c r="I442" s="28">
        <f t="shared" si="237"/>
        <v>5</v>
      </c>
      <c r="J442" s="28">
        <f t="shared" si="237"/>
        <v>6</v>
      </c>
      <c r="K442" s="28">
        <f t="shared" si="237"/>
        <v>7</v>
      </c>
      <c r="L442" s="28">
        <f t="shared" si="237"/>
        <v>5</v>
      </c>
      <c r="M442" s="28">
        <f t="shared" si="237"/>
        <v>7</v>
      </c>
      <c r="N442" s="28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5"/>
      <c r="AA442" s="146"/>
      <c r="AB442" s="101"/>
      <c r="AC442" s="101"/>
    </row>
    <row r="443" spans="5:32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2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2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0</v>
      </c>
      <c r="P445" s="198" t="s">
        <v>57</v>
      </c>
      <c r="Q445" s="198"/>
      <c r="R445" s="198"/>
      <c r="S445" s="198"/>
      <c r="T445" s="198"/>
      <c r="U445" s="148">
        <f>COUNTIF(G442:Y442,"=2")</f>
        <v>0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</row>
    <row r="446" spans="5:32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0</v>
      </c>
      <c r="P446" s="198" t="s">
        <v>60</v>
      </c>
      <c r="Q446" s="198"/>
      <c r="R446" s="198"/>
      <c r="S446" s="198"/>
      <c r="T446" s="198"/>
      <c r="U446" s="151">
        <f>COUNTIF(G442:Y442,"&gt;=3")</f>
        <v>18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</row>
    <row r="447" spans="5:32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0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</row>
    <row r="448" spans="5:32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0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</row>
    <row r="449" spans="5:32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0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</row>
    <row r="450" spans="5:32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18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</row>
    <row r="451" spans="5:32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</row>
    <row r="452" spans="5:32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</row>
    <row r="453" spans="5:32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</row>
    <row r="454" spans="5:32" ht="15.5" thickTop="1" thickBot="1" x14ac:dyDescent="0.4"/>
    <row r="455" spans="5:32" x14ac:dyDescent="0.35">
      <c r="E455" s="101"/>
      <c r="F455" s="102" t="s">
        <v>49</v>
      </c>
      <c r="G455" s="196">
        <f>C25</f>
        <v>0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0</v>
      </c>
      <c r="AB455" s="101"/>
      <c r="AC455" s="101"/>
    </row>
    <row r="456" spans="5:32" ht="15" thickBot="1" x14ac:dyDescent="0.4">
      <c r="E456" s="101"/>
      <c r="F456" s="104" t="s">
        <v>6</v>
      </c>
      <c r="G456" s="210">
        <f>E25</f>
        <v>20</v>
      </c>
      <c r="H456" s="211"/>
      <c r="I456" s="211"/>
      <c r="J456" s="211"/>
      <c r="K456" s="17"/>
      <c r="L456" s="211">
        <f>$F$3</f>
        <v>133</v>
      </c>
      <c r="M456" s="211"/>
      <c r="N456" s="211"/>
      <c r="O456" s="211">
        <f>$G$3</f>
        <v>68.599999999999994</v>
      </c>
      <c r="P456" s="211"/>
      <c r="Q456" s="212">
        <f>ROUND((G456*(L456/113)+(O456-AA459)),0)</f>
        <v>20</v>
      </c>
      <c r="R456" s="212"/>
      <c r="S456" s="212"/>
      <c r="T456" s="212"/>
      <c r="U456" s="17"/>
      <c r="V456" s="17"/>
      <c r="AA456" s="17"/>
      <c r="AB456" s="101"/>
      <c r="AC456" s="101"/>
    </row>
    <row r="457" spans="5:32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2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2" x14ac:dyDescent="0.35">
      <c r="E459" s="101"/>
      <c r="F459" s="109" t="s">
        <v>11</v>
      </c>
      <c r="G459" s="110">
        <f>G$7</f>
        <v>4</v>
      </c>
      <c r="H459" s="110">
        <f t="shared" ref="H459:O459" si="239">H$7</f>
        <v>4</v>
      </c>
      <c r="I459" s="110">
        <f t="shared" si="239"/>
        <v>5</v>
      </c>
      <c r="J459" s="110">
        <f t="shared" si="239"/>
        <v>4</v>
      </c>
      <c r="K459" s="110">
        <f t="shared" si="239"/>
        <v>3</v>
      </c>
      <c r="L459" s="110">
        <f t="shared" si="239"/>
        <v>5</v>
      </c>
      <c r="M459" s="110">
        <f t="shared" si="239"/>
        <v>3</v>
      </c>
      <c r="N459" s="110">
        <f t="shared" si="239"/>
        <v>5</v>
      </c>
      <c r="O459" s="110">
        <f t="shared" si="239"/>
        <v>3</v>
      </c>
      <c r="P459" s="111">
        <f>SUM(G459:O459)</f>
        <v>36</v>
      </c>
      <c r="Q459" s="110">
        <f t="shared" ref="Q459:Y459" si="240">Q$7</f>
        <v>4</v>
      </c>
      <c r="R459" s="112">
        <f t="shared" si="240"/>
        <v>4</v>
      </c>
      <c r="S459" s="112">
        <f t="shared" si="240"/>
        <v>3</v>
      </c>
      <c r="T459" s="112">
        <f t="shared" si="240"/>
        <v>5</v>
      </c>
      <c r="U459" s="112">
        <f t="shared" si="240"/>
        <v>3</v>
      </c>
      <c r="V459" s="112">
        <f t="shared" si="240"/>
        <v>4</v>
      </c>
      <c r="W459" s="112">
        <f t="shared" si="240"/>
        <v>4</v>
      </c>
      <c r="X459" s="112">
        <f t="shared" si="240"/>
        <v>5</v>
      </c>
      <c r="Y459" s="113">
        <f t="shared" si="240"/>
        <v>4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2" x14ac:dyDescent="0.35">
      <c r="E460" s="101"/>
      <c r="F460" s="114" t="s">
        <v>7</v>
      </c>
      <c r="G460" s="115">
        <f>G$8</f>
        <v>4</v>
      </c>
      <c r="H460" s="115">
        <f t="shared" ref="H460:O460" si="241">H$8</f>
        <v>8</v>
      </c>
      <c r="I460" s="115">
        <f t="shared" si="241"/>
        <v>12</v>
      </c>
      <c r="J460" s="115">
        <f t="shared" si="241"/>
        <v>14</v>
      </c>
      <c r="K460" s="115">
        <f t="shared" si="241"/>
        <v>2</v>
      </c>
      <c r="L460" s="115">
        <f t="shared" si="241"/>
        <v>10</v>
      </c>
      <c r="M460" s="115">
        <f t="shared" si="241"/>
        <v>18</v>
      </c>
      <c r="N460" s="115">
        <f t="shared" si="241"/>
        <v>16</v>
      </c>
      <c r="O460" s="116">
        <f t="shared" si="241"/>
        <v>6</v>
      </c>
      <c r="P460" s="117"/>
      <c r="Q460" s="118">
        <f t="shared" ref="Q460:Y460" si="242">Q$8</f>
        <v>1</v>
      </c>
      <c r="R460" s="119">
        <f t="shared" si="242"/>
        <v>9</v>
      </c>
      <c r="S460" s="119">
        <f t="shared" si="242"/>
        <v>11</v>
      </c>
      <c r="T460" s="119">
        <f t="shared" si="242"/>
        <v>5</v>
      </c>
      <c r="U460" s="119">
        <f t="shared" si="242"/>
        <v>17</v>
      </c>
      <c r="V460" s="119">
        <f t="shared" si="242"/>
        <v>15</v>
      </c>
      <c r="W460" s="119">
        <f t="shared" si="242"/>
        <v>3</v>
      </c>
      <c r="X460" s="119">
        <f t="shared" si="242"/>
        <v>13</v>
      </c>
      <c r="Y460" s="116">
        <f t="shared" si="242"/>
        <v>7</v>
      </c>
      <c r="Z460" s="117"/>
      <c r="AA460" s="120"/>
      <c r="AB460" s="101"/>
      <c r="AC460" s="101"/>
    </row>
    <row r="461" spans="5:32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1</v>
      </c>
      <c r="H461" s="122">
        <f t="shared" ref="H461:O461" si="243">IF($Q456&lt;=18,IF(H460&lt;=$Q456,1,0),IF($Q456&lt;=36,IF(H460&lt;=($Q456-18),2,1),IF($Q456&gt;36,IF(H460&lt;=($Q456-36),3,2))))</f>
        <v>1</v>
      </c>
      <c r="I461" s="122">
        <f t="shared" si="243"/>
        <v>1</v>
      </c>
      <c r="J461" s="122">
        <f t="shared" si="243"/>
        <v>1</v>
      </c>
      <c r="K461" s="122">
        <f t="shared" si="243"/>
        <v>2</v>
      </c>
      <c r="L461" s="122">
        <f t="shared" si="243"/>
        <v>1</v>
      </c>
      <c r="M461" s="122">
        <f t="shared" si="243"/>
        <v>1</v>
      </c>
      <c r="N461" s="122">
        <f t="shared" si="243"/>
        <v>1</v>
      </c>
      <c r="O461" s="123">
        <f t="shared" si="243"/>
        <v>1</v>
      </c>
      <c r="P461" s="124">
        <f>SUM(G461:O461)</f>
        <v>10</v>
      </c>
      <c r="Q461" s="123">
        <f t="shared" ref="Q461:Y461" si="244">IF($Q456&lt;=18,IF(Q460&lt;=$Q456,1,0),IF($Q456&lt;=36,IF(Q460&lt;=($Q456-18),2,1),IF($Q456&gt;36,IF(Q460&lt;=($Q456-36),3,2))))</f>
        <v>2</v>
      </c>
      <c r="R461" s="123">
        <f t="shared" si="244"/>
        <v>1</v>
      </c>
      <c r="S461" s="123">
        <f t="shared" si="244"/>
        <v>1</v>
      </c>
      <c r="T461" s="123">
        <f t="shared" si="244"/>
        <v>1</v>
      </c>
      <c r="U461" s="123">
        <f t="shared" si="244"/>
        <v>1</v>
      </c>
      <c r="V461" s="123">
        <f t="shared" si="244"/>
        <v>1</v>
      </c>
      <c r="W461" s="123">
        <f t="shared" si="244"/>
        <v>1</v>
      </c>
      <c r="X461" s="123">
        <f t="shared" si="244"/>
        <v>1</v>
      </c>
      <c r="Y461" s="123">
        <f t="shared" si="244"/>
        <v>1</v>
      </c>
      <c r="Z461" s="125">
        <f>SUM(Q461:Y461)</f>
        <v>10</v>
      </c>
      <c r="AA461" s="126">
        <f>P461+Z461</f>
        <v>20</v>
      </c>
      <c r="AB461" s="101"/>
      <c r="AC461" s="101"/>
    </row>
    <row r="462" spans="5:32" x14ac:dyDescent="0.35">
      <c r="E462" s="101"/>
      <c r="F462" s="127" t="s">
        <v>51</v>
      </c>
      <c r="G462" s="128">
        <f t="shared" ref="G462:O462" si="245">G25</f>
        <v>10</v>
      </c>
      <c r="H462" s="128">
        <f t="shared" si="245"/>
        <v>10</v>
      </c>
      <c r="I462" s="128">
        <f t="shared" si="245"/>
        <v>10</v>
      </c>
      <c r="J462" s="128">
        <f t="shared" si="245"/>
        <v>10</v>
      </c>
      <c r="K462" s="128">
        <f t="shared" si="245"/>
        <v>10</v>
      </c>
      <c r="L462" s="128">
        <f t="shared" si="245"/>
        <v>10</v>
      </c>
      <c r="M462" s="128">
        <f t="shared" si="245"/>
        <v>10</v>
      </c>
      <c r="N462" s="128">
        <f t="shared" si="245"/>
        <v>10</v>
      </c>
      <c r="O462" s="128">
        <f t="shared" si="245"/>
        <v>10</v>
      </c>
      <c r="P462" s="129">
        <f>SUM(G462:O462)</f>
        <v>90</v>
      </c>
      <c r="Q462" s="130">
        <f t="shared" ref="Q462:Y462" si="246">Q25</f>
        <v>10</v>
      </c>
      <c r="R462" s="128">
        <f t="shared" si="246"/>
        <v>10</v>
      </c>
      <c r="S462" s="128">
        <f t="shared" si="246"/>
        <v>10</v>
      </c>
      <c r="T462" s="128">
        <f t="shared" si="246"/>
        <v>10</v>
      </c>
      <c r="U462" s="128">
        <f t="shared" si="246"/>
        <v>10</v>
      </c>
      <c r="V462" s="128">
        <f t="shared" si="246"/>
        <v>10</v>
      </c>
      <c r="W462" s="128">
        <f t="shared" si="246"/>
        <v>10</v>
      </c>
      <c r="X462" s="128">
        <f t="shared" si="246"/>
        <v>10</v>
      </c>
      <c r="Y462" s="131">
        <f t="shared" si="246"/>
        <v>10</v>
      </c>
      <c r="Z462" s="129">
        <f>SUM(Q462:Y462)</f>
        <v>90</v>
      </c>
      <c r="AA462" s="132">
        <f>P462+Z462</f>
        <v>180</v>
      </c>
      <c r="AB462" s="101"/>
      <c r="AC462" s="101"/>
    </row>
    <row r="463" spans="5:32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0</v>
      </c>
      <c r="H463" s="134">
        <f t="shared" ref="H463:O463" si="247">IF(H462-H459=-1,3+H461)+IF(H462-H459=0,2+H461)+IF(H462-H459=1,1+H461)+IF(H462-H459=2,H461)+IF(H462-H459=3,IF(H461-1&gt;0,H461-1,0))+IF(H462-H459=4,IF(H461-2&gt;0,H461-2,0))</f>
        <v>0</v>
      </c>
      <c r="I463" s="134">
        <f t="shared" si="247"/>
        <v>0</v>
      </c>
      <c r="J463" s="134">
        <f t="shared" si="247"/>
        <v>0</v>
      </c>
      <c r="K463" s="134">
        <f t="shared" si="247"/>
        <v>0</v>
      </c>
      <c r="L463" s="134">
        <f t="shared" si="247"/>
        <v>0</v>
      </c>
      <c r="M463" s="134">
        <f t="shared" si="247"/>
        <v>0</v>
      </c>
      <c r="N463" s="134">
        <f t="shared" si="247"/>
        <v>0</v>
      </c>
      <c r="O463" s="135">
        <f t="shared" si="247"/>
        <v>0</v>
      </c>
      <c r="P463" s="136">
        <f>SUM(G463:O463)</f>
        <v>0</v>
      </c>
      <c r="Q463" s="137">
        <f t="shared" ref="Q463:Y463" si="248">IF(Q462-Q459=-1,3+Q461)+IF(Q462-Q459=0,2+Q461)+IF(Q462-Q459=1,1+Q461)+IF(Q462-Q459=2,Q461)+IF(Q462-Q459=3,IF(Q461-1&gt;0,Q461-1,0))+IF(Q462-Q459=4,IF(Q461-2&gt;0,Q461-2,0))</f>
        <v>0</v>
      </c>
      <c r="R463" s="138">
        <f t="shared" si="248"/>
        <v>0</v>
      </c>
      <c r="S463" s="138">
        <f t="shared" si="248"/>
        <v>0</v>
      </c>
      <c r="T463" s="138">
        <f t="shared" si="248"/>
        <v>0</v>
      </c>
      <c r="U463" s="138">
        <f t="shared" si="248"/>
        <v>0</v>
      </c>
      <c r="V463" s="138">
        <f t="shared" si="248"/>
        <v>0</v>
      </c>
      <c r="W463" s="138">
        <f t="shared" si="248"/>
        <v>0</v>
      </c>
      <c r="X463" s="138">
        <f t="shared" si="248"/>
        <v>0</v>
      </c>
      <c r="Y463" s="135">
        <f t="shared" si="248"/>
        <v>0</v>
      </c>
      <c r="Z463" s="136">
        <f>SUM(Q463:Y463)</f>
        <v>0</v>
      </c>
      <c r="AA463" s="139">
        <f>P463+Z463</f>
        <v>0</v>
      </c>
      <c r="AB463" s="101"/>
      <c r="AC463" s="101"/>
    </row>
    <row r="464" spans="5:32" ht="15" thickBot="1" x14ac:dyDescent="0.4">
      <c r="E464" s="101"/>
      <c r="F464" s="140" t="s">
        <v>53</v>
      </c>
      <c r="G464" s="141">
        <f t="shared" ref="G464:O464" si="249">IF(G462-G459=-2,4)+IF(G462-G459=-1,3)+IF(G462-G459=0,2)+IF(G462-G459=1,1)+IF(G462-G459&gt;2,0)</f>
        <v>0</v>
      </c>
      <c r="H464" s="141">
        <f t="shared" si="249"/>
        <v>0</v>
      </c>
      <c r="I464" s="141">
        <f t="shared" si="249"/>
        <v>0</v>
      </c>
      <c r="J464" s="141">
        <f t="shared" si="249"/>
        <v>0</v>
      </c>
      <c r="K464" s="141">
        <f t="shared" si="249"/>
        <v>0</v>
      </c>
      <c r="L464" s="141">
        <f t="shared" si="249"/>
        <v>0</v>
      </c>
      <c r="M464" s="141">
        <f t="shared" si="249"/>
        <v>0</v>
      </c>
      <c r="N464" s="141">
        <f t="shared" si="249"/>
        <v>0</v>
      </c>
      <c r="O464" s="142">
        <f t="shared" si="249"/>
        <v>0</v>
      </c>
      <c r="P464" s="143">
        <f>SUM(G464:O464)</f>
        <v>0</v>
      </c>
      <c r="Q464" s="142">
        <f t="shared" ref="Q464:Y464" si="250">IF(Q462-Q459=-2,4)+IF(Q462-Q459=-1,3)+IF(Q462-Q459=0,2)+IF(Q462-Q459=1,1)+IF(Q462-Q459&gt;2,0)</f>
        <v>0</v>
      </c>
      <c r="R464" s="142">
        <f t="shared" si="250"/>
        <v>0</v>
      </c>
      <c r="S464" s="142">
        <f t="shared" si="250"/>
        <v>0</v>
      </c>
      <c r="T464" s="142">
        <f t="shared" si="250"/>
        <v>0</v>
      </c>
      <c r="U464" s="142">
        <f t="shared" si="250"/>
        <v>0</v>
      </c>
      <c r="V464" s="142">
        <f t="shared" si="250"/>
        <v>0</v>
      </c>
      <c r="W464" s="142">
        <f t="shared" si="250"/>
        <v>0</v>
      </c>
      <c r="X464" s="142">
        <f t="shared" si="250"/>
        <v>0</v>
      </c>
      <c r="Y464" s="142">
        <f t="shared" si="250"/>
        <v>0</v>
      </c>
      <c r="Z464" s="143">
        <f>SUM(Q464:Y464)</f>
        <v>0</v>
      </c>
      <c r="AA464" s="144">
        <f>P464+Z464</f>
        <v>0</v>
      </c>
      <c r="AB464" s="101"/>
      <c r="AC464" s="101"/>
    </row>
    <row r="465" spans="5:32" x14ac:dyDescent="0.35">
      <c r="E465" s="101"/>
      <c r="F465" s="38"/>
      <c r="G465" s="28">
        <f>G462-G459</f>
        <v>6</v>
      </c>
      <c r="H465" s="28">
        <f t="shared" ref="H465:O465" si="251">H462-H459</f>
        <v>6</v>
      </c>
      <c r="I465" s="28">
        <f t="shared" si="251"/>
        <v>5</v>
      </c>
      <c r="J465" s="28">
        <f t="shared" si="251"/>
        <v>6</v>
      </c>
      <c r="K465" s="28">
        <f t="shared" si="251"/>
        <v>7</v>
      </c>
      <c r="L465" s="28">
        <f t="shared" si="251"/>
        <v>5</v>
      </c>
      <c r="M465" s="28">
        <f t="shared" si="251"/>
        <v>7</v>
      </c>
      <c r="N465" s="28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5"/>
      <c r="AA465" s="146"/>
      <c r="AB465" s="101"/>
      <c r="AC465" s="101"/>
    </row>
    <row r="466" spans="5:32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2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2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0</v>
      </c>
      <c r="P468" s="198" t="s">
        <v>57</v>
      </c>
      <c r="Q468" s="198"/>
      <c r="R468" s="198"/>
      <c r="S468" s="198"/>
      <c r="T468" s="198"/>
      <c r="U468" s="148">
        <f>COUNTIF(G465:Y465,"=2")</f>
        <v>0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</row>
    <row r="469" spans="5:32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0</v>
      </c>
      <c r="P469" s="198" t="s">
        <v>60</v>
      </c>
      <c r="Q469" s="198"/>
      <c r="R469" s="198"/>
      <c r="S469" s="198"/>
      <c r="T469" s="198"/>
      <c r="U469" s="151">
        <f>COUNTIF(G465:Y465,"&gt;=3")</f>
        <v>18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</row>
    <row r="470" spans="5:32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0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</row>
    <row r="471" spans="5:32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0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</row>
    <row r="472" spans="5:32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0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</row>
    <row r="473" spans="5:32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18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</row>
    <row r="474" spans="5:32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</row>
    <row r="475" spans="5:32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</row>
    <row r="476" spans="5:32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</row>
    <row r="477" spans="5:32" ht="15.5" thickTop="1" thickBot="1" x14ac:dyDescent="0.4"/>
    <row r="478" spans="5:32" x14ac:dyDescent="0.35">
      <c r="E478" s="101"/>
      <c r="F478" s="102" t="s">
        <v>49</v>
      </c>
      <c r="G478" s="196">
        <f>C26</f>
        <v>0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0</v>
      </c>
      <c r="AB478" s="101"/>
      <c r="AC478" s="101"/>
    </row>
    <row r="479" spans="5:32" ht="15" thickBot="1" x14ac:dyDescent="0.4">
      <c r="E479" s="101"/>
      <c r="F479" s="104" t="s">
        <v>6</v>
      </c>
      <c r="G479" s="210">
        <f>E26</f>
        <v>20</v>
      </c>
      <c r="H479" s="211"/>
      <c r="I479" s="211"/>
      <c r="J479" s="211"/>
      <c r="K479" s="17"/>
      <c r="L479" s="211">
        <f>$F$3</f>
        <v>133</v>
      </c>
      <c r="M479" s="211"/>
      <c r="N479" s="211"/>
      <c r="O479" s="211">
        <f>$G$3</f>
        <v>68.599999999999994</v>
      </c>
      <c r="P479" s="211"/>
      <c r="Q479" s="212">
        <f>ROUND((G479*(L479/113)+(O479-AA482)),0)</f>
        <v>20</v>
      </c>
      <c r="R479" s="212"/>
      <c r="S479" s="212"/>
      <c r="T479" s="212"/>
      <c r="U479" s="17"/>
      <c r="V479" s="17"/>
      <c r="AA479" s="17"/>
      <c r="AB479" s="101"/>
      <c r="AC479" s="101"/>
    </row>
    <row r="480" spans="5:32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2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2" x14ac:dyDescent="0.35">
      <c r="E482" s="101"/>
      <c r="F482" s="109" t="s">
        <v>11</v>
      </c>
      <c r="G482" s="110">
        <f>G$7</f>
        <v>4</v>
      </c>
      <c r="H482" s="110">
        <f t="shared" ref="H482:O482" si="253">H$7</f>
        <v>4</v>
      </c>
      <c r="I482" s="110">
        <f t="shared" si="253"/>
        <v>5</v>
      </c>
      <c r="J482" s="110">
        <f t="shared" si="253"/>
        <v>4</v>
      </c>
      <c r="K482" s="110">
        <f t="shared" si="253"/>
        <v>3</v>
      </c>
      <c r="L482" s="110">
        <f t="shared" si="253"/>
        <v>5</v>
      </c>
      <c r="M482" s="110">
        <f t="shared" si="253"/>
        <v>3</v>
      </c>
      <c r="N482" s="110">
        <f t="shared" si="253"/>
        <v>5</v>
      </c>
      <c r="O482" s="110">
        <f t="shared" si="253"/>
        <v>3</v>
      </c>
      <c r="P482" s="111">
        <f>SUM(G482:O482)</f>
        <v>36</v>
      </c>
      <c r="Q482" s="110">
        <f t="shared" ref="Q482:Y482" si="254">Q$7</f>
        <v>4</v>
      </c>
      <c r="R482" s="112">
        <f t="shared" si="254"/>
        <v>4</v>
      </c>
      <c r="S482" s="112">
        <f t="shared" si="254"/>
        <v>3</v>
      </c>
      <c r="T482" s="112">
        <f t="shared" si="254"/>
        <v>5</v>
      </c>
      <c r="U482" s="112">
        <f t="shared" si="254"/>
        <v>3</v>
      </c>
      <c r="V482" s="112">
        <f t="shared" si="254"/>
        <v>4</v>
      </c>
      <c r="W482" s="112">
        <f t="shared" si="254"/>
        <v>4</v>
      </c>
      <c r="X482" s="112">
        <f t="shared" si="254"/>
        <v>5</v>
      </c>
      <c r="Y482" s="113">
        <f t="shared" si="254"/>
        <v>4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2" x14ac:dyDescent="0.35">
      <c r="E483" s="101"/>
      <c r="F483" s="114" t="s">
        <v>7</v>
      </c>
      <c r="G483" s="115">
        <f>G$8</f>
        <v>4</v>
      </c>
      <c r="H483" s="115">
        <f t="shared" ref="H483:O483" si="255">H$8</f>
        <v>8</v>
      </c>
      <c r="I483" s="115">
        <f t="shared" si="255"/>
        <v>12</v>
      </c>
      <c r="J483" s="115">
        <f t="shared" si="255"/>
        <v>14</v>
      </c>
      <c r="K483" s="115">
        <f t="shared" si="255"/>
        <v>2</v>
      </c>
      <c r="L483" s="115">
        <f t="shared" si="255"/>
        <v>10</v>
      </c>
      <c r="M483" s="115">
        <f t="shared" si="255"/>
        <v>18</v>
      </c>
      <c r="N483" s="115">
        <f t="shared" si="255"/>
        <v>16</v>
      </c>
      <c r="O483" s="116">
        <f t="shared" si="255"/>
        <v>6</v>
      </c>
      <c r="P483" s="117"/>
      <c r="Q483" s="118">
        <f t="shared" ref="Q483:Y483" si="256">Q$8</f>
        <v>1</v>
      </c>
      <c r="R483" s="119">
        <f t="shared" si="256"/>
        <v>9</v>
      </c>
      <c r="S483" s="119">
        <f t="shared" si="256"/>
        <v>11</v>
      </c>
      <c r="T483" s="119">
        <f t="shared" si="256"/>
        <v>5</v>
      </c>
      <c r="U483" s="119">
        <f t="shared" si="256"/>
        <v>17</v>
      </c>
      <c r="V483" s="119">
        <f t="shared" si="256"/>
        <v>15</v>
      </c>
      <c r="W483" s="119">
        <f t="shared" si="256"/>
        <v>3</v>
      </c>
      <c r="X483" s="119">
        <f t="shared" si="256"/>
        <v>13</v>
      </c>
      <c r="Y483" s="116">
        <f t="shared" si="256"/>
        <v>7</v>
      </c>
      <c r="Z483" s="117"/>
      <c r="AA483" s="120"/>
      <c r="AB483" s="101"/>
      <c r="AC483" s="101"/>
    </row>
    <row r="484" spans="5:32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:O484" si="257">IF($Q479&lt;=18,IF(H483&lt;=$Q479,1,0),IF($Q479&lt;=36,IF(H483&lt;=($Q479-18),2,1),IF($Q479&gt;36,IF(H483&lt;=($Q479-36),3,2))))</f>
        <v>1</v>
      </c>
      <c r="I484" s="122">
        <f t="shared" si="257"/>
        <v>1</v>
      </c>
      <c r="J484" s="122">
        <f t="shared" si="257"/>
        <v>1</v>
      </c>
      <c r="K484" s="122">
        <f t="shared" si="257"/>
        <v>2</v>
      </c>
      <c r="L484" s="122">
        <f t="shared" si="257"/>
        <v>1</v>
      </c>
      <c r="M484" s="122">
        <f t="shared" si="257"/>
        <v>1</v>
      </c>
      <c r="N484" s="122">
        <f t="shared" si="257"/>
        <v>1</v>
      </c>
      <c r="O484" s="123">
        <f t="shared" si="257"/>
        <v>1</v>
      </c>
      <c r="P484" s="124">
        <f>SUM(G484:O484)</f>
        <v>10</v>
      </c>
      <c r="Q484" s="123">
        <f t="shared" ref="Q484:Y484" si="258">IF($Q479&lt;=18,IF(Q483&lt;=$Q479,1,0),IF($Q479&lt;=36,IF(Q483&lt;=($Q479-18),2,1),IF($Q479&gt;36,IF(Q483&lt;=($Q479-36),3,2))))</f>
        <v>2</v>
      </c>
      <c r="R484" s="123">
        <f t="shared" si="258"/>
        <v>1</v>
      </c>
      <c r="S484" s="123">
        <f t="shared" si="258"/>
        <v>1</v>
      </c>
      <c r="T484" s="123">
        <f t="shared" si="258"/>
        <v>1</v>
      </c>
      <c r="U484" s="123">
        <f t="shared" si="258"/>
        <v>1</v>
      </c>
      <c r="V484" s="123">
        <f t="shared" si="258"/>
        <v>1</v>
      </c>
      <c r="W484" s="123">
        <f t="shared" si="258"/>
        <v>1</v>
      </c>
      <c r="X484" s="123">
        <f t="shared" si="258"/>
        <v>1</v>
      </c>
      <c r="Y484" s="123">
        <f t="shared" si="258"/>
        <v>1</v>
      </c>
      <c r="Z484" s="125">
        <f>SUM(Q484:Y484)</f>
        <v>10</v>
      </c>
      <c r="AA484" s="126">
        <f>P484+Z484</f>
        <v>20</v>
      </c>
      <c r="AB484" s="101"/>
      <c r="AC484" s="101"/>
    </row>
    <row r="485" spans="5:32" x14ac:dyDescent="0.35">
      <c r="E485" s="101"/>
      <c r="F485" s="127" t="s">
        <v>51</v>
      </c>
      <c r="G485" s="128">
        <f t="shared" ref="G485:O485" si="259">G26</f>
        <v>10</v>
      </c>
      <c r="H485" s="128">
        <f t="shared" si="259"/>
        <v>10</v>
      </c>
      <c r="I485" s="128">
        <f t="shared" si="259"/>
        <v>10</v>
      </c>
      <c r="J485" s="128">
        <f t="shared" si="259"/>
        <v>10</v>
      </c>
      <c r="K485" s="128">
        <f t="shared" si="259"/>
        <v>10</v>
      </c>
      <c r="L485" s="128">
        <f t="shared" si="259"/>
        <v>10</v>
      </c>
      <c r="M485" s="128">
        <f t="shared" si="259"/>
        <v>10</v>
      </c>
      <c r="N485" s="128">
        <f t="shared" si="259"/>
        <v>10</v>
      </c>
      <c r="O485" s="128">
        <f t="shared" si="259"/>
        <v>10</v>
      </c>
      <c r="P485" s="129">
        <f>SUM(G485:O485)</f>
        <v>90</v>
      </c>
      <c r="Q485" s="130">
        <f t="shared" ref="Q485:Y485" si="260">Q26</f>
        <v>10</v>
      </c>
      <c r="R485" s="128">
        <f t="shared" si="260"/>
        <v>10</v>
      </c>
      <c r="S485" s="128">
        <f t="shared" si="260"/>
        <v>10</v>
      </c>
      <c r="T485" s="128">
        <f t="shared" si="260"/>
        <v>10</v>
      </c>
      <c r="U485" s="128">
        <f t="shared" si="260"/>
        <v>10</v>
      </c>
      <c r="V485" s="128">
        <f t="shared" si="260"/>
        <v>10</v>
      </c>
      <c r="W485" s="128">
        <f t="shared" si="260"/>
        <v>10</v>
      </c>
      <c r="X485" s="128">
        <f t="shared" si="260"/>
        <v>10</v>
      </c>
      <c r="Y485" s="131">
        <f t="shared" si="260"/>
        <v>10</v>
      </c>
      <c r="Z485" s="129">
        <f>SUM(Q485:Y485)</f>
        <v>90</v>
      </c>
      <c r="AA485" s="132">
        <f>P485+Z485</f>
        <v>180</v>
      </c>
      <c r="AB485" s="101"/>
      <c r="AC485" s="101"/>
    </row>
    <row r="486" spans="5:32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0</v>
      </c>
      <c r="H486" s="134">
        <f t="shared" ref="H486:O486" si="261">IF(H485-H482=-1,3+H484)+IF(H485-H482=0,2+H484)+IF(H485-H482=1,1+H484)+IF(H485-H482=2,H484)+IF(H485-H482=3,IF(H484-1&gt;0,H484-1,0))+IF(H485-H482=4,IF(H484-2&gt;0,H484-2,0))</f>
        <v>0</v>
      </c>
      <c r="I486" s="134">
        <f t="shared" si="261"/>
        <v>0</v>
      </c>
      <c r="J486" s="134">
        <f t="shared" si="261"/>
        <v>0</v>
      </c>
      <c r="K486" s="134">
        <f t="shared" si="261"/>
        <v>0</v>
      </c>
      <c r="L486" s="134">
        <f t="shared" si="261"/>
        <v>0</v>
      </c>
      <c r="M486" s="134">
        <f t="shared" si="261"/>
        <v>0</v>
      </c>
      <c r="N486" s="134">
        <f t="shared" si="261"/>
        <v>0</v>
      </c>
      <c r="O486" s="135">
        <f t="shared" si="261"/>
        <v>0</v>
      </c>
      <c r="P486" s="136">
        <f>SUM(G486:O486)</f>
        <v>0</v>
      </c>
      <c r="Q486" s="137">
        <f t="shared" ref="Q486:Y486" si="262">IF(Q485-Q482=-1,3+Q484)+IF(Q485-Q482=0,2+Q484)+IF(Q485-Q482=1,1+Q484)+IF(Q485-Q482=2,Q484)+IF(Q485-Q482=3,IF(Q484-1&gt;0,Q484-1,0))+IF(Q485-Q482=4,IF(Q484-2&gt;0,Q484-2,0))</f>
        <v>0</v>
      </c>
      <c r="R486" s="138">
        <f t="shared" si="262"/>
        <v>0</v>
      </c>
      <c r="S486" s="138">
        <f t="shared" si="262"/>
        <v>0</v>
      </c>
      <c r="T486" s="138">
        <f t="shared" si="262"/>
        <v>0</v>
      </c>
      <c r="U486" s="138">
        <f t="shared" si="262"/>
        <v>0</v>
      </c>
      <c r="V486" s="138">
        <f t="shared" si="262"/>
        <v>0</v>
      </c>
      <c r="W486" s="138">
        <f t="shared" si="262"/>
        <v>0</v>
      </c>
      <c r="X486" s="138">
        <f t="shared" si="262"/>
        <v>0</v>
      </c>
      <c r="Y486" s="135">
        <f t="shared" si="262"/>
        <v>0</v>
      </c>
      <c r="Z486" s="136">
        <f>SUM(Q486:Y486)</f>
        <v>0</v>
      </c>
      <c r="AA486" s="139">
        <f>P486+Z486</f>
        <v>0</v>
      </c>
      <c r="AB486" s="101"/>
      <c r="AC486" s="101"/>
    </row>
    <row r="487" spans="5:32" ht="15" thickBot="1" x14ac:dyDescent="0.4">
      <c r="E487" s="101"/>
      <c r="F487" s="140" t="s">
        <v>53</v>
      </c>
      <c r="G487" s="141">
        <f t="shared" ref="G487:O487" si="263">IF(G485-G482=-2,4)+IF(G485-G482=-1,3)+IF(G485-G482=0,2)+IF(G485-G482=1,1)+IF(G485-G482&gt;2,0)</f>
        <v>0</v>
      </c>
      <c r="H487" s="141">
        <f t="shared" si="263"/>
        <v>0</v>
      </c>
      <c r="I487" s="141">
        <f t="shared" si="263"/>
        <v>0</v>
      </c>
      <c r="J487" s="141">
        <f t="shared" si="263"/>
        <v>0</v>
      </c>
      <c r="K487" s="141">
        <f t="shared" si="263"/>
        <v>0</v>
      </c>
      <c r="L487" s="141">
        <f t="shared" si="263"/>
        <v>0</v>
      </c>
      <c r="M487" s="141">
        <f t="shared" si="263"/>
        <v>0</v>
      </c>
      <c r="N487" s="141">
        <f t="shared" si="263"/>
        <v>0</v>
      </c>
      <c r="O487" s="142">
        <f t="shared" si="263"/>
        <v>0</v>
      </c>
      <c r="P487" s="143">
        <f>SUM(G487:O487)</f>
        <v>0</v>
      </c>
      <c r="Q487" s="142">
        <f t="shared" ref="Q487:Y487" si="264">IF(Q485-Q482=-2,4)+IF(Q485-Q482=-1,3)+IF(Q485-Q482=0,2)+IF(Q485-Q482=1,1)+IF(Q485-Q482&gt;2,0)</f>
        <v>0</v>
      </c>
      <c r="R487" s="142">
        <f t="shared" si="264"/>
        <v>0</v>
      </c>
      <c r="S487" s="142">
        <f t="shared" si="264"/>
        <v>0</v>
      </c>
      <c r="T487" s="142">
        <f t="shared" si="264"/>
        <v>0</v>
      </c>
      <c r="U487" s="142">
        <f t="shared" si="264"/>
        <v>0</v>
      </c>
      <c r="V487" s="142">
        <f t="shared" si="264"/>
        <v>0</v>
      </c>
      <c r="W487" s="142">
        <f t="shared" si="264"/>
        <v>0</v>
      </c>
      <c r="X487" s="142">
        <f t="shared" si="264"/>
        <v>0</v>
      </c>
      <c r="Y487" s="142">
        <f t="shared" si="264"/>
        <v>0</v>
      </c>
      <c r="Z487" s="143">
        <f>SUM(Q487:Y487)</f>
        <v>0</v>
      </c>
      <c r="AA487" s="144">
        <f>P487+Z487</f>
        <v>0</v>
      </c>
      <c r="AB487" s="101"/>
      <c r="AC487" s="101"/>
    </row>
    <row r="488" spans="5:32" x14ac:dyDescent="0.35">
      <c r="E488" s="101"/>
      <c r="F488" s="38"/>
      <c r="G488" s="28">
        <f>G485-G482</f>
        <v>6</v>
      </c>
      <c r="H488" s="28">
        <f t="shared" ref="H488:O488" si="265">H485-H482</f>
        <v>6</v>
      </c>
      <c r="I488" s="28">
        <f t="shared" si="265"/>
        <v>5</v>
      </c>
      <c r="J488" s="28">
        <f t="shared" si="265"/>
        <v>6</v>
      </c>
      <c r="K488" s="28">
        <f t="shared" si="265"/>
        <v>7</v>
      </c>
      <c r="L488" s="28">
        <f t="shared" si="265"/>
        <v>5</v>
      </c>
      <c r="M488" s="28">
        <f t="shared" si="265"/>
        <v>7</v>
      </c>
      <c r="N488" s="28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5"/>
      <c r="AA488" s="146"/>
      <c r="AB488" s="101"/>
      <c r="AC488" s="101"/>
    </row>
    <row r="489" spans="5:32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2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2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0</v>
      </c>
      <c r="P491" s="198" t="s">
        <v>57</v>
      </c>
      <c r="Q491" s="198"/>
      <c r="R491" s="198"/>
      <c r="S491" s="198"/>
      <c r="T491" s="198"/>
      <c r="U491" s="148">
        <f>COUNTIF(G488:Y488,"=2")</f>
        <v>0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</row>
    <row r="492" spans="5:32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0</v>
      </c>
      <c r="M492" s="217" t="s">
        <v>59</v>
      </c>
      <c r="N492" s="217"/>
      <c r="O492" s="152">
        <f>COUNTIF(G488:Y488,"=1")</f>
        <v>0</v>
      </c>
      <c r="P492" s="198" t="s">
        <v>60</v>
      </c>
      <c r="Q492" s="198"/>
      <c r="R492" s="198"/>
      <c r="S492" s="198"/>
      <c r="T492" s="198"/>
      <c r="U492" s="151">
        <f>COUNTIF(G488:Y488,"&gt;=3")</f>
        <v>18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</row>
    <row r="493" spans="5:32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0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</row>
    <row r="494" spans="5:32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0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</row>
    <row r="495" spans="5:32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0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</row>
    <row r="496" spans="5:32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18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</row>
    <row r="497" spans="5:32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</row>
    <row r="498" spans="5:32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</row>
    <row r="499" spans="5:32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</row>
    <row r="500" spans="5:32" ht="15.5" thickTop="1" thickBot="1" x14ac:dyDescent="0.4"/>
    <row r="501" spans="5:32" x14ac:dyDescent="0.35">
      <c r="E501" s="101"/>
      <c r="F501" s="102" t="s">
        <v>49</v>
      </c>
      <c r="G501" s="196">
        <f>C27</f>
        <v>0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0</v>
      </c>
      <c r="AB501" s="101"/>
      <c r="AC501" s="101"/>
    </row>
    <row r="502" spans="5:32" ht="15" thickBot="1" x14ac:dyDescent="0.4">
      <c r="E502" s="101"/>
      <c r="F502" s="104" t="s">
        <v>6</v>
      </c>
      <c r="G502" s="210">
        <f>E27</f>
        <v>20</v>
      </c>
      <c r="H502" s="211"/>
      <c r="I502" s="211"/>
      <c r="J502" s="211"/>
      <c r="K502" s="17"/>
      <c r="L502" s="211">
        <f>$F$3</f>
        <v>133</v>
      </c>
      <c r="M502" s="211"/>
      <c r="N502" s="211"/>
      <c r="O502" s="211">
        <f>$G$3</f>
        <v>68.599999999999994</v>
      </c>
      <c r="P502" s="211"/>
      <c r="Q502" s="212">
        <f>ROUND((G502*(L502/113)+(O502-AA505)),0)</f>
        <v>20</v>
      </c>
      <c r="R502" s="212"/>
      <c r="S502" s="212"/>
      <c r="T502" s="212"/>
      <c r="U502" s="17"/>
      <c r="V502" s="17"/>
      <c r="AA502" s="17"/>
      <c r="AB502" s="101"/>
      <c r="AC502" s="101"/>
    </row>
    <row r="503" spans="5:32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2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2" x14ac:dyDescent="0.35">
      <c r="E505" s="101"/>
      <c r="F505" s="109" t="s">
        <v>11</v>
      </c>
      <c r="G505" s="110">
        <f>G$7</f>
        <v>4</v>
      </c>
      <c r="H505" s="110">
        <f t="shared" ref="H505:O505" si="267">H$7</f>
        <v>4</v>
      </c>
      <c r="I505" s="110">
        <f t="shared" si="267"/>
        <v>5</v>
      </c>
      <c r="J505" s="110">
        <f t="shared" si="267"/>
        <v>4</v>
      </c>
      <c r="K505" s="110">
        <f t="shared" si="267"/>
        <v>3</v>
      </c>
      <c r="L505" s="110">
        <f t="shared" si="267"/>
        <v>5</v>
      </c>
      <c r="M505" s="110">
        <f t="shared" si="267"/>
        <v>3</v>
      </c>
      <c r="N505" s="110">
        <f t="shared" si="267"/>
        <v>5</v>
      </c>
      <c r="O505" s="110">
        <f t="shared" si="267"/>
        <v>3</v>
      </c>
      <c r="P505" s="111">
        <f>SUM(G505:O505)</f>
        <v>36</v>
      </c>
      <c r="Q505" s="110">
        <f t="shared" ref="Q505:Y505" si="268">Q$7</f>
        <v>4</v>
      </c>
      <c r="R505" s="112">
        <f t="shared" si="268"/>
        <v>4</v>
      </c>
      <c r="S505" s="112">
        <f t="shared" si="268"/>
        <v>3</v>
      </c>
      <c r="T505" s="112">
        <f t="shared" si="268"/>
        <v>5</v>
      </c>
      <c r="U505" s="112">
        <f t="shared" si="268"/>
        <v>3</v>
      </c>
      <c r="V505" s="112">
        <f t="shared" si="268"/>
        <v>4</v>
      </c>
      <c r="W505" s="112">
        <f t="shared" si="268"/>
        <v>4</v>
      </c>
      <c r="X505" s="112">
        <f t="shared" si="268"/>
        <v>5</v>
      </c>
      <c r="Y505" s="113">
        <f t="shared" si="268"/>
        <v>4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2" x14ac:dyDescent="0.35">
      <c r="E506" s="101"/>
      <c r="F506" s="114" t="s">
        <v>7</v>
      </c>
      <c r="G506" s="115">
        <f>G$8</f>
        <v>4</v>
      </c>
      <c r="H506" s="115">
        <f t="shared" ref="H506:O506" si="269">H$8</f>
        <v>8</v>
      </c>
      <c r="I506" s="115">
        <f t="shared" si="269"/>
        <v>12</v>
      </c>
      <c r="J506" s="115">
        <f t="shared" si="269"/>
        <v>14</v>
      </c>
      <c r="K506" s="115">
        <f t="shared" si="269"/>
        <v>2</v>
      </c>
      <c r="L506" s="115">
        <f t="shared" si="269"/>
        <v>10</v>
      </c>
      <c r="M506" s="115">
        <f t="shared" si="269"/>
        <v>18</v>
      </c>
      <c r="N506" s="115">
        <f t="shared" si="269"/>
        <v>16</v>
      </c>
      <c r="O506" s="116">
        <f t="shared" si="269"/>
        <v>6</v>
      </c>
      <c r="P506" s="117"/>
      <c r="Q506" s="118">
        <f t="shared" ref="Q506:Y506" si="270">Q$8</f>
        <v>1</v>
      </c>
      <c r="R506" s="119">
        <f t="shared" si="270"/>
        <v>9</v>
      </c>
      <c r="S506" s="119">
        <f t="shared" si="270"/>
        <v>11</v>
      </c>
      <c r="T506" s="119">
        <f t="shared" si="270"/>
        <v>5</v>
      </c>
      <c r="U506" s="119">
        <f t="shared" si="270"/>
        <v>17</v>
      </c>
      <c r="V506" s="119">
        <f t="shared" si="270"/>
        <v>15</v>
      </c>
      <c r="W506" s="119">
        <f t="shared" si="270"/>
        <v>3</v>
      </c>
      <c r="X506" s="119">
        <f t="shared" si="270"/>
        <v>13</v>
      </c>
      <c r="Y506" s="116">
        <f t="shared" si="270"/>
        <v>7</v>
      </c>
      <c r="Z506" s="117"/>
      <c r="AA506" s="120"/>
      <c r="AB506" s="101"/>
      <c r="AC506" s="101"/>
    </row>
    <row r="507" spans="5:32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1</v>
      </c>
      <c r="H507" s="122">
        <f t="shared" ref="H507:O507" si="271">IF($Q502&lt;=18,IF(H506&lt;=$Q502,1,0),IF($Q502&lt;=36,IF(H506&lt;=($Q502-18),2,1),IF($Q502&gt;36,IF(H506&lt;=($Q502-36),3,2))))</f>
        <v>1</v>
      </c>
      <c r="I507" s="122">
        <f t="shared" si="271"/>
        <v>1</v>
      </c>
      <c r="J507" s="122">
        <f t="shared" si="271"/>
        <v>1</v>
      </c>
      <c r="K507" s="122">
        <f t="shared" si="271"/>
        <v>2</v>
      </c>
      <c r="L507" s="122">
        <f t="shared" si="271"/>
        <v>1</v>
      </c>
      <c r="M507" s="122">
        <f t="shared" si="271"/>
        <v>1</v>
      </c>
      <c r="N507" s="122">
        <f t="shared" si="271"/>
        <v>1</v>
      </c>
      <c r="O507" s="123">
        <f t="shared" si="271"/>
        <v>1</v>
      </c>
      <c r="P507" s="124">
        <f>SUM(G507:O507)</f>
        <v>10</v>
      </c>
      <c r="Q507" s="123">
        <f t="shared" ref="Q507:Y507" si="272">IF($Q502&lt;=18,IF(Q506&lt;=$Q502,1,0),IF($Q502&lt;=36,IF(Q506&lt;=($Q502-18),2,1),IF($Q502&gt;36,IF(Q506&lt;=($Q502-36),3,2))))</f>
        <v>2</v>
      </c>
      <c r="R507" s="123">
        <f t="shared" si="272"/>
        <v>1</v>
      </c>
      <c r="S507" s="123">
        <f t="shared" si="272"/>
        <v>1</v>
      </c>
      <c r="T507" s="123">
        <f t="shared" si="272"/>
        <v>1</v>
      </c>
      <c r="U507" s="123">
        <f t="shared" si="272"/>
        <v>1</v>
      </c>
      <c r="V507" s="123">
        <f t="shared" si="272"/>
        <v>1</v>
      </c>
      <c r="W507" s="123">
        <f t="shared" si="272"/>
        <v>1</v>
      </c>
      <c r="X507" s="123">
        <f t="shared" si="272"/>
        <v>1</v>
      </c>
      <c r="Y507" s="123">
        <f t="shared" si="272"/>
        <v>1</v>
      </c>
      <c r="Z507" s="125">
        <f>SUM(Q507:Y507)</f>
        <v>10</v>
      </c>
      <c r="AA507" s="126">
        <f>P507+Z507</f>
        <v>20</v>
      </c>
      <c r="AB507" s="101"/>
      <c r="AC507" s="101"/>
    </row>
    <row r="508" spans="5:32" x14ac:dyDescent="0.35">
      <c r="E508" s="101"/>
      <c r="F508" s="127" t="s">
        <v>51</v>
      </c>
      <c r="G508" s="128">
        <f t="shared" ref="G508:O508" si="273">G27</f>
        <v>10</v>
      </c>
      <c r="H508" s="128">
        <f t="shared" si="273"/>
        <v>10</v>
      </c>
      <c r="I508" s="128">
        <f t="shared" si="273"/>
        <v>10</v>
      </c>
      <c r="J508" s="128">
        <f t="shared" si="273"/>
        <v>10</v>
      </c>
      <c r="K508" s="128">
        <f t="shared" si="273"/>
        <v>10</v>
      </c>
      <c r="L508" s="128">
        <f t="shared" si="273"/>
        <v>10</v>
      </c>
      <c r="M508" s="128">
        <f t="shared" si="273"/>
        <v>10</v>
      </c>
      <c r="N508" s="128">
        <f t="shared" si="273"/>
        <v>10</v>
      </c>
      <c r="O508" s="128">
        <f t="shared" si="273"/>
        <v>10</v>
      </c>
      <c r="P508" s="129">
        <f>SUM(G508:O508)</f>
        <v>90</v>
      </c>
      <c r="Q508" s="130">
        <f t="shared" ref="Q508:Y508" si="274">Q27</f>
        <v>10</v>
      </c>
      <c r="R508" s="128">
        <f t="shared" si="274"/>
        <v>10</v>
      </c>
      <c r="S508" s="128">
        <f t="shared" si="274"/>
        <v>10</v>
      </c>
      <c r="T508" s="128">
        <f t="shared" si="274"/>
        <v>10</v>
      </c>
      <c r="U508" s="128">
        <f t="shared" si="274"/>
        <v>10</v>
      </c>
      <c r="V508" s="128">
        <f t="shared" si="274"/>
        <v>10</v>
      </c>
      <c r="W508" s="128">
        <f t="shared" si="274"/>
        <v>10</v>
      </c>
      <c r="X508" s="128">
        <f t="shared" si="274"/>
        <v>10</v>
      </c>
      <c r="Y508" s="131">
        <f t="shared" si="274"/>
        <v>10</v>
      </c>
      <c r="Z508" s="129">
        <f>SUM(Q508:Y508)</f>
        <v>90</v>
      </c>
      <c r="AA508" s="132">
        <f>P508+Z508</f>
        <v>180</v>
      </c>
      <c r="AB508" s="101"/>
      <c r="AC508" s="101"/>
    </row>
    <row r="509" spans="5:32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0</v>
      </c>
      <c r="H509" s="134">
        <f t="shared" ref="H509:O509" si="275">IF(H508-H505=-1,3+H507)+IF(H508-H505=0,2+H507)+IF(H508-H505=1,1+H507)+IF(H508-H505=2,H507)+IF(H508-H505=3,IF(H507-1&gt;0,H507-1,0))+IF(H508-H505=4,IF(H507-2&gt;0,H507-2,0))</f>
        <v>0</v>
      </c>
      <c r="I509" s="134">
        <f t="shared" si="275"/>
        <v>0</v>
      </c>
      <c r="J509" s="134">
        <f t="shared" si="275"/>
        <v>0</v>
      </c>
      <c r="K509" s="134">
        <f t="shared" si="275"/>
        <v>0</v>
      </c>
      <c r="L509" s="134">
        <f t="shared" si="275"/>
        <v>0</v>
      </c>
      <c r="M509" s="134">
        <f t="shared" si="275"/>
        <v>0</v>
      </c>
      <c r="N509" s="134">
        <f t="shared" si="275"/>
        <v>0</v>
      </c>
      <c r="O509" s="135">
        <f t="shared" si="275"/>
        <v>0</v>
      </c>
      <c r="P509" s="136">
        <f>SUM(G509:O509)</f>
        <v>0</v>
      </c>
      <c r="Q509" s="137">
        <f t="shared" ref="Q509:Y509" si="276">IF(Q508-Q505=-1,3+Q507)+IF(Q508-Q505=0,2+Q507)+IF(Q508-Q505=1,1+Q507)+IF(Q508-Q505=2,Q507)+IF(Q508-Q505=3,IF(Q507-1&gt;0,Q507-1,0))+IF(Q508-Q505=4,IF(Q507-2&gt;0,Q507-2,0))</f>
        <v>0</v>
      </c>
      <c r="R509" s="138">
        <f t="shared" si="276"/>
        <v>0</v>
      </c>
      <c r="S509" s="138">
        <f t="shared" si="276"/>
        <v>0</v>
      </c>
      <c r="T509" s="138">
        <f t="shared" si="276"/>
        <v>0</v>
      </c>
      <c r="U509" s="138">
        <f t="shared" si="276"/>
        <v>0</v>
      </c>
      <c r="V509" s="138">
        <f t="shared" si="276"/>
        <v>0</v>
      </c>
      <c r="W509" s="138">
        <f t="shared" si="276"/>
        <v>0</v>
      </c>
      <c r="X509" s="138">
        <f t="shared" si="276"/>
        <v>0</v>
      </c>
      <c r="Y509" s="135">
        <f t="shared" si="276"/>
        <v>0</v>
      </c>
      <c r="Z509" s="136">
        <f>SUM(Q509:Y509)</f>
        <v>0</v>
      </c>
      <c r="AA509" s="139">
        <f>P509+Z509</f>
        <v>0</v>
      </c>
      <c r="AB509" s="101"/>
      <c r="AC509" s="101"/>
    </row>
    <row r="510" spans="5:32" ht="15" thickBot="1" x14ac:dyDescent="0.4">
      <c r="E510" s="101"/>
      <c r="F510" s="140" t="s">
        <v>53</v>
      </c>
      <c r="G510" s="141">
        <f t="shared" ref="G510:O510" si="277">IF(G508-G505=-2,4)+IF(G508-G505=-1,3)+IF(G508-G505=0,2)+IF(G508-G505=1,1)+IF(G508-G505&gt;2,0)</f>
        <v>0</v>
      </c>
      <c r="H510" s="141">
        <f t="shared" si="277"/>
        <v>0</v>
      </c>
      <c r="I510" s="141">
        <f t="shared" si="277"/>
        <v>0</v>
      </c>
      <c r="J510" s="141">
        <f t="shared" si="277"/>
        <v>0</v>
      </c>
      <c r="K510" s="141">
        <f t="shared" si="277"/>
        <v>0</v>
      </c>
      <c r="L510" s="141">
        <f t="shared" si="277"/>
        <v>0</v>
      </c>
      <c r="M510" s="141">
        <f t="shared" si="277"/>
        <v>0</v>
      </c>
      <c r="N510" s="141">
        <f t="shared" si="277"/>
        <v>0</v>
      </c>
      <c r="O510" s="142">
        <f t="shared" si="277"/>
        <v>0</v>
      </c>
      <c r="P510" s="143">
        <f>SUM(G510:O510)</f>
        <v>0</v>
      </c>
      <c r="Q510" s="142">
        <f t="shared" ref="Q510:Y510" si="278">IF(Q508-Q505=-2,4)+IF(Q508-Q505=-1,3)+IF(Q508-Q505=0,2)+IF(Q508-Q505=1,1)+IF(Q508-Q505&gt;2,0)</f>
        <v>0</v>
      </c>
      <c r="R510" s="142">
        <f t="shared" si="278"/>
        <v>0</v>
      </c>
      <c r="S510" s="142">
        <f t="shared" si="278"/>
        <v>0</v>
      </c>
      <c r="T510" s="142">
        <f t="shared" si="278"/>
        <v>0</v>
      </c>
      <c r="U510" s="142">
        <f t="shared" si="278"/>
        <v>0</v>
      </c>
      <c r="V510" s="142">
        <f t="shared" si="278"/>
        <v>0</v>
      </c>
      <c r="W510" s="142">
        <f t="shared" si="278"/>
        <v>0</v>
      </c>
      <c r="X510" s="142">
        <f t="shared" si="278"/>
        <v>0</v>
      </c>
      <c r="Y510" s="142">
        <f t="shared" si="278"/>
        <v>0</v>
      </c>
      <c r="Z510" s="143">
        <f>SUM(Q510:Y510)</f>
        <v>0</v>
      </c>
      <c r="AA510" s="144">
        <f>P510+Z510</f>
        <v>0</v>
      </c>
      <c r="AB510" s="101"/>
      <c r="AC510" s="101"/>
    </row>
    <row r="511" spans="5:32" x14ac:dyDescent="0.35">
      <c r="E511" s="101"/>
      <c r="F511" s="38"/>
      <c r="G511" s="28">
        <f>G508-G505</f>
        <v>6</v>
      </c>
      <c r="H511" s="28">
        <f t="shared" ref="H511:O511" si="279">H508-H505</f>
        <v>6</v>
      </c>
      <c r="I511" s="28">
        <f t="shared" si="279"/>
        <v>5</v>
      </c>
      <c r="J511" s="28">
        <f t="shared" si="279"/>
        <v>6</v>
      </c>
      <c r="K511" s="28">
        <f t="shared" si="279"/>
        <v>7</v>
      </c>
      <c r="L511" s="28">
        <f t="shared" si="279"/>
        <v>5</v>
      </c>
      <c r="M511" s="28">
        <f t="shared" si="279"/>
        <v>7</v>
      </c>
      <c r="N511" s="28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5"/>
      <c r="AA511" s="146"/>
      <c r="AB511" s="101"/>
      <c r="AC511" s="101"/>
    </row>
    <row r="512" spans="5:32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2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2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0</v>
      </c>
      <c r="P514" s="198" t="s">
        <v>57</v>
      </c>
      <c r="Q514" s="198"/>
      <c r="R514" s="198"/>
      <c r="S514" s="198"/>
      <c r="T514" s="198"/>
      <c r="U514" s="148">
        <f>COUNTIF(G511:Y511,"=2")</f>
        <v>0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</row>
    <row r="515" spans="5:32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0</v>
      </c>
      <c r="P515" s="198" t="s">
        <v>60</v>
      </c>
      <c r="Q515" s="198"/>
      <c r="R515" s="198"/>
      <c r="S515" s="198"/>
      <c r="T515" s="198"/>
      <c r="U515" s="151">
        <f>COUNTIF(G511:Y511,"&gt;=3")</f>
        <v>18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</row>
    <row r="516" spans="5:32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0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</row>
    <row r="517" spans="5:32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0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</row>
    <row r="518" spans="5:32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0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</row>
    <row r="519" spans="5:32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18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</row>
    <row r="520" spans="5:32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</row>
    <row r="521" spans="5:32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</row>
    <row r="522" spans="5:32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</row>
    <row r="523" spans="5:32" ht="15.5" thickTop="1" thickBot="1" x14ac:dyDescent="0.4"/>
    <row r="524" spans="5:32" x14ac:dyDescent="0.35">
      <c r="E524" s="101"/>
      <c r="F524" s="102" t="s">
        <v>49</v>
      </c>
      <c r="G524" s="196">
        <f>C28</f>
        <v>0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0</v>
      </c>
      <c r="AB524" s="101"/>
      <c r="AC524" s="101"/>
    </row>
    <row r="525" spans="5:32" ht="15" thickBot="1" x14ac:dyDescent="0.4">
      <c r="E525" s="101"/>
      <c r="F525" s="104" t="s">
        <v>6</v>
      </c>
      <c r="G525" s="210">
        <f>E28</f>
        <v>20</v>
      </c>
      <c r="H525" s="211"/>
      <c r="I525" s="211"/>
      <c r="J525" s="211"/>
      <c r="K525" s="17"/>
      <c r="L525" s="211">
        <f>$F$3</f>
        <v>133</v>
      </c>
      <c r="M525" s="211"/>
      <c r="N525" s="211"/>
      <c r="O525" s="211">
        <f>$G$3</f>
        <v>68.599999999999994</v>
      </c>
      <c r="P525" s="211"/>
      <c r="Q525" s="212">
        <f>ROUND((G525*(L525/113)+(O525-AA528)),0)</f>
        <v>20</v>
      </c>
      <c r="R525" s="212"/>
      <c r="S525" s="212"/>
      <c r="T525" s="212"/>
      <c r="U525" s="17"/>
      <c r="V525" s="17"/>
      <c r="AA525" s="17"/>
      <c r="AB525" s="101"/>
      <c r="AC525" s="101"/>
    </row>
    <row r="526" spans="5:32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2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2" x14ac:dyDescent="0.35">
      <c r="E528" s="101"/>
      <c r="F528" s="109" t="s">
        <v>11</v>
      </c>
      <c r="G528" s="110">
        <f>G$7</f>
        <v>4</v>
      </c>
      <c r="H528" s="110">
        <f t="shared" ref="H528:O528" si="281">H$7</f>
        <v>4</v>
      </c>
      <c r="I528" s="110">
        <f t="shared" si="281"/>
        <v>5</v>
      </c>
      <c r="J528" s="110">
        <f t="shared" si="281"/>
        <v>4</v>
      </c>
      <c r="K528" s="110">
        <f t="shared" si="281"/>
        <v>3</v>
      </c>
      <c r="L528" s="110">
        <f t="shared" si="281"/>
        <v>5</v>
      </c>
      <c r="M528" s="110">
        <f t="shared" si="281"/>
        <v>3</v>
      </c>
      <c r="N528" s="110">
        <f t="shared" si="281"/>
        <v>5</v>
      </c>
      <c r="O528" s="110">
        <f t="shared" si="281"/>
        <v>3</v>
      </c>
      <c r="P528" s="111">
        <f>SUM(G528:O528)</f>
        <v>36</v>
      </c>
      <c r="Q528" s="110">
        <f t="shared" ref="Q528:Y528" si="282">Q$7</f>
        <v>4</v>
      </c>
      <c r="R528" s="112">
        <f t="shared" si="282"/>
        <v>4</v>
      </c>
      <c r="S528" s="112">
        <f t="shared" si="282"/>
        <v>3</v>
      </c>
      <c r="T528" s="112">
        <f t="shared" si="282"/>
        <v>5</v>
      </c>
      <c r="U528" s="112">
        <f t="shared" si="282"/>
        <v>3</v>
      </c>
      <c r="V528" s="112">
        <f t="shared" si="282"/>
        <v>4</v>
      </c>
      <c r="W528" s="112">
        <f t="shared" si="282"/>
        <v>4</v>
      </c>
      <c r="X528" s="112">
        <f t="shared" si="282"/>
        <v>5</v>
      </c>
      <c r="Y528" s="113">
        <f t="shared" si="282"/>
        <v>4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2" x14ac:dyDescent="0.35">
      <c r="E529" s="101"/>
      <c r="F529" s="114" t="s">
        <v>7</v>
      </c>
      <c r="G529" s="115">
        <f>G$8</f>
        <v>4</v>
      </c>
      <c r="H529" s="115">
        <f t="shared" ref="H529:O529" si="283">H$8</f>
        <v>8</v>
      </c>
      <c r="I529" s="115">
        <f t="shared" si="283"/>
        <v>12</v>
      </c>
      <c r="J529" s="115">
        <f t="shared" si="283"/>
        <v>14</v>
      </c>
      <c r="K529" s="115">
        <f t="shared" si="283"/>
        <v>2</v>
      </c>
      <c r="L529" s="115">
        <f t="shared" si="283"/>
        <v>10</v>
      </c>
      <c r="M529" s="115">
        <f t="shared" si="283"/>
        <v>18</v>
      </c>
      <c r="N529" s="115">
        <f t="shared" si="283"/>
        <v>16</v>
      </c>
      <c r="O529" s="116">
        <f t="shared" si="283"/>
        <v>6</v>
      </c>
      <c r="P529" s="117"/>
      <c r="Q529" s="118">
        <f t="shared" ref="Q529:Y529" si="284">Q$8</f>
        <v>1</v>
      </c>
      <c r="R529" s="119">
        <f t="shared" si="284"/>
        <v>9</v>
      </c>
      <c r="S529" s="119">
        <f t="shared" si="284"/>
        <v>11</v>
      </c>
      <c r="T529" s="119">
        <f t="shared" si="284"/>
        <v>5</v>
      </c>
      <c r="U529" s="119">
        <f t="shared" si="284"/>
        <v>17</v>
      </c>
      <c r="V529" s="119">
        <f t="shared" si="284"/>
        <v>15</v>
      </c>
      <c r="W529" s="119">
        <f t="shared" si="284"/>
        <v>3</v>
      </c>
      <c r="X529" s="119">
        <f t="shared" si="284"/>
        <v>13</v>
      </c>
      <c r="Y529" s="116">
        <f t="shared" si="284"/>
        <v>7</v>
      </c>
      <c r="Z529" s="117"/>
      <c r="AA529" s="120"/>
      <c r="AB529" s="101"/>
      <c r="AC529" s="101"/>
    </row>
    <row r="530" spans="5:32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1</v>
      </c>
      <c r="H530" s="122">
        <f t="shared" ref="H530:O530" si="285">IF($Q525&lt;=18,IF(H529&lt;=$Q525,1,0),IF($Q525&lt;=36,IF(H529&lt;=($Q525-18),2,1),IF($Q525&gt;36,IF(H529&lt;=($Q525-36),3,2))))</f>
        <v>1</v>
      </c>
      <c r="I530" s="122">
        <f t="shared" si="285"/>
        <v>1</v>
      </c>
      <c r="J530" s="122">
        <f t="shared" si="285"/>
        <v>1</v>
      </c>
      <c r="K530" s="122">
        <f t="shared" si="285"/>
        <v>2</v>
      </c>
      <c r="L530" s="122">
        <f t="shared" si="285"/>
        <v>1</v>
      </c>
      <c r="M530" s="122">
        <f t="shared" si="285"/>
        <v>1</v>
      </c>
      <c r="N530" s="122">
        <f t="shared" si="285"/>
        <v>1</v>
      </c>
      <c r="O530" s="123">
        <f t="shared" si="285"/>
        <v>1</v>
      </c>
      <c r="P530" s="124">
        <f>SUM(G530:O530)</f>
        <v>10</v>
      </c>
      <c r="Q530" s="123">
        <f t="shared" ref="Q530:Y530" si="286">IF($Q525&lt;=18,IF(Q529&lt;=$Q525,1,0),IF($Q525&lt;=36,IF(Q529&lt;=($Q525-18),2,1),IF($Q525&gt;36,IF(Q529&lt;=($Q525-36),3,2))))</f>
        <v>2</v>
      </c>
      <c r="R530" s="123">
        <f t="shared" si="286"/>
        <v>1</v>
      </c>
      <c r="S530" s="123">
        <f t="shared" si="286"/>
        <v>1</v>
      </c>
      <c r="T530" s="123">
        <f t="shared" si="286"/>
        <v>1</v>
      </c>
      <c r="U530" s="123">
        <f t="shared" si="286"/>
        <v>1</v>
      </c>
      <c r="V530" s="123">
        <f t="shared" si="286"/>
        <v>1</v>
      </c>
      <c r="W530" s="123">
        <f t="shared" si="286"/>
        <v>1</v>
      </c>
      <c r="X530" s="123">
        <f t="shared" si="286"/>
        <v>1</v>
      </c>
      <c r="Y530" s="123">
        <f t="shared" si="286"/>
        <v>1</v>
      </c>
      <c r="Z530" s="125">
        <f>SUM(Q530:Y530)</f>
        <v>10</v>
      </c>
      <c r="AA530" s="126">
        <f>P530+Z530</f>
        <v>20</v>
      </c>
      <c r="AB530" s="101"/>
      <c r="AC530" s="101"/>
    </row>
    <row r="531" spans="5:32" x14ac:dyDescent="0.35">
      <c r="E531" s="101"/>
      <c r="F531" s="127" t="s">
        <v>51</v>
      </c>
      <c r="G531" s="128">
        <f t="shared" ref="G531:O531" si="287">G28</f>
        <v>10</v>
      </c>
      <c r="H531" s="128">
        <f t="shared" si="287"/>
        <v>10</v>
      </c>
      <c r="I531" s="128">
        <f t="shared" si="287"/>
        <v>10</v>
      </c>
      <c r="J531" s="128">
        <f t="shared" si="287"/>
        <v>10</v>
      </c>
      <c r="K531" s="128">
        <f t="shared" si="287"/>
        <v>10</v>
      </c>
      <c r="L531" s="128">
        <f t="shared" si="287"/>
        <v>10</v>
      </c>
      <c r="M531" s="128">
        <f t="shared" si="287"/>
        <v>10</v>
      </c>
      <c r="N531" s="128">
        <f t="shared" si="287"/>
        <v>10</v>
      </c>
      <c r="O531" s="128">
        <f t="shared" si="287"/>
        <v>10</v>
      </c>
      <c r="P531" s="129">
        <f>SUM(G531:O531)</f>
        <v>90</v>
      </c>
      <c r="Q531" s="130">
        <f t="shared" ref="Q531:Y531" si="288">Q28</f>
        <v>10</v>
      </c>
      <c r="R531" s="128">
        <f t="shared" si="288"/>
        <v>10</v>
      </c>
      <c r="S531" s="128">
        <f t="shared" si="288"/>
        <v>10</v>
      </c>
      <c r="T531" s="128">
        <f t="shared" si="288"/>
        <v>10</v>
      </c>
      <c r="U531" s="128">
        <f t="shared" si="288"/>
        <v>10</v>
      </c>
      <c r="V531" s="128">
        <f t="shared" si="288"/>
        <v>10</v>
      </c>
      <c r="W531" s="128">
        <f t="shared" si="288"/>
        <v>10</v>
      </c>
      <c r="X531" s="128">
        <f t="shared" si="288"/>
        <v>10</v>
      </c>
      <c r="Y531" s="131">
        <f t="shared" si="288"/>
        <v>10</v>
      </c>
      <c r="Z531" s="129">
        <f>SUM(Q531:Y531)</f>
        <v>90</v>
      </c>
      <c r="AA531" s="132">
        <f>P531+Z531</f>
        <v>180</v>
      </c>
      <c r="AB531" s="101"/>
      <c r="AC531" s="101"/>
    </row>
    <row r="532" spans="5:32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289">IF(H531-H528=-1,3+H530)+IF(H531-H528=0,2+H530)+IF(H531-H528=1,1+H530)+IF(H531-H528=2,H530)+IF(H531-H528=3,IF(H530-1&gt;0,H530-1,0))+IF(H531-H528=4,IF(H530-2&gt;0,H530-2,0))</f>
        <v>0</v>
      </c>
      <c r="I532" s="134">
        <f t="shared" si="289"/>
        <v>0</v>
      </c>
      <c r="J532" s="134">
        <f t="shared" si="289"/>
        <v>0</v>
      </c>
      <c r="K532" s="134">
        <f t="shared" si="289"/>
        <v>0</v>
      </c>
      <c r="L532" s="134">
        <f t="shared" si="289"/>
        <v>0</v>
      </c>
      <c r="M532" s="134">
        <f t="shared" si="289"/>
        <v>0</v>
      </c>
      <c r="N532" s="134">
        <f t="shared" si="289"/>
        <v>0</v>
      </c>
      <c r="O532" s="135">
        <f t="shared" si="289"/>
        <v>0</v>
      </c>
      <c r="P532" s="136">
        <f>SUM(G532:O532)</f>
        <v>0</v>
      </c>
      <c r="Q532" s="137">
        <f t="shared" ref="Q532:Y532" si="290">IF(Q531-Q528=-1,3+Q530)+IF(Q531-Q528=0,2+Q530)+IF(Q531-Q528=1,1+Q530)+IF(Q531-Q528=2,Q530)+IF(Q531-Q528=3,IF(Q530-1&gt;0,Q530-1,0))+IF(Q531-Q528=4,IF(Q530-2&gt;0,Q530-2,0))</f>
        <v>0</v>
      </c>
      <c r="R532" s="138">
        <f t="shared" si="290"/>
        <v>0</v>
      </c>
      <c r="S532" s="138">
        <f t="shared" si="290"/>
        <v>0</v>
      </c>
      <c r="T532" s="138">
        <f t="shared" si="290"/>
        <v>0</v>
      </c>
      <c r="U532" s="138">
        <f t="shared" si="290"/>
        <v>0</v>
      </c>
      <c r="V532" s="138">
        <f t="shared" si="290"/>
        <v>0</v>
      </c>
      <c r="W532" s="138">
        <f t="shared" si="290"/>
        <v>0</v>
      </c>
      <c r="X532" s="138">
        <f t="shared" si="290"/>
        <v>0</v>
      </c>
      <c r="Y532" s="135">
        <f t="shared" si="290"/>
        <v>0</v>
      </c>
      <c r="Z532" s="136">
        <f>SUM(Q532:Y532)</f>
        <v>0</v>
      </c>
      <c r="AA532" s="139">
        <f>P532+Z532</f>
        <v>0</v>
      </c>
      <c r="AB532" s="101"/>
      <c r="AC532" s="101"/>
    </row>
    <row r="533" spans="5:32" ht="15" thickBot="1" x14ac:dyDescent="0.4">
      <c r="E533" s="101"/>
      <c r="F533" s="140" t="s">
        <v>53</v>
      </c>
      <c r="G533" s="141">
        <f t="shared" ref="G533:O533" si="291">IF(G531-G528=-2,4)+IF(G531-G528=-1,3)+IF(G531-G528=0,2)+IF(G531-G528=1,1)+IF(G531-G528&gt;2,0)</f>
        <v>0</v>
      </c>
      <c r="H533" s="141">
        <f t="shared" si="291"/>
        <v>0</v>
      </c>
      <c r="I533" s="141">
        <f t="shared" si="291"/>
        <v>0</v>
      </c>
      <c r="J533" s="141">
        <f t="shared" si="291"/>
        <v>0</v>
      </c>
      <c r="K533" s="141">
        <f t="shared" si="291"/>
        <v>0</v>
      </c>
      <c r="L533" s="141">
        <f t="shared" si="291"/>
        <v>0</v>
      </c>
      <c r="M533" s="141">
        <f t="shared" si="291"/>
        <v>0</v>
      </c>
      <c r="N533" s="141">
        <f t="shared" si="291"/>
        <v>0</v>
      </c>
      <c r="O533" s="142">
        <f t="shared" si="291"/>
        <v>0</v>
      </c>
      <c r="P533" s="143">
        <f>SUM(G533:O533)</f>
        <v>0</v>
      </c>
      <c r="Q533" s="142">
        <f t="shared" ref="Q533:Y533" si="292">IF(Q531-Q528=-2,4)+IF(Q531-Q528=-1,3)+IF(Q531-Q528=0,2)+IF(Q531-Q528=1,1)+IF(Q531-Q528&gt;2,0)</f>
        <v>0</v>
      </c>
      <c r="R533" s="142">
        <f t="shared" si="292"/>
        <v>0</v>
      </c>
      <c r="S533" s="142">
        <f t="shared" si="292"/>
        <v>0</v>
      </c>
      <c r="T533" s="142">
        <f t="shared" si="292"/>
        <v>0</v>
      </c>
      <c r="U533" s="142">
        <f t="shared" si="292"/>
        <v>0</v>
      </c>
      <c r="V533" s="142">
        <f t="shared" si="292"/>
        <v>0</v>
      </c>
      <c r="W533" s="142">
        <f t="shared" si="292"/>
        <v>0</v>
      </c>
      <c r="X533" s="142">
        <f t="shared" si="292"/>
        <v>0</v>
      </c>
      <c r="Y533" s="142">
        <f t="shared" si="292"/>
        <v>0</v>
      </c>
      <c r="Z533" s="143">
        <f>SUM(Q533:Y533)</f>
        <v>0</v>
      </c>
      <c r="AA533" s="144">
        <f>P533+Z533</f>
        <v>0</v>
      </c>
      <c r="AB533" s="101"/>
      <c r="AC533" s="101"/>
    </row>
    <row r="534" spans="5:32" x14ac:dyDescent="0.35">
      <c r="E534" s="101"/>
      <c r="F534" s="38"/>
      <c r="G534" s="28">
        <f>G531-G528</f>
        <v>6</v>
      </c>
      <c r="H534" s="28">
        <f t="shared" ref="H534:O534" si="293">H531-H528</f>
        <v>6</v>
      </c>
      <c r="I534" s="28">
        <f t="shared" si="293"/>
        <v>5</v>
      </c>
      <c r="J534" s="28">
        <f t="shared" si="293"/>
        <v>6</v>
      </c>
      <c r="K534" s="28">
        <f t="shared" si="293"/>
        <v>7</v>
      </c>
      <c r="L534" s="28">
        <f t="shared" si="293"/>
        <v>5</v>
      </c>
      <c r="M534" s="28">
        <f t="shared" si="293"/>
        <v>7</v>
      </c>
      <c r="N534" s="28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5"/>
      <c r="AA534" s="146"/>
      <c r="AB534" s="101"/>
      <c r="AC534" s="101"/>
    </row>
    <row r="535" spans="5:32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2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2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0</v>
      </c>
      <c r="P537" s="198" t="s">
        <v>57</v>
      </c>
      <c r="Q537" s="198"/>
      <c r="R537" s="198"/>
      <c r="S537" s="198"/>
      <c r="T537" s="198"/>
      <c r="U537" s="148">
        <f>COUNTIF(G534:Y534,"=2")</f>
        <v>0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</row>
    <row r="538" spans="5:32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0</v>
      </c>
      <c r="P538" s="198" t="s">
        <v>60</v>
      </c>
      <c r="Q538" s="198"/>
      <c r="R538" s="198"/>
      <c r="S538" s="198"/>
      <c r="T538" s="198"/>
      <c r="U538" s="151">
        <f>COUNTIF(G534:Y534,"&gt;=3")</f>
        <v>18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</row>
    <row r="539" spans="5:32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0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</row>
    <row r="540" spans="5:32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0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</row>
    <row r="541" spans="5:32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0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</row>
    <row r="542" spans="5:32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18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</row>
    <row r="543" spans="5:32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</row>
    <row r="544" spans="5:32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</row>
    <row r="545" spans="5:32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</row>
    <row r="546" spans="5:32" ht="15.5" thickTop="1" thickBot="1" x14ac:dyDescent="0.4"/>
    <row r="547" spans="5:32" x14ac:dyDescent="0.35">
      <c r="E547" s="101"/>
      <c r="F547" s="102" t="s">
        <v>49</v>
      </c>
      <c r="G547" s="196">
        <f>C29</f>
        <v>0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0</v>
      </c>
      <c r="AB547" s="101"/>
      <c r="AC547" s="101"/>
    </row>
    <row r="548" spans="5:32" ht="15" thickBot="1" x14ac:dyDescent="0.4">
      <c r="E548" s="101"/>
      <c r="F548" s="104" t="s">
        <v>6</v>
      </c>
      <c r="G548" s="210">
        <f>E29</f>
        <v>20</v>
      </c>
      <c r="H548" s="211"/>
      <c r="I548" s="211"/>
      <c r="J548" s="211"/>
      <c r="K548" s="17"/>
      <c r="L548" s="211">
        <f>$F$3</f>
        <v>133</v>
      </c>
      <c r="M548" s="211"/>
      <c r="N548" s="211"/>
      <c r="O548" s="211">
        <f>$G$3</f>
        <v>68.599999999999994</v>
      </c>
      <c r="P548" s="211"/>
      <c r="Q548" s="212">
        <f>ROUND((G548*(L548/113)+(O548-AA551)),0)</f>
        <v>20</v>
      </c>
      <c r="R548" s="212"/>
      <c r="S548" s="212"/>
      <c r="T548" s="212"/>
      <c r="U548" s="17"/>
      <c r="V548" s="17"/>
      <c r="AA548" s="17"/>
      <c r="AB548" s="101"/>
      <c r="AC548" s="101"/>
    </row>
    <row r="549" spans="5:32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2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2" x14ac:dyDescent="0.35">
      <c r="E551" s="101"/>
      <c r="F551" s="109" t="s">
        <v>11</v>
      </c>
      <c r="G551" s="110">
        <f>G$7</f>
        <v>4</v>
      </c>
      <c r="H551" s="110">
        <f t="shared" ref="H551:O551" si="295">H$7</f>
        <v>4</v>
      </c>
      <c r="I551" s="110">
        <f t="shared" si="295"/>
        <v>5</v>
      </c>
      <c r="J551" s="110">
        <f t="shared" si="295"/>
        <v>4</v>
      </c>
      <c r="K551" s="110">
        <f t="shared" si="295"/>
        <v>3</v>
      </c>
      <c r="L551" s="110">
        <f t="shared" si="295"/>
        <v>5</v>
      </c>
      <c r="M551" s="110">
        <f t="shared" si="295"/>
        <v>3</v>
      </c>
      <c r="N551" s="110">
        <f t="shared" si="295"/>
        <v>5</v>
      </c>
      <c r="O551" s="110">
        <f t="shared" si="295"/>
        <v>3</v>
      </c>
      <c r="P551" s="111">
        <f>SUM(G551:O551)</f>
        <v>36</v>
      </c>
      <c r="Q551" s="110">
        <f t="shared" ref="Q551:Y551" si="296">Q$7</f>
        <v>4</v>
      </c>
      <c r="R551" s="112">
        <f t="shared" si="296"/>
        <v>4</v>
      </c>
      <c r="S551" s="112">
        <f t="shared" si="296"/>
        <v>3</v>
      </c>
      <c r="T551" s="112">
        <f t="shared" si="296"/>
        <v>5</v>
      </c>
      <c r="U551" s="112">
        <f t="shared" si="296"/>
        <v>3</v>
      </c>
      <c r="V551" s="112">
        <f t="shared" si="296"/>
        <v>4</v>
      </c>
      <c r="W551" s="112">
        <f t="shared" si="296"/>
        <v>4</v>
      </c>
      <c r="X551" s="112">
        <f t="shared" si="296"/>
        <v>5</v>
      </c>
      <c r="Y551" s="113">
        <f t="shared" si="296"/>
        <v>4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2" x14ac:dyDescent="0.35">
      <c r="E552" s="101"/>
      <c r="F552" s="114" t="s">
        <v>7</v>
      </c>
      <c r="G552" s="115">
        <f>G$8</f>
        <v>4</v>
      </c>
      <c r="H552" s="115">
        <f t="shared" ref="H552:O552" si="297">H$8</f>
        <v>8</v>
      </c>
      <c r="I552" s="115">
        <f t="shared" si="297"/>
        <v>12</v>
      </c>
      <c r="J552" s="115">
        <f t="shared" si="297"/>
        <v>14</v>
      </c>
      <c r="K552" s="115">
        <f t="shared" si="297"/>
        <v>2</v>
      </c>
      <c r="L552" s="115">
        <f t="shared" si="297"/>
        <v>10</v>
      </c>
      <c r="M552" s="115">
        <f t="shared" si="297"/>
        <v>18</v>
      </c>
      <c r="N552" s="115">
        <f t="shared" si="297"/>
        <v>16</v>
      </c>
      <c r="O552" s="116">
        <f t="shared" si="297"/>
        <v>6</v>
      </c>
      <c r="P552" s="117"/>
      <c r="Q552" s="118">
        <f t="shared" ref="Q552:Y552" si="298">Q$8</f>
        <v>1</v>
      </c>
      <c r="R552" s="119">
        <f t="shared" si="298"/>
        <v>9</v>
      </c>
      <c r="S552" s="119">
        <f t="shared" si="298"/>
        <v>11</v>
      </c>
      <c r="T552" s="119">
        <f t="shared" si="298"/>
        <v>5</v>
      </c>
      <c r="U552" s="119">
        <f t="shared" si="298"/>
        <v>17</v>
      </c>
      <c r="V552" s="119">
        <f t="shared" si="298"/>
        <v>15</v>
      </c>
      <c r="W552" s="119">
        <f t="shared" si="298"/>
        <v>3</v>
      </c>
      <c r="X552" s="119">
        <f t="shared" si="298"/>
        <v>13</v>
      </c>
      <c r="Y552" s="116">
        <f t="shared" si="298"/>
        <v>7</v>
      </c>
      <c r="Z552" s="117"/>
      <c r="AA552" s="120"/>
      <c r="AB552" s="101"/>
      <c r="AC552" s="101"/>
    </row>
    <row r="553" spans="5:32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:O553" si="299">IF($Q548&lt;=18,IF(H552&lt;=$Q548,1,0),IF($Q548&lt;=36,IF(H552&lt;=($Q548-18),2,1),IF($Q548&gt;36,IF(H552&lt;=($Q548-36),3,2))))</f>
        <v>1</v>
      </c>
      <c r="I553" s="122">
        <f t="shared" si="299"/>
        <v>1</v>
      </c>
      <c r="J553" s="122">
        <f t="shared" si="299"/>
        <v>1</v>
      </c>
      <c r="K553" s="122">
        <f t="shared" si="299"/>
        <v>2</v>
      </c>
      <c r="L553" s="122">
        <f t="shared" si="299"/>
        <v>1</v>
      </c>
      <c r="M553" s="122">
        <f t="shared" si="299"/>
        <v>1</v>
      </c>
      <c r="N553" s="122">
        <f t="shared" si="299"/>
        <v>1</v>
      </c>
      <c r="O553" s="123">
        <f t="shared" si="299"/>
        <v>1</v>
      </c>
      <c r="P553" s="124">
        <f>SUM(G553:O553)</f>
        <v>10</v>
      </c>
      <c r="Q553" s="123">
        <f t="shared" ref="Q553:Y553" si="300">IF($Q548&lt;=18,IF(Q552&lt;=$Q548,1,0),IF($Q548&lt;=36,IF(Q552&lt;=($Q548-18),2,1),IF($Q548&gt;36,IF(Q552&lt;=($Q548-36),3,2))))</f>
        <v>2</v>
      </c>
      <c r="R553" s="123">
        <f t="shared" si="300"/>
        <v>1</v>
      </c>
      <c r="S553" s="123">
        <f t="shared" si="300"/>
        <v>1</v>
      </c>
      <c r="T553" s="123">
        <f t="shared" si="300"/>
        <v>1</v>
      </c>
      <c r="U553" s="123">
        <f t="shared" si="300"/>
        <v>1</v>
      </c>
      <c r="V553" s="123">
        <f t="shared" si="300"/>
        <v>1</v>
      </c>
      <c r="W553" s="123">
        <f t="shared" si="300"/>
        <v>1</v>
      </c>
      <c r="X553" s="123">
        <f t="shared" si="300"/>
        <v>1</v>
      </c>
      <c r="Y553" s="123">
        <f t="shared" si="300"/>
        <v>1</v>
      </c>
      <c r="Z553" s="125">
        <f>SUM(Q553:Y553)</f>
        <v>10</v>
      </c>
      <c r="AA553" s="126">
        <f>P553+Z553</f>
        <v>20</v>
      </c>
      <c r="AB553" s="101"/>
      <c r="AC553" s="101"/>
    </row>
    <row r="554" spans="5:32" x14ac:dyDescent="0.35">
      <c r="E554" s="101"/>
      <c r="F554" s="127" t="s">
        <v>51</v>
      </c>
      <c r="G554" s="128">
        <f t="shared" ref="G554:O554" si="301">G29</f>
        <v>10</v>
      </c>
      <c r="H554" s="128">
        <f t="shared" si="301"/>
        <v>10</v>
      </c>
      <c r="I554" s="128">
        <f t="shared" si="301"/>
        <v>10</v>
      </c>
      <c r="J554" s="128">
        <f t="shared" si="301"/>
        <v>10</v>
      </c>
      <c r="K554" s="128">
        <f t="shared" si="301"/>
        <v>10</v>
      </c>
      <c r="L554" s="128">
        <f t="shared" si="301"/>
        <v>10</v>
      </c>
      <c r="M554" s="128">
        <f t="shared" si="301"/>
        <v>10</v>
      </c>
      <c r="N554" s="128">
        <f t="shared" si="301"/>
        <v>10</v>
      </c>
      <c r="O554" s="128">
        <f t="shared" si="301"/>
        <v>10</v>
      </c>
      <c r="P554" s="129">
        <f>SUM(G554:O554)</f>
        <v>90</v>
      </c>
      <c r="Q554" s="130">
        <f t="shared" ref="Q554:Y554" si="302">Q29</f>
        <v>10</v>
      </c>
      <c r="R554" s="128">
        <f t="shared" si="302"/>
        <v>10</v>
      </c>
      <c r="S554" s="128">
        <f t="shared" si="302"/>
        <v>10</v>
      </c>
      <c r="T554" s="128">
        <f t="shared" si="302"/>
        <v>10</v>
      </c>
      <c r="U554" s="128">
        <f t="shared" si="302"/>
        <v>10</v>
      </c>
      <c r="V554" s="128">
        <f t="shared" si="302"/>
        <v>10</v>
      </c>
      <c r="W554" s="128">
        <f t="shared" si="302"/>
        <v>10</v>
      </c>
      <c r="X554" s="128">
        <f t="shared" si="302"/>
        <v>10</v>
      </c>
      <c r="Y554" s="131">
        <f t="shared" si="302"/>
        <v>10</v>
      </c>
      <c r="Z554" s="129">
        <f>SUM(Q554:Y554)</f>
        <v>90</v>
      </c>
      <c r="AA554" s="132">
        <f>P554+Z554</f>
        <v>180</v>
      </c>
      <c r="AB554" s="101"/>
      <c r="AC554" s="101"/>
    </row>
    <row r="555" spans="5:32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0</v>
      </c>
      <c r="H555" s="134">
        <f t="shared" ref="H555:O555" si="303">IF(H554-H551=-1,3+H553)+IF(H554-H551=0,2+H553)+IF(H554-H551=1,1+H553)+IF(H554-H551=2,H553)+IF(H554-H551=3,IF(H553-1&gt;0,H553-1,0))+IF(H554-H551=4,IF(H553-2&gt;0,H553-2,0))</f>
        <v>0</v>
      </c>
      <c r="I555" s="134">
        <f t="shared" si="303"/>
        <v>0</v>
      </c>
      <c r="J555" s="134">
        <f t="shared" si="303"/>
        <v>0</v>
      </c>
      <c r="K555" s="134">
        <f t="shared" si="303"/>
        <v>0</v>
      </c>
      <c r="L555" s="134">
        <f t="shared" si="303"/>
        <v>0</v>
      </c>
      <c r="M555" s="134">
        <f t="shared" si="303"/>
        <v>0</v>
      </c>
      <c r="N555" s="134">
        <f t="shared" si="303"/>
        <v>0</v>
      </c>
      <c r="O555" s="135">
        <f t="shared" si="303"/>
        <v>0</v>
      </c>
      <c r="P555" s="136">
        <f>SUM(G555:O555)</f>
        <v>0</v>
      </c>
      <c r="Q555" s="137">
        <f t="shared" ref="Q555:Y555" si="304">IF(Q554-Q551=-1,3+Q553)+IF(Q554-Q551=0,2+Q553)+IF(Q554-Q551=1,1+Q553)+IF(Q554-Q551=2,Q553)+IF(Q554-Q551=3,IF(Q553-1&gt;0,Q553-1,0))+IF(Q554-Q551=4,IF(Q553-2&gt;0,Q553-2,0))</f>
        <v>0</v>
      </c>
      <c r="R555" s="138">
        <f t="shared" si="304"/>
        <v>0</v>
      </c>
      <c r="S555" s="138">
        <f t="shared" si="304"/>
        <v>0</v>
      </c>
      <c r="T555" s="138">
        <f t="shared" si="304"/>
        <v>0</v>
      </c>
      <c r="U555" s="138">
        <f t="shared" si="304"/>
        <v>0</v>
      </c>
      <c r="V555" s="138">
        <f t="shared" si="304"/>
        <v>0</v>
      </c>
      <c r="W555" s="138">
        <f t="shared" si="304"/>
        <v>0</v>
      </c>
      <c r="X555" s="138">
        <f t="shared" si="304"/>
        <v>0</v>
      </c>
      <c r="Y555" s="135">
        <f t="shared" si="304"/>
        <v>0</v>
      </c>
      <c r="Z555" s="136">
        <f>SUM(Q555:Y555)</f>
        <v>0</v>
      </c>
      <c r="AA555" s="139">
        <f>P555+Z555</f>
        <v>0</v>
      </c>
      <c r="AB555" s="101"/>
      <c r="AC555" s="101"/>
    </row>
    <row r="556" spans="5:32" ht="15" thickBot="1" x14ac:dyDescent="0.4">
      <c r="E556" s="101"/>
      <c r="F556" s="140" t="s">
        <v>53</v>
      </c>
      <c r="G556" s="141">
        <f t="shared" ref="G556:O556" si="305">IF(G554-G551=-2,4)+IF(G554-G551=-1,3)+IF(G554-G551=0,2)+IF(G554-G551=1,1)+IF(G554-G551&gt;2,0)</f>
        <v>0</v>
      </c>
      <c r="H556" s="141">
        <f t="shared" si="305"/>
        <v>0</v>
      </c>
      <c r="I556" s="141">
        <f t="shared" si="305"/>
        <v>0</v>
      </c>
      <c r="J556" s="141">
        <f t="shared" si="305"/>
        <v>0</v>
      </c>
      <c r="K556" s="141">
        <f t="shared" si="305"/>
        <v>0</v>
      </c>
      <c r="L556" s="141">
        <f t="shared" si="305"/>
        <v>0</v>
      </c>
      <c r="M556" s="141">
        <f t="shared" si="305"/>
        <v>0</v>
      </c>
      <c r="N556" s="141">
        <f t="shared" si="305"/>
        <v>0</v>
      </c>
      <c r="O556" s="142">
        <f t="shared" si="305"/>
        <v>0</v>
      </c>
      <c r="P556" s="143">
        <f>SUM(G556:O556)</f>
        <v>0</v>
      </c>
      <c r="Q556" s="142">
        <f t="shared" ref="Q556:Y556" si="306">IF(Q554-Q551=-2,4)+IF(Q554-Q551=-1,3)+IF(Q554-Q551=0,2)+IF(Q554-Q551=1,1)+IF(Q554-Q551&gt;2,0)</f>
        <v>0</v>
      </c>
      <c r="R556" s="142">
        <f t="shared" si="306"/>
        <v>0</v>
      </c>
      <c r="S556" s="142">
        <f t="shared" si="306"/>
        <v>0</v>
      </c>
      <c r="T556" s="142">
        <f t="shared" si="306"/>
        <v>0</v>
      </c>
      <c r="U556" s="142">
        <f t="shared" si="306"/>
        <v>0</v>
      </c>
      <c r="V556" s="142">
        <f t="shared" si="306"/>
        <v>0</v>
      </c>
      <c r="W556" s="142">
        <f t="shared" si="306"/>
        <v>0</v>
      </c>
      <c r="X556" s="142">
        <f t="shared" si="306"/>
        <v>0</v>
      </c>
      <c r="Y556" s="142">
        <f t="shared" si="306"/>
        <v>0</v>
      </c>
      <c r="Z556" s="143">
        <f>SUM(Q556:Y556)</f>
        <v>0</v>
      </c>
      <c r="AA556" s="144">
        <f>P556+Z556</f>
        <v>0</v>
      </c>
      <c r="AB556" s="101"/>
      <c r="AC556" s="101"/>
    </row>
    <row r="557" spans="5:32" x14ac:dyDescent="0.35">
      <c r="E557" s="101"/>
      <c r="F557" s="38"/>
      <c r="G557" s="28">
        <f>G554-G551</f>
        <v>6</v>
      </c>
      <c r="H557" s="28">
        <f t="shared" ref="H557:O557" si="307">H554-H551</f>
        <v>6</v>
      </c>
      <c r="I557" s="28">
        <f t="shared" si="307"/>
        <v>5</v>
      </c>
      <c r="J557" s="28">
        <f t="shared" si="307"/>
        <v>6</v>
      </c>
      <c r="K557" s="28">
        <f t="shared" si="307"/>
        <v>7</v>
      </c>
      <c r="L557" s="28">
        <f t="shared" si="307"/>
        <v>5</v>
      </c>
      <c r="M557" s="28">
        <f t="shared" si="307"/>
        <v>7</v>
      </c>
      <c r="N557" s="28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5"/>
      <c r="AA557" s="146"/>
      <c r="AB557" s="101"/>
      <c r="AC557" s="101"/>
    </row>
    <row r="558" spans="5:32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2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2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0</v>
      </c>
      <c r="P560" s="198" t="s">
        <v>57</v>
      </c>
      <c r="Q560" s="198"/>
      <c r="R560" s="198"/>
      <c r="S560" s="198"/>
      <c r="T560" s="198"/>
      <c r="U560" s="148">
        <f>COUNTIF(G557:Y557,"=2")</f>
        <v>0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</row>
    <row r="561" spans="5:32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0</v>
      </c>
      <c r="P561" s="198" t="s">
        <v>60</v>
      </c>
      <c r="Q561" s="198"/>
      <c r="R561" s="198"/>
      <c r="S561" s="198"/>
      <c r="T561" s="198"/>
      <c r="U561" s="151">
        <f>COUNTIF(G557:Y557,"&gt;=3")</f>
        <v>18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</row>
    <row r="562" spans="5:32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0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</row>
    <row r="563" spans="5:32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0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</row>
    <row r="564" spans="5:32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0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</row>
    <row r="565" spans="5:32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18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</row>
    <row r="566" spans="5:32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</row>
    <row r="567" spans="5:32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</row>
    <row r="568" spans="5:32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</row>
    <row r="569" spans="5:32" ht="15.5" thickTop="1" thickBot="1" x14ac:dyDescent="0.4"/>
    <row r="570" spans="5:32" x14ac:dyDescent="0.35">
      <c r="E570" s="101"/>
      <c r="F570" s="102" t="s">
        <v>49</v>
      </c>
      <c r="G570" s="196">
        <f>C30</f>
        <v>0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0</v>
      </c>
      <c r="AB570" s="101"/>
      <c r="AC570" s="101"/>
    </row>
    <row r="571" spans="5:32" ht="15" thickBot="1" x14ac:dyDescent="0.4">
      <c r="E571" s="101"/>
      <c r="F571" s="104" t="s">
        <v>6</v>
      </c>
      <c r="G571" s="210">
        <f>E30</f>
        <v>20</v>
      </c>
      <c r="H571" s="211"/>
      <c r="I571" s="211"/>
      <c r="J571" s="211"/>
      <c r="K571" s="17"/>
      <c r="L571" s="211">
        <f>$F$3</f>
        <v>133</v>
      </c>
      <c r="M571" s="211"/>
      <c r="N571" s="211"/>
      <c r="O571" s="211">
        <f>$G$3</f>
        <v>68.599999999999994</v>
      </c>
      <c r="P571" s="211"/>
      <c r="Q571" s="212">
        <f>ROUND((G571*(L571/113)+(O571-AA574)),0)</f>
        <v>20</v>
      </c>
      <c r="R571" s="212"/>
      <c r="S571" s="212"/>
      <c r="T571" s="212"/>
      <c r="U571" s="17"/>
      <c r="V571" s="17"/>
      <c r="AA571" s="17"/>
      <c r="AB571" s="101"/>
      <c r="AC571" s="101"/>
    </row>
    <row r="572" spans="5:32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2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2" x14ac:dyDescent="0.35">
      <c r="E574" s="101"/>
      <c r="F574" s="109" t="s">
        <v>11</v>
      </c>
      <c r="G574" s="110">
        <f>G$7</f>
        <v>4</v>
      </c>
      <c r="H574" s="110">
        <f t="shared" ref="H574:O574" si="309">H$7</f>
        <v>4</v>
      </c>
      <c r="I574" s="110">
        <f t="shared" si="309"/>
        <v>5</v>
      </c>
      <c r="J574" s="110">
        <f t="shared" si="309"/>
        <v>4</v>
      </c>
      <c r="K574" s="110">
        <f t="shared" si="309"/>
        <v>3</v>
      </c>
      <c r="L574" s="110">
        <f t="shared" si="309"/>
        <v>5</v>
      </c>
      <c r="M574" s="110">
        <f t="shared" si="309"/>
        <v>3</v>
      </c>
      <c r="N574" s="110">
        <f t="shared" si="309"/>
        <v>5</v>
      </c>
      <c r="O574" s="110">
        <f t="shared" si="309"/>
        <v>3</v>
      </c>
      <c r="P574" s="111">
        <f>SUM(G574:O574)</f>
        <v>36</v>
      </c>
      <c r="Q574" s="110">
        <f t="shared" ref="Q574:Y574" si="310">Q$7</f>
        <v>4</v>
      </c>
      <c r="R574" s="112">
        <f t="shared" si="310"/>
        <v>4</v>
      </c>
      <c r="S574" s="112">
        <f t="shared" si="310"/>
        <v>3</v>
      </c>
      <c r="T574" s="112">
        <f t="shared" si="310"/>
        <v>5</v>
      </c>
      <c r="U574" s="112">
        <f t="shared" si="310"/>
        <v>3</v>
      </c>
      <c r="V574" s="112">
        <f t="shared" si="310"/>
        <v>4</v>
      </c>
      <c r="W574" s="112">
        <f t="shared" si="310"/>
        <v>4</v>
      </c>
      <c r="X574" s="112">
        <f t="shared" si="310"/>
        <v>5</v>
      </c>
      <c r="Y574" s="113">
        <f t="shared" si="310"/>
        <v>4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2" x14ac:dyDescent="0.35">
      <c r="E575" s="101"/>
      <c r="F575" s="114" t="s">
        <v>7</v>
      </c>
      <c r="G575" s="115">
        <f>G$8</f>
        <v>4</v>
      </c>
      <c r="H575" s="115">
        <f t="shared" ref="H575:O575" si="311">H$8</f>
        <v>8</v>
      </c>
      <c r="I575" s="115">
        <f t="shared" si="311"/>
        <v>12</v>
      </c>
      <c r="J575" s="115">
        <f t="shared" si="311"/>
        <v>14</v>
      </c>
      <c r="K575" s="115">
        <f t="shared" si="311"/>
        <v>2</v>
      </c>
      <c r="L575" s="115">
        <f t="shared" si="311"/>
        <v>10</v>
      </c>
      <c r="M575" s="115">
        <f t="shared" si="311"/>
        <v>18</v>
      </c>
      <c r="N575" s="115">
        <f t="shared" si="311"/>
        <v>16</v>
      </c>
      <c r="O575" s="116">
        <f t="shared" si="311"/>
        <v>6</v>
      </c>
      <c r="P575" s="117"/>
      <c r="Q575" s="118">
        <f t="shared" ref="Q575:Y575" si="312">Q$8</f>
        <v>1</v>
      </c>
      <c r="R575" s="119">
        <f t="shared" si="312"/>
        <v>9</v>
      </c>
      <c r="S575" s="119">
        <f t="shared" si="312"/>
        <v>11</v>
      </c>
      <c r="T575" s="119">
        <f t="shared" si="312"/>
        <v>5</v>
      </c>
      <c r="U575" s="119">
        <f t="shared" si="312"/>
        <v>17</v>
      </c>
      <c r="V575" s="119">
        <f t="shared" si="312"/>
        <v>15</v>
      </c>
      <c r="W575" s="119">
        <f t="shared" si="312"/>
        <v>3</v>
      </c>
      <c r="X575" s="119">
        <f t="shared" si="312"/>
        <v>13</v>
      </c>
      <c r="Y575" s="116">
        <f t="shared" si="312"/>
        <v>7</v>
      </c>
      <c r="Z575" s="117"/>
      <c r="AA575" s="120"/>
      <c r="AB575" s="101"/>
      <c r="AC575" s="101"/>
    </row>
    <row r="576" spans="5:32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:O576" si="313">IF($Q571&lt;=18,IF(H575&lt;=$Q571,1,0),IF($Q571&lt;=36,IF(H575&lt;=($Q571-18),2,1),IF($Q571&gt;36,IF(H575&lt;=($Q571-36),3,2))))</f>
        <v>1</v>
      </c>
      <c r="I576" s="122">
        <f t="shared" si="313"/>
        <v>1</v>
      </c>
      <c r="J576" s="122">
        <f t="shared" si="313"/>
        <v>1</v>
      </c>
      <c r="K576" s="122">
        <f t="shared" si="313"/>
        <v>2</v>
      </c>
      <c r="L576" s="122">
        <f t="shared" si="313"/>
        <v>1</v>
      </c>
      <c r="M576" s="122">
        <f t="shared" si="313"/>
        <v>1</v>
      </c>
      <c r="N576" s="122">
        <f t="shared" si="313"/>
        <v>1</v>
      </c>
      <c r="O576" s="123">
        <f t="shared" si="313"/>
        <v>1</v>
      </c>
      <c r="P576" s="124">
        <f>SUM(G576:O576)</f>
        <v>10</v>
      </c>
      <c r="Q576" s="123">
        <f t="shared" ref="Q576:Y576" si="314">IF($Q571&lt;=18,IF(Q575&lt;=$Q571,1,0),IF($Q571&lt;=36,IF(Q575&lt;=($Q571-18),2,1),IF($Q571&gt;36,IF(Q575&lt;=($Q571-36),3,2))))</f>
        <v>2</v>
      </c>
      <c r="R576" s="123">
        <f t="shared" si="314"/>
        <v>1</v>
      </c>
      <c r="S576" s="123">
        <f t="shared" si="314"/>
        <v>1</v>
      </c>
      <c r="T576" s="123">
        <f t="shared" si="314"/>
        <v>1</v>
      </c>
      <c r="U576" s="123">
        <f t="shared" si="314"/>
        <v>1</v>
      </c>
      <c r="V576" s="123">
        <f t="shared" si="314"/>
        <v>1</v>
      </c>
      <c r="W576" s="123">
        <f t="shared" si="314"/>
        <v>1</v>
      </c>
      <c r="X576" s="123">
        <f t="shared" si="314"/>
        <v>1</v>
      </c>
      <c r="Y576" s="123">
        <f t="shared" si="314"/>
        <v>1</v>
      </c>
      <c r="Z576" s="125">
        <f>SUM(Q576:Y576)</f>
        <v>10</v>
      </c>
      <c r="AA576" s="126">
        <f>P576+Z576</f>
        <v>20</v>
      </c>
      <c r="AB576" s="101"/>
      <c r="AC576" s="101"/>
    </row>
    <row r="577" spans="5:32" x14ac:dyDescent="0.35">
      <c r="E577" s="101"/>
      <c r="F577" s="127" t="s">
        <v>51</v>
      </c>
      <c r="G577" s="128">
        <f t="shared" ref="G577:O577" si="315">G30</f>
        <v>10</v>
      </c>
      <c r="H577" s="128">
        <f t="shared" si="315"/>
        <v>10</v>
      </c>
      <c r="I577" s="128">
        <f t="shared" si="315"/>
        <v>10</v>
      </c>
      <c r="J577" s="128">
        <f t="shared" si="315"/>
        <v>10</v>
      </c>
      <c r="K577" s="128">
        <f t="shared" si="315"/>
        <v>10</v>
      </c>
      <c r="L577" s="128">
        <f t="shared" si="315"/>
        <v>10</v>
      </c>
      <c r="M577" s="128">
        <f t="shared" si="315"/>
        <v>10</v>
      </c>
      <c r="N577" s="128">
        <f t="shared" si="315"/>
        <v>10</v>
      </c>
      <c r="O577" s="128">
        <f t="shared" si="315"/>
        <v>10</v>
      </c>
      <c r="P577" s="129">
        <f>SUM(G577:O577)</f>
        <v>90</v>
      </c>
      <c r="Q577" s="130">
        <f t="shared" ref="Q577:Y577" si="316">Q30</f>
        <v>10</v>
      </c>
      <c r="R577" s="128">
        <f t="shared" si="316"/>
        <v>10</v>
      </c>
      <c r="S577" s="128">
        <f t="shared" si="316"/>
        <v>10</v>
      </c>
      <c r="T577" s="128">
        <f t="shared" si="316"/>
        <v>10</v>
      </c>
      <c r="U577" s="128">
        <f t="shared" si="316"/>
        <v>10</v>
      </c>
      <c r="V577" s="128">
        <f t="shared" si="316"/>
        <v>10</v>
      </c>
      <c r="W577" s="128">
        <f t="shared" si="316"/>
        <v>10</v>
      </c>
      <c r="X577" s="128">
        <f t="shared" si="316"/>
        <v>10</v>
      </c>
      <c r="Y577" s="131">
        <f t="shared" si="316"/>
        <v>10</v>
      </c>
      <c r="Z577" s="129">
        <f>SUM(Q577:Y577)</f>
        <v>90</v>
      </c>
      <c r="AA577" s="132">
        <f>P577+Z577</f>
        <v>180</v>
      </c>
      <c r="AB577" s="101"/>
      <c r="AC577" s="101"/>
    </row>
    <row r="578" spans="5:32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0</v>
      </c>
      <c r="H578" s="134">
        <f t="shared" ref="H578:O578" si="317">IF(H577-H574=-1,3+H576)+IF(H577-H574=0,2+H576)+IF(H577-H574=1,1+H576)+IF(H577-H574=2,H576)+IF(H577-H574=3,IF(H576-1&gt;0,H576-1,0))+IF(H577-H574=4,IF(H576-2&gt;0,H576-2,0))</f>
        <v>0</v>
      </c>
      <c r="I578" s="134">
        <f t="shared" si="317"/>
        <v>0</v>
      </c>
      <c r="J578" s="134">
        <f t="shared" si="317"/>
        <v>0</v>
      </c>
      <c r="K578" s="134">
        <f t="shared" si="317"/>
        <v>0</v>
      </c>
      <c r="L578" s="134">
        <f t="shared" si="317"/>
        <v>0</v>
      </c>
      <c r="M578" s="134">
        <f t="shared" si="317"/>
        <v>0</v>
      </c>
      <c r="N578" s="134">
        <f t="shared" si="317"/>
        <v>0</v>
      </c>
      <c r="O578" s="135">
        <f t="shared" si="317"/>
        <v>0</v>
      </c>
      <c r="P578" s="136">
        <f>SUM(G578:O578)</f>
        <v>0</v>
      </c>
      <c r="Q578" s="137">
        <f t="shared" ref="Q578:Y578" si="318">IF(Q577-Q574=-1,3+Q576)+IF(Q577-Q574=0,2+Q576)+IF(Q577-Q574=1,1+Q576)+IF(Q577-Q574=2,Q576)+IF(Q577-Q574=3,IF(Q576-1&gt;0,Q576-1,0))+IF(Q577-Q574=4,IF(Q576-2&gt;0,Q576-2,0))</f>
        <v>0</v>
      </c>
      <c r="R578" s="138">
        <f t="shared" si="318"/>
        <v>0</v>
      </c>
      <c r="S578" s="138">
        <f t="shared" si="318"/>
        <v>0</v>
      </c>
      <c r="T578" s="138">
        <f t="shared" si="318"/>
        <v>0</v>
      </c>
      <c r="U578" s="138">
        <f t="shared" si="318"/>
        <v>0</v>
      </c>
      <c r="V578" s="138">
        <f t="shared" si="318"/>
        <v>0</v>
      </c>
      <c r="W578" s="138">
        <f t="shared" si="318"/>
        <v>0</v>
      </c>
      <c r="X578" s="138">
        <f t="shared" si="318"/>
        <v>0</v>
      </c>
      <c r="Y578" s="135">
        <f t="shared" si="318"/>
        <v>0</v>
      </c>
      <c r="Z578" s="136">
        <f>SUM(Q578:Y578)</f>
        <v>0</v>
      </c>
      <c r="AA578" s="139">
        <f>P578+Z578</f>
        <v>0</v>
      </c>
      <c r="AB578" s="101"/>
      <c r="AC578" s="101"/>
    </row>
    <row r="579" spans="5:32" ht="15" thickBot="1" x14ac:dyDescent="0.4">
      <c r="E579" s="101"/>
      <c r="F579" s="140" t="s">
        <v>53</v>
      </c>
      <c r="G579" s="141">
        <f t="shared" ref="G579:O579" si="319">IF(G577-G574=-2,4)+IF(G577-G574=-1,3)+IF(G577-G574=0,2)+IF(G577-G574=1,1)+IF(G577-G574&gt;2,0)</f>
        <v>0</v>
      </c>
      <c r="H579" s="141">
        <f t="shared" si="319"/>
        <v>0</v>
      </c>
      <c r="I579" s="141">
        <f t="shared" si="319"/>
        <v>0</v>
      </c>
      <c r="J579" s="141">
        <f t="shared" si="319"/>
        <v>0</v>
      </c>
      <c r="K579" s="141">
        <f t="shared" si="319"/>
        <v>0</v>
      </c>
      <c r="L579" s="141">
        <f t="shared" si="319"/>
        <v>0</v>
      </c>
      <c r="M579" s="141">
        <f t="shared" si="319"/>
        <v>0</v>
      </c>
      <c r="N579" s="141">
        <f t="shared" si="319"/>
        <v>0</v>
      </c>
      <c r="O579" s="142">
        <f t="shared" si="319"/>
        <v>0</v>
      </c>
      <c r="P579" s="143">
        <f>SUM(G579:O579)</f>
        <v>0</v>
      </c>
      <c r="Q579" s="142">
        <f t="shared" ref="Q579:Y579" si="320">IF(Q577-Q574=-2,4)+IF(Q577-Q574=-1,3)+IF(Q577-Q574=0,2)+IF(Q577-Q574=1,1)+IF(Q577-Q574&gt;2,0)</f>
        <v>0</v>
      </c>
      <c r="R579" s="142">
        <f t="shared" si="320"/>
        <v>0</v>
      </c>
      <c r="S579" s="142">
        <f t="shared" si="320"/>
        <v>0</v>
      </c>
      <c r="T579" s="142">
        <f t="shared" si="320"/>
        <v>0</v>
      </c>
      <c r="U579" s="142">
        <f t="shared" si="320"/>
        <v>0</v>
      </c>
      <c r="V579" s="142">
        <f t="shared" si="320"/>
        <v>0</v>
      </c>
      <c r="W579" s="142">
        <f t="shared" si="320"/>
        <v>0</v>
      </c>
      <c r="X579" s="142">
        <f t="shared" si="320"/>
        <v>0</v>
      </c>
      <c r="Y579" s="142">
        <f t="shared" si="320"/>
        <v>0</v>
      </c>
      <c r="Z579" s="143">
        <f>SUM(Q579:Y579)</f>
        <v>0</v>
      </c>
      <c r="AA579" s="144">
        <f>P579+Z579</f>
        <v>0</v>
      </c>
      <c r="AB579" s="101"/>
      <c r="AC579" s="101"/>
    </row>
    <row r="580" spans="5:32" x14ac:dyDescent="0.35">
      <c r="E580" s="101"/>
      <c r="F580" s="38"/>
      <c r="G580" s="28">
        <f>G577-G574</f>
        <v>6</v>
      </c>
      <c r="H580" s="28">
        <f t="shared" ref="H580:O580" si="321">H577-H574</f>
        <v>6</v>
      </c>
      <c r="I580" s="28">
        <f t="shared" si="321"/>
        <v>5</v>
      </c>
      <c r="J580" s="28">
        <f t="shared" si="321"/>
        <v>6</v>
      </c>
      <c r="K580" s="28">
        <f t="shared" si="321"/>
        <v>7</v>
      </c>
      <c r="L580" s="28">
        <f t="shared" si="321"/>
        <v>5</v>
      </c>
      <c r="M580" s="28">
        <f t="shared" si="321"/>
        <v>7</v>
      </c>
      <c r="N580" s="28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5"/>
      <c r="AA580" s="146"/>
      <c r="AB580" s="101"/>
      <c r="AC580" s="101"/>
    </row>
    <row r="581" spans="5:32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2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2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0</v>
      </c>
      <c r="P583" s="198" t="s">
        <v>57</v>
      </c>
      <c r="Q583" s="198"/>
      <c r="R583" s="198"/>
      <c r="S583" s="198"/>
      <c r="T583" s="198"/>
      <c r="U583" s="148">
        <f>COUNTIF(G580:Y580,"=2")</f>
        <v>0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</row>
    <row r="584" spans="5:32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0</v>
      </c>
      <c r="M584" s="217" t="s">
        <v>59</v>
      </c>
      <c r="N584" s="217"/>
      <c r="O584" s="152">
        <f>COUNTIF(G580:Y580,"=1")</f>
        <v>0</v>
      </c>
      <c r="P584" s="198" t="s">
        <v>60</v>
      </c>
      <c r="Q584" s="198"/>
      <c r="R584" s="198"/>
      <c r="S584" s="198"/>
      <c r="T584" s="198"/>
      <c r="U584" s="151">
        <f>COUNTIF(G580:Y580,"&gt;=3")</f>
        <v>18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</row>
    <row r="585" spans="5:32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0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</row>
    <row r="586" spans="5:32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0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</row>
    <row r="587" spans="5:32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0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</row>
    <row r="588" spans="5:32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18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</row>
    <row r="589" spans="5:32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</row>
    <row r="590" spans="5:32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</row>
    <row r="591" spans="5:32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</row>
    <row r="592" spans="5:32" ht="15.5" thickTop="1" thickBot="1" x14ac:dyDescent="0.4"/>
    <row r="593" spans="5:32" x14ac:dyDescent="0.35">
      <c r="E593" s="101"/>
      <c r="F593" s="102" t="s">
        <v>49</v>
      </c>
      <c r="G593" s="196">
        <f>C31</f>
        <v>0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0</v>
      </c>
      <c r="AB593" s="101"/>
      <c r="AC593" s="101"/>
    </row>
    <row r="594" spans="5:32" ht="15" thickBot="1" x14ac:dyDescent="0.4">
      <c r="E594" s="101"/>
      <c r="F594" s="104" t="s">
        <v>6</v>
      </c>
      <c r="G594" s="210">
        <f>E31</f>
        <v>20</v>
      </c>
      <c r="H594" s="211"/>
      <c r="I594" s="211"/>
      <c r="J594" s="211"/>
      <c r="K594" s="17"/>
      <c r="L594" s="211">
        <f>$F$3</f>
        <v>133</v>
      </c>
      <c r="M594" s="211"/>
      <c r="N594" s="211"/>
      <c r="O594" s="211">
        <f>$G$3</f>
        <v>68.599999999999994</v>
      </c>
      <c r="P594" s="211"/>
      <c r="Q594" s="212">
        <f>ROUND((G594*(L594/113)+(O594-AA597)),0)</f>
        <v>20</v>
      </c>
      <c r="R594" s="212"/>
      <c r="S594" s="212"/>
      <c r="T594" s="212"/>
      <c r="U594" s="17"/>
      <c r="V594" s="17"/>
      <c r="AA594" s="17"/>
      <c r="AB594" s="101"/>
      <c r="AC594" s="101"/>
    </row>
    <row r="595" spans="5:32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2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2" x14ac:dyDescent="0.35">
      <c r="E597" s="101"/>
      <c r="F597" s="109" t="s">
        <v>11</v>
      </c>
      <c r="G597" s="110">
        <f>G$7</f>
        <v>4</v>
      </c>
      <c r="H597" s="110">
        <f t="shared" ref="H597:O597" si="323">H$7</f>
        <v>4</v>
      </c>
      <c r="I597" s="110">
        <f t="shared" si="323"/>
        <v>5</v>
      </c>
      <c r="J597" s="110">
        <f t="shared" si="323"/>
        <v>4</v>
      </c>
      <c r="K597" s="110">
        <f t="shared" si="323"/>
        <v>3</v>
      </c>
      <c r="L597" s="110">
        <f t="shared" si="323"/>
        <v>5</v>
      </c>
      <c r="M597" s="110">
        <f t="shared" si="323"/>
        <v>3</v>
      </c>
      <c r="N597" s="110">
        <f t="shared" si="323"/>
        <v>5</v>
      </c>
      <c r="O597" s="110">
        <f t="shared" si="323"/>
        <v>3</v>
      </c>
      <c r="P597" s="111">
        <f>SUM(G597:O597)</f>
        <v>36</v>
      </c>
      <c r="Q597" s="110">
        <f t="shared" ref="Q597:Y597" si="324">Q$7</f>
        <v>4</v>
      </c>
      <c r="R597" s="112">
        <f t="shared" si="324"/>
        <v>4</v>
      </c>
      <c r="S597" s="112">
        <f t="shared" si="324"/>
        <v>3</v>
      </c>
      <c r="T597" s="112">
        <f t="shared" si="324"/>
        <v>5</v>
      </c>
      <c r="U597" s="112">
        <f t="shared" si="324"/>
        <v>3</v>
      </c>
      <c r="V597" s="112">
        <f t="shared" si="324"/>
        <v>4</v>
      </c>
      <c r="W597" s="112">
        <f t="shared" si="324"/>
        <v>4</v>
      </c>
      <c r="X597" s="112">
        <f t="shared" si="324"/>
        <v>5</v>
      </c>
      <c r="Y597" s="113">
        <f t="shared" si="324"/>
        <v>4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2" x14ac:dyDescent="0.35">
      <c r="E598" s="101"/>
      <c r="F598" s="114" t="s">
        <v>7</v>
      </c>
      <c r="G598" s="115">
        <f>G$8</f>
        <v>4</v>
      </c>
      <c r="H598" s="115">
        <f t="shared" ref="H598:O598" si="325">H$8</f>
        <v>8</v>
      </c>
      <c r="I598" s="115">
        <f t="shared" si="325"/>
        <v>12</v>
      </c>
      <c r="J598" s="115">
        <f t="shared" si="325"/>
        <v>14</v>
      </c>
      <c r="K598" s="115">
        <f t="shared" si="325"/>
        <v>2</v>
      </c>
      <c r="L598" s="115">
        <f t="shared" si="325"/>
        <v>10</v>
      </c>
      <c r="M598" s="115">
        <f t="shared" si="325"/>
        <v>18</v>
      </c>
      <c r="N598" s="115">
        <f t="shared" si="325"/>
        <v>16</v>
      </c>
      <c r="O598" s="116">
        <f t="shared" si="325"/>
        <v>6</v>
      </c>
      <c r="P598" s="117"/>
      <c r="Q598" s="118">
        <f t="shared" ref="Q598:Y598" si="326">Q$8</f>
        <v>1</v>
      </c>
      <c r="R598" s="119">
        <f t="shared" si="326"/>
        <v>9</v>
      </c>
      <c r="S598" s="119">
        <f t="shared" si="326"/>
        <v>11</v>
      </c>
      <c r="T598" s="119">
        <f t="shared" si="326"/>
        <v>5</v>
      </c>
      <c r="U598" s="119">
        <f t="shared" si="326"/>
        <v>17</v>
      </c>
      <c r="V598" s="119">
        <f t="shared" si="326"/>
        <v>15</v>
      </c>
      <c r="W598" s="119">
        <f t="shared" si="326"/>
        <v>3</v>
      </c>
      <c r="X598" s="119">
        <f t="shared" si="326"/>
        <v>13</v>
      </c>
      <c r="Y598" s="116">
        <f t="shared" si="326"/>
        <v>7</v>
      </c>
      <c r="Z598" s="117"/>
      <c r="AA598" s="120"/>
      <c r="AB598" s="101"/>
      <c r="AC598" s="101"/>
    </row>
    <row r="599" spans="5:32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1</v>
      </c>
      <c r="H599" s="122">
        <f t="shared" ref="H599:O599" si="327">IF($Q594&lt;=18,IF(H598&lt;=$Q594,1,0),IF($Q594&lt;=36,IF(H598&lt;=($Q594-18),2,1),IF($Q594&gt;36,IF(H598&lt;=($Q594-36),3,2))))</f>
        <v>1</v>
      </c>
      <c r="I599" s="122">
        <f t="shared" si="327"/>
        <v>1</v>
      </c>
      <c r="J599" s="122">
        <f t="shared" si="327"/>
        <v>1</v>
      </c>
      <c r="K599" s="122">
        <f t="shared" si="327"/>
        <v>2</v>
      </c>
      <c r="L599" s="122">
        <f t="shared" si="327"/>
        <v>1</v>
      </c>
      <c r="M599" s="122">
        <f t="shared" si="327"/>
        <v>1</v>
      </c>
      <c r="N599" s="122">
        <f t="shared" si="327"/>
        <v>1</v>
      </c>
      <c r="O599" s="123">
        <f t="shared" si="327"/>
        <v>1</v>
      </c>
      <c r="P599" s="124">
        <f>SUM(G599:O599)</f>
        <v>10</v>
      </c>
      <c r="Q599" s="123">
        <f t="shared" ref="Q599:Y599" si="328">IF($Q594&lt;=18,IF(Q598&lt;=$Q594,1,0),IF($Q594&lt;=36,IF(Q598&lt;=($Q594-18),2,1),IF($Q594&gt;36,IF(Q598&lt;=($Q594-36),3,2))))</f>
        <v>2</v>
      </c>
      <c r="R599" s="123">
        <f t="shared" si="328"/>
        <v>1</v>
      </c>
      <c r="S599" s="123">
        <f t="shared" si="328"/>
        <v>1</v>
      </c>
      <c r="T599" s="123">
        <f t="shared" si="328"/>
        <v>1</v>
      </c>
      <c r="U599" s="123">
        <f t="shared" si="328"/>
        <v>1</v>
      </c>
      <c r="V599" s="123">
        <f t="shared" si="328"/>
        <v>1</v>
      </c>
      <c r="W599" s="123">
        <f t="shared" si="328"/>
        <v>1</v>
      </c>
      <c r="X599" s="123">
        <f t="shared" si="328"/>
        <v>1</v>
      </c>
      <c r="Y599" s="123">
        <f t="shared" si="328"/>
        <v>1</v>
      </c>
      <c r="Z599" s="125">
        <f>SUM(Q599:Y599)</f>
        <v>10</v>
      </c>
      <c r="AA599" s="126">
        <f>P599+Z599</f>
        <v>20</v>
      </c>
      <c r="AB599" s="101"/>
      <c r="AC599" s="101"/>
    </row>
    <row r="600" spans="5:32" x14ac:dyDescent="0.35">
      <c r="E600" s="101"/>
      <c r="F600" s="127" t="s">
        <v>51</v>
      </c>
      <c r="G600" s="128">
        <f t="shared" ref="G600:O600" si="329">G31</f>
        <v>10</v>
      </c>
      <c r="H600" s="128">
        <f t="shared" si="329"/>
        <v>10</v>
      </c>
      <c r="I600" s="128">
        <f t="shared" si="329"/>
        <v>10</v>
      </c>
      <c r="J600" s="128">
        <f t="shared" si="329"/>
        <v>10</v>
      </c>
      <c r="K600" s="128">
        <f t="shared" si="329"/>
        <v>10</v>
      </c>
      <c r="L600" s="128">
        <f t="shared" si="329"/>
        <v>10</v>
      </c>
      <c r="M600" s="128">
        <f t="shared" si="329"/>
        <v>10</v>
      </c>
      <c r="N600" s="128">
        <f t="shared" si="329"/>
        <v>10</v>
      </c>
      <c r="O600" s="128">
        <f t="shared" si="329"/>
        <v>10</v>
      </c>
      <c r="P600" s="129">
        <f>SUM(G600:O600)</f>
        <v>90</v>
      </c>
      <c r="Q600" s="130">
        <f t="shared" ref="Q600:Y600" si="330">Q31</f>
        <v>10</v>
      </c>
      <c r="R600" s="128">
        <f t="shared" si="330"/>
        <v>10</v>
      </c>
      <c r="S600" s="128">
        <f t="shared" si="330"/>
        <v>10</v>
      </c>
      <c r="T600" s="128">
        <f t="shared" si="330"/>
        <v>10</v>
      </c>
      <c r="U600" s="128">
        <f t="shared" si="330"/>
        <v>10</v>
      </c>
      <c r="V600" s="128">
        <f t="shared" si="330"/>
        <v>10</v>
      </c>
      <c r="W600" s="128">
        <f t="shared" si="330"/>
        <v>10</v>
      </c>
      <c r="X600" s="128">
        <f t="shared" si="330"/>
        <v>10</v>
      </c>
      <c r="Y600" s="131">
        <f t="shared" si="330"/>
        <v>10</v>
      </c>
      <c r="Z600" s="129">
        <f>SUM(Q600:Y600)</f>
        <v>90</v>
      </c>
      <c r="AA600" s="132">
        <f>P600+Z600</f>
        <v>180</v>
      </c>
      <c r="AB600" s="101"/>
      <c r="AC600" s="101"/>
    </row>
    <row r="601" spans="5:32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0</v>
      </c>
      <c r="H601" s="134">
        <f t="shared" ref="H601:O601" si="331">IF(H600-H597=-1,3+H599)+IF(H600-H597=0,2+H599)+IF(H600-H597=1,1+H599)+IF(H600-H597=2,H599)+IF(H600-H597=3,IF(H599-1&gt;0,H599-1,0))+IF(H600-H597=4,IF(H599-2&gt;0,H599-2,0))</f>
        <v>0</v>
      </c>
      <c r="I601" s="134">
        <f t="shared" si="331"/>
        <v>0</v>
      </c>
      <c r="J601" s="134">
        <f t="shared" si="331"/>
        <v>0</v>
      </c>
      <c r="K601" s="134">
        <f t="shared" si="331"/>
        <v>0</v>
      </c>
      <c r="L601" s="134">
        <f t="shared" si="331"/>
        <v>0</v>
      </c>
      <c r="M601" s="134">
        <f t="shared" si="331"/>
        <v>0</v>
      </c>
      <c r="N601" s="134">
        <f t="shared" si="331"/>
        <v>0</v>
      </c>
      <c r="O601" s="135">
        <f t="shared" si="331"/>
        <v>0</v>
      </c>
      <c r="P601" s="136">
        <f>SUM(G601:O601)</f>
        <v>0</v>
      </c>
      <c r="Q601" s="137">
        <f t="shared" ref="Q601:Y601" si="332">IF(Q600-Q597=-1,3+Q599)+IF(Q600-Q597=0,2+Q599)+IF(Q600-Q597=1,1+Q599)+IF(Q600-Q597=2,Q599)+IF(Q600-Q597=3,IF(Q599-1&gt;0,Q599-1,0))+IF(Q600-Q597=4,IF(Q599-2&gt;0,Q599-2,0))</f>
        <v>0</v>
      </c>
      <c r="R601" s="138">
        <f t="shared" si="332"/>
        <v>0</v>
      </c>
      <c r="S601" s="138">
        <f t="shared" si="332"/>
        <v>0</v>
      </c>
      <c r="T601" s="138">
        <f t="shared" si="332"/>
        <v>0</v>
      </c>
      <c r="U601" s="138">
        <f t="shared" si="332"/>
        <v>0</v>
      </c>
      <c r="V601" s="138">
        <f t="shared" si="332"/>
        <v>0</v>
      </c>
      <c r="W601" s="138">
        <f t="shared" si="332"/>
        <v>0</v>
      </c>
      <c r="X601" s="138">
        <f t="shared" si="332"/>
        <v>0</v>
      </c>
      <c r="Y601" s="135">
        <f t="shared" si="332"/>
        <v>0</v>
      </c>
      <c r="Z601" s="136">
        <f>SUM(Q601:Y601)</f>
        <v>0</v>
      </c>
      <c r="AA601" s="139">
        <f>P601+Z601</f>
        <v>0</v>
      </c>
      <c r="AB601" s="101"/>
      <c r="AC601" s="101"/>
    </row>
    <row r="602" spans="5:32" ht="15" thickBot="1" x14ac:dyDescent="0.4">
      <c r="E602" s="101"/>
      <c r="F602" s="140" t="s">
        <v>53</v>
      </c>
      <c r="G602" s="141">
        <f t="shared" ref="G602:O602" si="333">IF(G600-G597=-2,4)+IF(G600-G597=-1,3)+IF(G600-G597=0,2)+IF(G600-G597=1,1)+IF(G600-G597&gt;2,0)</f>
        <v>0</v>
      </c>
      <c r="H602" s="141">
        <f t="shared" si="333"/>
        <v>0</v>
      </c>
      <c r="I602" s="141">
        <f t="shared" si="333"/>
        <v>0</v>
      </c>
      <c r="J602" s="141">
        <f t="shared" si="333"/>
        <v>0</v>
      </c>
      <c r="K602" s="141">
        <f t="shared" si="333"/>
        <v>0</v>
      </c>
      <c r="L602" s="141">
        <f t="shared" si="333"/>
        <v>0</v>
      </c>
      <c r="M602" s="141">
        <f t="shared" si="333"/>
        <v>0</v>
      </c>
      <c r="N602" s="141">
        <f t="shared" si="333"/>
        <v>0</v>
      </c>
      <c r="O602" s="142">
        <f t="shared" si="333"/>
        <v>0</v>
      </c>
      <c r="P602" s="143">
        <f>SUM(G602:O602)</f>
        <v>0</v>
      </c>
      <c r="Q602" s="142">
        <f t="shared" ref="Q602:Y602" si="334">IF(Q600-Q597=-2,4)+IF(Q600-Q597=-1,3)+IF(Q600-Q597=0,2)+IF(Q600-Q597=1,1)+IF(Q600-Q597&gt;2,0)</f>
        <v>0</v>
      </c>
      <c r="R602" s="142">
        <f t="shared" si="334"/>
        <v>0</v>
      </c>
      <c r="S602" s="142">
        <f t="shared" si="334"/>
        <v>0</v>
      </c>
      <c r="T602" s="142">
        <f t="shared" si="334"/>
        <v>0</v>
      </c>
      <c r="U602" s="142">
        <f t="shared" si="334"/>
        <v>0</v>
      </c>
      <c r="V602" s="142">
        <f t="shared" si="334"/>
        <v>0</v>
      </c>
      <c r="W602" s="142">
        <f t="shared" si="334"/>
        <v>0</v>
      </c>
      <c r="X602" s="142">
        <f t="shared" si="334"/>
        <v>0</v>
      </c>
      <c r="Y602" s="142">
        <f t="shared" si="33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2" x14ac:dyDescent="0.35">
      <c r="E603" s="101"/>
      <c r="F603" s="38"/>
      <c r="G603" s="28">
        <f>G600-G597</f>
        <v>6</v>
      </c>
      <c r="H603" s="28">
        <f t="shared" ref="H603:O603" si="335">H600-H597</f>
        <v>6</v>
      </c>
      <c r="I603" s="28">
        <f t="shared" si="335"/>
        <v>5</v>
      </c>
      <c r="J603" s="28">
        <f t="shared" si="335"/>
        <v>6</v>
      </c>
      <c r="K603" s="28">
        <f t="shared" si="335"/>
        <v>7</v>
      </c>
      <c r="L603" s="28">
        <f t="shared" si="335"/>
        <v>5</v>
      </c>
      <c r="M603" s="28">
        <f t="shared" si="335"/>
        <v>7</v>
      </c>
      <c r="N603" s="28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5"/>
      <c r="AA603" s="146"/>
      <c r="AB603" s="101"/>
      <c r="AC603" s="101"/>
    </row>
    <row r="604" spans="5:32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2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2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0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0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</row>
    <row r="607" spans="5:32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18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</row>
    <row r="608" spans="5:32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</row>
    <row r="609" spans="5:32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</row>
    <row r="610" spans="5:32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0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</row>
    <row r="611" spans="5:32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18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</row>
    <row r="612" spans="5:32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</row>
    <row r="613" spans="5:32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</row>
    <row r="614" spans="5:32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</row>
    <row r="615" spans="5:32" ht="15.5" thickTop="1" thickBot="1" x14ac:dyDescent="0.4"/>
    <row r="616" spans="5:32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0</v>
      </c>
      <c r="AB616" s="101"/>
      <c r="AC616" s="101"/>
    </row>
    <row r="617" spans="5:32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133</v>
      </c>
      <c r="M617" s="211"/>
      <c r="N617" s="211"/>
      <c r="O617" s="211">
        <f>$G$3</f>
        <v>68.599999999999994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2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2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2" x14ac:dyDescent="0.35">
      <c r="E620" s="101"/>
      <c r="F620" s="109" t="s">
        <v>11</v>
      </c>
      <c r="G620" s="110">
        <f>G$7</f>
        <v>4</v>
      </c>
      <c r="H620" s="110">
        <f t="shared" ref="H620:O620" si="337">H$7</f>
        <v>4</v>
      </c>
      <c r="I620" s="110">
        <f t="shared" si="337"/>
        <v>5</v>
      </c>
      <c r="J620" s="110">
        <f t="shared" si="337"/>
        <v>4</v>
      </c>
      <c r="K620" s="110">
        <f t="shared" si="337"/>
        <v>3</v>
      </c>
      <c r="L620" s="110">
        <f t="shared" si="337"/>
        <v>5</v>
      </c>
      <c r="M620" s="110">
        <f t="shared" si="337"/>
        <v>3</v>
      </c>
      <c r="N620" s="110">
        <f t="shared" si="337"/>
        <v>5</v>
      </c>
      <c r="O620" s="110">
        <f t="shared" si="337"/>
        <v>3</v>
      </c>
      <c r="P620" s="111">
        <f>SUM(G620:O620)</f>
        <v>36</v>
      </c>
      <c r="Q620" s="110">
        <f t="shared" ref="Q620:Y620" si="338">Q$7</f>
        <v>4</v>
      </c>
      <c r="R620" s="112">
        <f t="shared" si="338"/>
        <v>4</v>
      </c>
      <c r="S620" s="112">
        <f t="shared" si="338"/>
        <v>3</v>
      </c>
      <c r="T620" s="112">
        <f t="shared" si="338"/>
        <v>5</v>
      </c>
      <c r="U620" s="112">
        <f t="shared" si="338"/>
        <v>3</v>
      </c>
      <c r="V620" s="112">
        <f t="shared" si="338"/>
        <v>4</v>
      </c>
      <c r="W620" s="112">
        <f t="shared" si="338"/>
        <v>4</v>
      </c>
      <c r="X620" s="112">
        <f t="shared" si="338"/>
        <v>5</v>
      </c>
      <c r="Y620" s="113">
        <f t="shared" si="338"/>
        <v>4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2" x14ac:dyDescent="0.35">
      <c r="E621" s="101"/>
      <c r="F621" s="114" t="s">
        <v>7</v>
      </c>
      <c r="G621" s="115">
        <f>G$8</f>
        <v>4</v>
      </c>
      <c r="H621" s="115">
        <f t="shared" ref="H621:O621" si="339">H$8</f>
        <v>8</v>
      </c>
      <c r="I621" s="115">
        <f t="shared" si="339"/>
        <v>12</v>
      </c>
      <c r="J621" s="115">
        <f t="shared" si="339"/>
        <v>14</v>
      </c>
      <c r="K621" s="115">
        <f t="shared" si="339"/>
        <v>2</v>
      </c>
      <c r="L621" s="115">
        <f t="shared" si="339"/>
        <v>10</v>
      </c>
      <c r="M621" s="115">
        <f t="shared" si="339"/>
        <v>18</v>
      </c>
      <c r="N621" s="115">
        <f t="shared" si="339"/>
        <v>16</v>
      </c>
      <c r="O621" s="116">
        <f t="shared" si="339"/>
        <v>6</v>
      </c>
      <c r="P621" s="117"/>
      <c r="Q621" s="118">
        <f t="shared" ref="Q621:Y621" si="340">Q$8</f>
        <v>1</v>
      </c>
      <c r="R621" s="119">
        <f t="shared" si="340"/>
        <v>9</v>
      </c>
      <c r="S621" s="119">
        <f t="shared" si="340"/>
        <v>11</v>
      </c>
      <c r="T621" s="119">
        <f t="shared" si="340"/>
        <v>5</v>
      </c>
      <c r="U621" s="119">
        <f t="shared" si="340"/>
        <v>17</v>
      </c>
      <c r="V621" s="119">
        <f t="shared" si="340"/>
        <v>15</v>
      </c>
      <c r="W621" s="119">
        <f t="shared" si="340"/>
        <v>3</v>
      </c>
      <c r="X621" s="119">
        <f t="shared" si="340"/>
        <v>13</v>
      </c>
      <c r="Y621" s="116">
        <f t="shared" si="340"/>
        <v>7</v>
      </c>
      <c r="Z621" s="117"/>
      <c r="AA621" s="120"/>
      <c r="AB621" s="101"/>
      <c r="AC621" s="101"/>
    </row>
    <row r="622" spans="5:32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1</v>
      </c>
      <c r="H622" s="122">
        <f t="shared" ref="H622:O622" si="341">IF($Q617&lt;=18,IF(H621&lt;=$Q617,1,0),IF($Q617&lt;=36,IF(H621&lt;=($Q617-18),2,1),IF($Q617&gt;36,IF(H621&lt;=($Q617-36),3,2))))</f>
        <v>1</v>
      </c>
      <c r="I622" s="122">
        <f t="shared" si="341"/>
        <v>1</v>
      </c>
      <c r="J622" s="122">
        <f t="shared" si="341"/>
        <v>1</v>
      </c>
      <c r="K622" s="122">
        <f t="shared" si="341"/>
        <v>2</v>
      </c>
      <c r="L622" s="122">
        <f t="shared" si="341"/>
        <v>1</v>
      </c>
      <c r="M622" s="122">
        <f t="shared" si="341"/>
        <v>1</v>
      </c>
      <c r="N622" s="122">
        <f t="shared" si="341"/>
        <v>1</v>
      </c>
      <c r="O622" s="123">
        <f t="shared" si="341"/>
        <v>1</v>
      </c>
      <c r="P622" s="124">
        <f>SUM(G622:O622)</f>
        <v>10</v>
      </c>
      <c r="Q622" s="123">
        <f t="shared" ref="Q622:Y622" si="342">IF($Q617&lt;=18,IF(Q621&lt;=$Q617,1,0),IF($Q617&lt;=36,IF(Q621&lt;=($Q617-18),2,1),IF($Q617&gt;36,IF(Q621&lt;=($Q617-36),3,2))))</f>
        <v>2</v>
      </c>
      <c r="R622" s="123">
        <f t="shared" si="342"/>
        <v>1</v>
      </c>
      <c r="S622" s="123">
        <f t="shared" si="342"/>
        <v>1</v>
      </c>
      <c r="T622" s="123">
        <f t="shared" si="342"/>
        <v>1</v>
      </c>
      <c r="U622" s="123">
        <f t="shared" si="342"/>
        <v>1</v>
      </c>
      <c r="V622" s="123">
        <f t="shared" si="342"/>
        <v>1</v>
      </c>
      <c r="W622" s="123">
        <f t="shared" si="342"/>
        <v>1</v>
      </c>
      <c r="X622" s="123">
        <f t="shared" si="342"/>
        <v>1</v>
      </c>
      <c r="Y622" s="123">
        <f t="shared" si="342"/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2" x14ac:dyDescent="0.35">
      <c r="E623" s="101"/>
      <c r="F623" s="127" t="s">
        <v>51</v>
      </c>
      <c r="G623" s="128">
        <f t="shared" ref="G623:O623" si="343">G32</f>
        <v>10</v>
      </c>
      <c r="H623" s="128">
        <f t="shared" si="343"/>
        <v>10</v>
      </c>
      <c r="I623" s="128">
        <f t="shared" si="343"/>
        <v>10</v>
      </c>
      <c r="J623" s="128">
        <f t="shared" si="343"/>
        <v>10</v>
      </c>
      <c r="K623" s="128">
        <f t="shared" si="343"/>
        <v>10</v>
      </c>
      <c r="L623" s="128">
        <f t="shared" si="343"/>
        <v>10</v>
      </c>
      <c r="M623" s="128">
        <f t="shared" si="343"/>
        <v>10</v>
      </c>
      <c r="N623" s="128">
        <f t="shared" si="343"/>
        <v>10</v>
      </c>
      <c r="O623" s="128">
        <f t="shared" si="343"/>
        <v>10</v>
      </c>
      <c r="P623" s="129">
        <f>SUM(G623:O623)</f>
        <v>90</v>
      </c>
      <c r="Q623" s="130">
        <f t="shared" ref="Q623:Y623" si="344">Q32</f>
        <v>10</v>
      </c>
      <c r="R623" s="128">
        <f t="shared" si="344"/>
        <v>10</v>
      </c>
      <c r="S623" s="128">
        <f t="shared" si="344"/>
        <v>10</v>
      </c>
      <c r="T623" s="128">
        <f t="shared" si="344"/>
        <v>10</v>
      </c>
      <c r="U623" s="128">
        <f t="shared" si="344"/>
        <v>10</v>
      </c>
      <c r="V623" s="128">
        <f t="shared" si="344"/>
        <v>10</v>
      </c>
      <c r="W623" s="128">
        <f t="shared" si="344"/>
        <v>10</v>
      </c>
      <c r="X623" s="128">
        <f t="shared" si="344"/>
        <v>10</v>
      </c>
      <c r="Y623" s="131">
        <f t="shared" si="344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2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345">IF(H623-H620=-1,3+H622)+IF(H623-H620=0,2+H622)+IF(H623-H620=1,1+H622)+IF(H623-H620=2,H622)+IF(H623-H620=3,IF(H622-1&gt;0,H622-1,0))+IF(H623-H620=4,IF(H622-2&gt;0,H622-2,0))</f>
        <v>0</v>
      </c>
      <c r="I624" s="134">
        <f t="shared" si="345"/>
        <v>0</v>
      </c>
      <c r="J624" s="134">
        <f t="shared" si="345"/>
        <v>0</v>
      </c>
      <c r="K624" s="134">
        <f t="shared" si="345"/>
        <v>0</v>
      </c>
      <c r="L624" s="134">
        <f t="shared" si="345"/>
        <v>0</v>
      </c>
      <c r="M624" s="134">
        <f t="shared" si="345"/>
        <v>0</v>
      </c>
      <c r="N624" s="134">
        <f t="shared" si="345"/>
        <v>0</v>
      </c>
      <c r="O624" s="135">
        <f t="shared" si="345"/>
        <v>0</v>
      </c>
      <c r="P624" s="136">
        <f>SUM(G624:O624)</f>
        <v>0</v>
      </c>
      <c r="Q624" s="137">
        <f t="shared" ref="Q624:Y624" si="346">IF(Q623-Q620=-1,3+Q622)+IF(Q623-Q620=0,2+Q622)+IF(Q623-Q620=1,1+Q622)+IF(Q623-Q620=2,Q622)+IF(Q623-Q620=3,IF(Q622-1&gt;0,Q622-1,0))+IF(Q623-Q620=4,IF(Q622-2&gt;0,Q622-2,0))</f>
        <v>0</v>
      </c>
      <c r="R624" s="138">
        <f t="shared" si="346"/>
        <v>0</v>
      </c>
      <c r="S624" s="138">
        <f t="shared" si="346"/>
        <v>0</v>
      </c>
      <c r="T624" s="138">
        <f t="shared" si="346"/>
        <v>0</v>
      </c>
      <c r="U624" s="138">
        <f t="shared" si="346"/>
        <v>0</v>
      </c>
      <c r="V624" s="138">
        <f t="shared" si="346"/>
        <v>0</v>
      </c>
      <c r="W624" s="138">
        <f t="shared" si="346"/>
        <v>0</v>
      </c>
      <c r="X624" s="138">
        <f t="shared" si="346"/>
        <v>0</v>
      </c>
      <c r="Y624" s="135">
        <f t="shared" si="346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2" ht="15" thickBot="1" x14ac:dyDescent="0.4">
      <c r="E625" s="101"/>
      <c r="F625" s="140" t="s">
        <v>53</v>
      </c>
      <c r="G625" s="141">
        <f t="shared" ref="G625:O625" si="347">IF(G623-G620=-2,4)+IF(G623-G620=-1,3)+IF(G623-G620=0,2)+IF(G623-G620=1,1)+IF(G623-G620&gt;2,0)</f>
        <v>0</v>
      </c>
      <c r="H625" s="141">
        <f t="shared" si="347"/>
        <v>0</v>
      </c>
      <c r="I625" s="141">
        <f t="shared" si="347"/>
        <v>0</v>
      </c>
      <c r="J625" s="141">
        <f t="shared" si="347"/>
        <v>0</v>
      </c>
      <c r="K625" s="141">
        <f t="shared" si="347"/>
        <v>0</v>
      </c>
      <c r="L625" s="141">
        <f t="shared" si="347"/>
        <v>0</v>
      </c>
      <c r="M625" s="141">
        <f t="shared" si="347"/>
        <v>0</v>
      </c>
      <c r="N625" s="141">
        <f t="shared" si="347"/>
        <v>0</v>
      </c>
      <c r="O625" s="142">
        <f t="shared" si="347"/>
        <v>0</v>
      </c>
      <c r="P625" s="143">
        <f>SUM(G625:O625)</f>
        <v>0</v>
      </c>
      <c r="Q625" s="142">
        <f t="shared" ref="Q625:Y625" si="348">IF(Q623-Q620=-2,4)+IF(Q623-Q620=-1,3)+IF(Q623-Q620=0,2)+IF(Q623-Q620=1,1)+IF(Q623-Q620&gt;2,0)</f>
        <v>0</v>
      </c>
      <c r="R625" s="142">
        <f t="shared" si="348"/>
        <v>0</v>
      </c>
      <c r="S625" s="142">
        <f t="shared" si="348"/>
        <v>0</v>
      </c>
      <c r="T625" s="142">
        <f t="shared" si="348"/>
        <v>0</v>
      </c>
      <c r="U625" s="142">
        <f t="shared" si="348"/>
        <v>0</v>
      </c>
      <c r="V625" s="142">
        <f t="shared" si="348"/>
        <v>0</v>
      </c>
      <c r="W625" s="142">
        <f t="shared" si="348"/>
        <v>0</v>
      </c>
      <c r="X625" s="142">
        <f t="shared" si="348"/>
        <v>0</v>
      </c>
      <c r="Y625" s="142">
        <f t="shared" si="348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2" x14ac:dyDescent="0.35">
      <c r="E626" s="101"/>
      <c r="F626" s="38"/>
      <c r="G626" s="28">
        <f>G623-G620</f>
        <v>6</v>
      </c>
      <c r="H626" s="28">
        <f t="shared" ref="H626:O626" si="349">H623-H620</f>
        <v>6</v>
      </c>
      <c r="I626" s="28">
        <f t="shared" si="349"/>
        <v>5</v>
      </c>
      <c r="J626" s="28">
        <f t="shared" si="349"/>
        <v>6</v>
      </c>
      <c r="K626" s="28">
        <f t="shared" si="349"/>
        <v>7</v>
      </c>
      <c r="L626" s="28">
        <f t="shared" si="349"/>
        <v>5</v>
      </c>
      <c r="M626" s="28">
        <f t="shared" si="349"/>
        <v>7</v>
      </c>
      <c r="N626" s="28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5"/>
      <c r="AA626" s="146"/>
      <c r="AB626" s="101"/>
      <c r="AC626" s="101"/>
    </row>
    <row r="627" spans="5:32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2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2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</row>
    <row r="630" spans="5:32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</row>
    <row r="631" spans="5:32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</row>
    <row r="632" spans="5:32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</row>
    <row r="633" spans="5:32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</row>
    <row r="634" spans="5:32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</row>
    <row r="635" spans="5:32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</row>
    <row r="636" spans="5:32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</row>
    <row r="637" spans="5:32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</row>
    <row r="638" spans="5:32" ht="15.5" thickTop="1" thickBot="1" x14ac:dyDescent="0.4"/>
    <row r="639" spans="5:32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0</v>
      </c>
      <c r="AB639" s="101"/>
      <c r="AC639" s="101"/>
    </row>
    <row r="640" spans="5:32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133</v>
      </c>
      <c r="M640" s="211"/>
      <c r="N640" s="211"/>
      <c r="O640" s="211">
        <f>$G$3</f>
        <v>68.599999999999994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2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2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2" x14ac:dyDescent="0.35">
      <c r="E643" s="101"/>
      <c r="F643" s="109" t="s">
        <v>11</v>
      </c>
      <c r="G643" s="110">
        <f>G$7</f>
        <v>4</v>
      </c>
      <c r="H643" s="110">
        <f t="shared" ref="H643:O643" si="351">H$7</f>
        <v>4</v>
      </c>
      <c r="I643" s="110">
        <f t="shared" si="351"/>
        <v>5</v>
      </c>
      <c r="J643" s="110">
        <f t="shared" si="351"/>
        <v>4</v>
      </c>
      <c r="K643" s="110">
        <f t="shared" si="351"/>
        <v>3</v>
      </c>
      <c r="L643" s="110">
        <f t="shared" si="351"/>
        <v>5</v>
      </c>
      <c r="M643" s="110">
        <f t="shared" si="351"/>
        <v>3</v>
      </c>
      <c r="N643" s="110">
        <f t="shared" si="351"/>
        <v>5</v>
      </c>
      <c r="O643" s="110">
        <f t="shared" si="351"/>
        <v>3</v>
      </c>
      <c r="P643" s="111">
        <f>SUM(G643:O643)</f>
        <v>36</v>
      </c>
      <c r="Q643" s="110">
        <f t="shared" ref="Q643:Y643" si="352">Q$7</f>
        <v>4</v>
      </c>
      <c r="R643" s="112">
        <f t="shared" si="352"/>
        <v>4</v>
      </c>
      <c r="S643" s="112">
        <f t="shared" si="352"/>
        <v>3</v>
      </c>
      <c r="T643" s="112">
        <f t="shared" si="352"/>
        <v>5</v>
      </c>
      <c r="U643" s="112">
        <f t="shared" si="352"/>
        <v>3</v>
      </c>
      <c r="V643" s="112">
        <f t="shared" si="352"/>
        <v>4</v>
      </c>
      <c r="W643" s="112">
        <f t="shared" si="352"/>
        <v>4</v>
      </c>
      <c r="X643" s="112">
        <f t="shared" si="352"/>
        <v>5</v>
      </c>
      <c r="Y643" s="113">
        <f t="shared" si="352"/>
        <v>4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2" x14ac:dyDescent="0.35">
      <c r="E644" s="101"/>
      <c r="F644" s="114" t="s">
        <v>7</v>
      </c>
      <c r="G644" s="115">
        <f>G$8</f>
        <v>4</v>
      </c>
      <c r="H644" s="115">
        <f t="shared" ref="H644:O644" si="353">H$8</f>
        <v>8</v>
      </c>
      <c r="I644" s="115">
        <f t="shared" si="353"/>
        <v>12</v>
      </c>
      <c r="J644" s="115">
        <f t="shared" si="353"/>
        <v>14</v>
      </c>
      <c r="K644" s="115">
        <f t="shared" si="353"/>
        <v>2</v>
      </c>
      <c r="L644" s="115">
        <f t="shared" si="353"/>
        <v>10</v>
      </c>
      <c r="M644" s="115">
        <f t="shared" si="353"/>
        <v>18</v>
      </c>
      <c r="N644" s="115">
        <f t="shared" si="353"/>
        <v>16</v>
      </c>
      <c r="O644" s="116">
        <f t="shared" si="353"/>
        <v>6</v>
      </c>
      <c r="P644" s="117"/>
      <c r="Q644" s="118">
        <f t="shared" ref="Q644:Y644" si="354">Q$8</f>
        <v>1</v>
      </c>
      <c r="R644" s="119">
        <f t="shared" si="354"/>
        <v>9</v>
      </c>
      <c r="S644" s="119">
        <f t="shared" si="354"/>
        <v>11</v>
      </c>
      <c r="T644" s="119">
        <f t="shared" si="354"/>
        <v>5</v>
      </c>
      <c r="U644" s="119">
        <f t="shared" si="354"/>
        <v>17</v>
      </c>
      <c r="V644" s="119">
        <f t="shared" si="354"/>
        <v>15</v>
      </c>
      <c r="W644" s="119">
        <f t="shared" si="354"/>
        <v>3</v>
      </c>
      <c r="X644" s="119">
        <f t="shared" si="354"/>
        <v>13</v>
      </c>
      <c r="Y644" s="116">
        <f t="shared" si="354"/>
        <v>7</v>
      </c>
      <c r="Z644" s="117"/>
      <c r="AA644" s="120"/>
      <c r="AB644" s="101"/>
      <c r="AC644" s="101"/>
    </row>
    <row r="645" spans="5:32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1</v>
      </c>
      <c r="H645" s="122">
        <f t="shared" ref="H645:O645" si="355">IF($Q640&lt;=18,IF(H644&lt;=$Q640,1,0),IF($Q640&lt;=36,IF(H644&lt;=($Q640-18),2,1),IF($Q640&gt;36,IF(H644&lt;=($Q640-36),3,2))))</f>
        <v>1</v>
      </c>
      <c r="I645" s="122">
        <f t="shared" si="355"/>
        <v>1</v>
      </c>
      <c r="J645" s="122">
        <f t="shared" si="355"/>
        <v>1</v>
      </c>
      <c r="K645" s="122">
        <f t="shared" si="355"/>
        <v>2</v>
      </c>
      <c r="L645" s="122">
        <f t="shared" si="355"/>
        <v>1</v>
      </c>
      <c r="M645" s="122">
        <f t="shared" si="355"/>
        <v>1</v>
      </c>
      <c r="N645" s="122">
        <f t="shared" si="355"/>
        <v>1</v>
      </c>
      <c r="O645" s="123">
        <f t="shared" si="355"/>
        <v>1</v>
      </c>
      <c r="P645" s="124">
        <f>SUM(G645:O645)</f>
        <v>10</v>
      </c>
      <c r="Q645" s="123">
        <f t="shared" ref="Q645:Y645" si="356">IF($Q640&lt;=18,IF(Q644&lt;=$Q640,1,0),IF($Q640&lt;=36,IF(Q644&lt;=($Q640-18),2,1),IF($Q640&gt;36,IF(Q644&lt;=($Q640-36),3,2))))</f>
        <v>2</v>
      </c>
      <c r="R645" s="123">
        <f t="shared" si="356"/>
        <v>1</v>
      </c>
      <c r="S645" s="123">
        <f t="shared" si="356"/>
        <v>1</v>
      </c>
      <c r="T645" s="123">
        <f t="shared" si="356"/>
        <v>1</v>
      </c>
      <c r="U645" s="123">
        <f t="shared" si="356"/>
        <v>1</v>
      </c>
      <c r="V645" s="123">
        <f t="shared" si="356"/>
        <v>1</v>
      </c>
      <c r="W645" s="123">
        <f t="shared" si="356"/>
        <v>1</v>
      </c>
      <c r="X645" s="123">
        <f t="shared" si="356"/>
        <v>1</v>
      </c>
      <c r="Y645" s="123">
        <f t="shared" si="356"/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2" x14ac:dyDescent="0.35">
      <c r="E646" s="101"/>
      <c r="F646" s="127" t="s">
        <v>51</v>
      </c>
      <c r="G646" s="128">
        <f t="shared" ref="G646:O646" si="357">G33</f>
        <v>10</v>
      </c>
      <c r="H646" s="128">
        <f t="shared" si="357"/>
        <v>10</v>
      </c>
      <c r="I646" s="128">
        <f t="shared" si="357"/>
        <v>10</v>
      </c>
      <c r="J646" s="128">
        <f t="shared" si="357"/>
        <v>10</v>
      </c>
      <c r="K646" s="128">
        <f t="shared" si="357"/>
        <v>10</v>
      </c>
      <c r="L646" s="128">
        <f t="shared" si="357"/>
        <v>10</v>
      </c>
      <c r="M646" s="128">
        <f t="shared" si="357"/>
        <v>10</v>
      </c>
      <c r="N646" s="128">
        <f t="shared" si="357"/>
        <v>10</v>
      </c>
      <c r="O646" s="128">
        <f t="shared" si="357"/>
        <v>10</v>
      </c>
      <c r="P646" s="129">
        <f>SUM(G646:O646)</f>
        <v>90</v>
      </c>
      <c r="Q646" s="130">
        <f t="shared" ref="Q646:Y646" si="358">Q33</f>
        <v>10</v>
      </c>
      <c r="R646" s="128">
        <f t="shared" si="358"/>
        <v>10</v>
      </c>
      <c r="S646" s="128">
        <f t="shared" si="358"/>
        <v>10</v>
      </c>
      <c r="T646" s="128">
        <f t="shared" si="358"/>
        <v>10</v>
      </c>
      <c r="U646" s="128">
        <f t="shared" si="358"/>
        <v>10</v>
      </c>
      <c r="V646" s="128">
        <f t="shared" si="358"/>
        <v>10</v>
      </c>
      <c r="W646" s="128">
        <f t="shared" si="358"/>
        <v>10</v>
      </c>
      <c r="X646" s="128">
        <f t="shared" si="358"/>
        <v>10</v>
      </c>
      <c r="Y646" s="131">
        <f t="shared" si="35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2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359">IF(H646-H643=-1,3+H645)+IF(H646-H643=0,2+H645)+IF(H646-H643=1,1+H645)+IF(H646-H643=2,H645)+IF(H646-H643=3,IF(H645-1&gt;0,H645-1,0))+IF(H646-H643=4,IF(H645-2&gt;0,H645-2,0))</f>
        <v>0</v>
      </c>
      <c r="I647" s="134">
        <f t="shared" si="359"/>
        <v>0</v>
      </c>
      <c r="J647" s="134">
        <f t="shared" si="359"/>
        <v>0</v>
      </c>
      <c r="K647" s="134">
        <f t="shared" si="359"/>
        <v>0</v>
      </c>
      <c r="L647" s="134">
        <f t="shared" si="359"/>
        <v>0</v>
      </c>
      <c r="M647" s="134">
        <f t="shared" si="359"/>
        <v>0</v>
      </c>
      <c r="N647" s="134">
        <f t="shared" si="359"/>
        <v>0</v>
      </c>
      <c r="O647" s="135">
        <f t="shared" si="359"/>
        <v>0</v>
      </c>
      <c r="P647" s="136">
        <f>SUM(G647:O647)</f>
        <v>0</v>
      </c>
      <c r="Q647" s="137">
        <f t="shared" ref="Q647:Y647" si="360">IF(Q646-Q643=-1,3+Q645)+IF(Q646-Q643=0,2+Q645)+IF(Q646-Q643=1,1+Q645)+IF(Q646-Q643=2,Q645)+IF(Q646-Q643=3,IF(Q645-1&gt;0,Q645-1,0))+IF(Q646-Q643=4,IF(Q645-2&gt;0,Q645-2,0))</f>
        <v>0</v>
      </c>
      <c r="R647" s="138">
        <f t="shared" si="360"/>
        <v>0</v>
      </c>
      <c r="S647" s="138">
        <f t="shared" si="360"/>
        <v>0</v>
      </c>
      <c r="T647" s="138">
        <f t="shared" si="360"/>
        <v>0</v>
      </c>
      <c r="U647" s="138">
        <f t="shared" si="360"/>
        <v>0</v>
      </c>
      <c r="V647" s="138">
        <f t="shared" si="360"/>
        <v>0</v>
      </c>
      <c r="W647" s="138">
        <f t="shared" si="360"/>
        <v>0</v>
      </c>
      <c r="X647" s="138">
        <f t="shared" si="360"/>
        <v>0</v>
      </c>
      <c r="Y647" s="135">
        <f t="shared" si="36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2" ht="15" thickBot="1" x14ac:dyDescent="0.4">
      <c r="E648" s="101"/>
      <c r="F648" s="140" t="s">
        <v>53</v>
      </c>
      <c r="G648" s="141">
        <f t="shared" ref="G648:O648" si="361">IF(G646-G643=-2,4)+IF(G646-G643=-1,3)+IF(G646-G643=0,2)+IF(G646-G643=1,1)+IF(G646-G643&gt;2,0)</f>
        <v>0</v>
      </c>
      <c r="H648" s="141">
        <f t="shared" si="361"/>
        <v>0</v>
      </c>
      <c r="I648" s="141">
        <f t="shared" si="361"/>
        <v>0</v>
      </c>
      <c r="J648" s="141">
        <f t="shared" si="361"/>
        <v>0</v>
      </c>
      <c r="K648" s="141">
        <f t="shared" si="361"/>
        <v>0</v>
      </c>
      <c r="L648" s="141">
        <f t="shared" si="361"/>
        <v>0</v>
      </c>
      <c r="M648" s="141">
        <f t="shared" si="361"/>
        <v>0</v>
      </c>
      <c r="N648" s="141">
        <f t="shared" si="361"/>
        <v>0</v>
      </c>
      <c r="O648" s="142">
        <f t="shared" si="361"/>
        <v>0</v>
      </c>
      <c r="P648" s="143">
        <f>SUM(G648:O648)</f>
        <v>0</v>
      </c>
      <c r="Q648" s="142">
        <f t="shared" ref="Q648:Y648" si="362">IF(Q646-Q643=-2,4)+IF(Q646-Q643=-1,3)+IF(Q646-Q643=0,2)+IF(Q646-Q643=1,1)+IF(Q646-Q643&gt;2,0)</f>
        <v>0</v>
      </c>
      <c r="R648" s="142">
        <f t="shared" si="362"/>
        <v>0</v>
      </c>
      <c r="S648" s="142">
        <f t="shared" si="362"/>
        <v>0</v>
      </c>
      <c r="T648" s="142">
        <f t="shared" si="362"/>
        <v>0</v>
      </c>
      <c r="U648" s="142">
        <f t="shared" si="362"/>
        <v>0</v>
      </c>
      <c r="V648" s="142">
        <f t="shared" si="362"/>
        <v>0</v>
      </c>
      <c r="W648" s="142">
        <f t="shared" si="362"/>
        <v>0</v>
      </c>
      <c r="X648" s="142">
        <f t="shared" si="362"/>
        <v>0</v>
      </c>
      <c r="Y648" s="142">
        <f t="shared" si="36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2" x14ac:dyDescent="0.35">
      <c r="E649" s="101"/>
      <c r="F649" s="38"/>
      <c r="G649" s="28">
        <f>G646-G643</f>
        <v>6</v>
      </c>
      <c r="H649" s="28">
        <f t="shared" ref="H649:O649" si="363">H646-H643</f>
        <v>6</v>
      </c>
      <c r="I649" s="28">
        <f t="shared" si="363"/>
        <v>5</v>
      </c>
      <c r="J649" s="28">
        <f t="shared" si="363"/>
        <v>6</v>
      </c>
      <c r="K649" s="28">
        <f t="shared" si="363"/>
        <v>7</v>
      </c>
      <c r="L649" s="28">
        <f t="shared" si="363"/>
        <v>5</v>
      </c>
      <c r="M649" s="28">
        <f t="shared" si="363"/>
        <v>7</v>
      </c>
      <c r="N649" s="28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5"/>
      <c r="AA649" s="146"/>
      <c r="AB649" s="101"/>
      <c r="AC649" s="101"/>
    </row>
    <row r="650" spans="5:32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2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2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</row>
    <row r="653" spans="5:32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</row>
    <row r="654" spans="5:32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</row>
    <row r="655" spans="5:32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</row>
    <row r="656" spans="5:32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</row>
    <row r="657" spans="5:32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</row>
    <row r="658" spans="5:32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</row>
    <row r="659" spans="5:32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</row>
    <row r="660" spans="5:32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</row>
    <row r="661" spans="5:32" ht="15.5" thickTop="1" thickBot="1" x14ac:dyDescent="0.4"/>
    <row r="662" spans="5:32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0</v>
      </c>
      <c r="AB662" s="101"/>
      <c r="AC662" s="101"/>
    </row>
    <row r="663" spans="5:32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133</v>
      </c>
      <c r="M663" s="211"/>
      <c r="N663" s="211"/>
      <c r="O663" s="211">
        <f>$G$3</f>
        <v>68.599999999999994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2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2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2" x14ac:dyDescent="0.35">
      <c r="E666" s="101"/>
      <c r="F666" s="109" t="s">
        <v>11</v>
      </c>
      <c r="G666" s="110">
        <f>G$7</f>
        <v>4</v>
      </c>
      <c r="H666" s="110">
        <f t="shared" ref="H666:O666" si="365">H$7</f>
        <v>4</v>
      </c>
      <c r="I666" s="110">
        <f t="shared" si="365"/>
        <v>5</v>
      </c>
      <c r="J666" s="110">
        <f t="shared" si="365"/>
        <v>4</v>
      </c>
      <c r="K666" s="110">
        <f t="shared" si="365"/>
        <v>3</v>
      </c>
      <c r="L666" s="110">
        <f t="shared" si="365"/>
        <v>5</v>
      </c>
      <c r="M666" s="110">
        <f t="shared" si="365"/>
        <v>3</v>
      </c>
      <c r="N666" s="110">
        <f t="shared" si="365"/>
        <v>5</v>
      </c>
      <c r="O666" s="110">
        <f t="shared" si="365"/>
        <v>3</v>
      </c>
      <c r="P666" s="111">
        <f>SUM(G666:O666)</f>
        <v>36</v>
      </c>
      <c r="Q666" s="110">
        <f t="shared" ref="Q666:Y666" si="366">Q$7</f>
        <v>4</v>
      </c>
      <c r="R666" s="112">
        <f t="shared" si="366"/>
        <v>4</v>
      </c>
      <c r="S666" s="112">
        <f t="shared" si="366"/>
        <v>3</v>
      </c>
      <c r="T666" s="112">
        <f t="shared" si="366"/>
        <v>5</v>
      </c>
      <c r="U666" s="112">
        <f t="shared" si="366"/>
        <v>3</v>
      </c>
      <c r="V666" s="112">
        <f t="shared" si="366"/>
        <v>4</v>
      </c>
      <c r="W666" s="112">
        <f t="shared" si="366"/>
        <v>4</v>
      </c>
      <c r="X666" s="112">
        <f t="shared" si="366"/>
        <v>5</v>
      </c>
      <c r="Y666" s="113">
        <f t="shared" si="366"/>
        <v>4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2" x14ac:dyDescent="0.35">
      <c r="E667" s="101"/>
      <c r="F667" s="114" t="s">
        <v>7</v>
      </c>
      <c r="G667" s="115">
        <f>G$8</f>
        <v>4</v>
      </c>
      <c r="H667" s="115">
        <f t="shared" ref="H667:O667" si="367">H$8</f>
        <v>8</v>
      </c>
      <c r="I667" s="115">
        <f t="shared" si="367"/>
        <v>12</v>
      </c>
      <c r="J667" s="115">
        <f t="shared" si="367"/>
        <v>14</v>
      </c>
      <c r="K667" s="115">
        <f t="shared" si="367"/>
        <v>2</v>
      </c>
      <c r="L667" s="115">
        <f t="shared" si="367"/>
        <v>10</v>
      </c>
      <c r="M667" s="115">
        <f t="shared" si="367"/>
        <v>18</v>
      </c>
      <c r="N667" s="115">
        <f t="shared" si="367"/>
        <v>16</v>
      </c>
      <c r="O667" s="116">
        <f t="shared" si="367"/>
        <v>6</v>
      </c>
      <c r="P667" s="117"/>
      <c r="Q667" s="118">
        <f t="shared" ref="Q667:Y667" si="368">Q$8</f>
        <v>1</v>
      </c>
      <c r="R667" s="119">
        <f t="shared" si="368"/>
        <v>9</v>
      </c>
      <c r="S667" s="119">
        <f t="shared" si="368"/>
        <v>11</v>
      </c>
      <c r="T667" s="119">
        <f t="shared" si="368"/>
        <v>5</v>
      </c>
      <c r="U667" s="119">
        <f t="shared" si="368"/>
        <v>17</v>
      </c>
      <c r="V667" s="119">
        <f t="shared" si="368"/>
        <v>15</v>
      </c>
      <c r="W667" s="119">
        <f t="shared" si="368"/>
        <v>3</v>
      </c>
      <c r="X667" s="119">
        <f t="shared" si="368"/>
        <v>13</v>
      </c>
      <c r="Y667" s="116">
        <f t="shared" si="368"/>
        <v>7</v>
      </c>
      <c r="Z667" s="117"/>
      <c r="AA667" s="120"/>
      <c r="AB667" s="101"/>
      <c r="AC667" s="101"/>
    </row>
    <row r="668" spans="5:32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1</v>
      </c>
      <c r="H668" s="122">
        <f t="shared" ref="H668:O668" si="369">IF($Q663&lt;=18,IF(H667&lt;=$Q663,1,0),IF($Q663&lt;=36,IF(H667&lt;=($Q663-18),2,1),IF($Q663&gt;36,IF(H667&lt;=($Q663-36),3,2))))</f>
        <v>1</v>
      </c>
      <c r="I668" s="122">
        <f t="shared" si="369"/>
        <v>1</v>
      </c>
      <c r="J668" s="122">
        <f t="shared" si="369"/>
        <v>1</v>
      </c>
      <c r="K668" s="122">
        <f t="shared" si="369"/>
        <v>2</v>
      </c>
      <c r="L668" s="122">
        <f t="shared" si="369"/>
        <v>1</v>
      </c>
      <c r="M668" s="122">
        <f t="shared" si="369"/>
        <v>1</v>
      </c>
      <c r="N668" s="122">
        <f t="shared" si="369"/>
        <v>1</v>
      </c>
      <c r="O668" s="123">
        <f t="shared" si="369"/>
        <v>1</v>
      </c>
      <c r="P668" s="124">
        <f>SUM(G668:O668)</f>
        <v>10</v>
      </c>
      <c r="Q668" s="123">
        <f t="shared" ref="Q668:Y668" si="370">IF($Q663&lt;=18,IF(Q667&lt;=$Q663,1,0),IF($Q663&lt;=36,IF(Q667&lt;=($Q663-18),2,1),IF($Q663&gt;36,IF(Q667&lt;=($Q663-36),3,2))))</f>
        <v>2</v>
      </c>
      <c r="R668" s="123">
        <f t="shared" si="370"/>
        <v>1</v>
      </c>
      <c r="S668" s="123">
        <f t="shared" si="370"/>
        <v>1</v>
      </c>
      <c r="T668" s="123">
        <f t="shared" si="370"/>
        <v>1</v>
      </c>
      <c r="U668" s="123">
        <f t="shared" si="370"/>
        <v>1</v>
      </c>
      <c r="V668" s="123">
        <f t="shared" si="370"/>
        <v>1</v>
      </c>
      <c r="W668" s="123">
        <f t="shared" si="370"/>
        <v>1</v>
      </c>
      <c r="X668" s="123">
        <f t="shared" si="370"/>
        <v>1</v>
      </c>
      <c r="Y668" s="123">
        <f t="shared" si="370"/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2" x14ac:dyDescent="0.35">
      <c r="E669" s="101"/>
      <c r="F669" s="127" t="s">
        <v>51</v>
      </c>
      <c r="G669" s="128">
        <f t="shared" ref="G669:O669" si="371">G34</f>
        <v>10</v>
      </c>
      <c r="H669" s="128">
        <f t="shared" si="371"/>
        <v>10</v>
      </c>
      <c r="I669" s="128">
        <f t="shared" si="371"/>
        <v>10</v>
      </c>
      <c r="J669" s="128">
        <f t="shared" si="371"/>
        <v>10</v>
      </c>
      <c r="K669" s="128">
        <f t="shared" si="371"/>
        <v>10</v>
      </c>
      <c r="L669" s="128">
        <f t="shared" si="371"/>
        <v>10</v>
      </c>
      <c r="M669" s="128">
        <f t="shared" si="371"/>
        <v>10</v>
      </c>
      <c r="N669" s="128">
        <f t="shared" si="371"/>
        <v>10</v>
      </c>
      <c r="O669" s="128">
        <f t="shared" si="371"/>
        <v>10</v>
      </c>
      <c r="P669" s="129">
        <f>SUM(G669:O669)</f>
        <v>90</v>
      </c>
      <c r="Q669" s="130">
        <f t="shared" ref="Q669:Y669" si="372">Q34</f>
        <v>10</v>
      </c>
      <c r="R669" s="128">
        <f t="shared" si="372"/>
        <v>10</v>
      </c>
      <c r="S669" s="128">
        <f t="shared" si="372"/>
        <v>10</v>
      </c>
      <c r="T669" s="128">
        <f t="shared" si="372"/>
        <v>10</v>
      </c>
      <c r="U669" s="128">
        <f t="shared" si="372"/>
        <v>10</v>
      </c>
      <c r="V669" s="128">
        <f t="shared" si="372"/>
        <v>10</v>
      </c>
      <c r="W669" s="128">
        <f t="shared" si="372"/>
        <v>10</v>
      </c>
      <c r="X669" s="128">
        <f t="shared" si="372"/>
        <v>10</v>
      </c>
      <c r="Y669" s="131">
        <f t="shared" si="372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2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373">IF(H669-H666=-1,3+H668)+IF(H669-H666=0,2+H668)+IF(H669-H666=1,1+H668)+IF(H669-H666=2,H668)+IF(H669-H666=3,IF(H668-1&gt;0,H668-1,0))+IF(H669-H666=4,IF(H668-2&gt;0,H668-2,0))</f>
        <v>0</v>
      </c>
      <c r="I670" s="134">
        <f t="shared" si="373"/>
        <v>0</v>
      </c>
      <c r="J670" s="134">
        <f t="shared" si="373"/>
        <v>0</v>
      </c>
      <c r="K670" s="134">
        <f t="shared" si="373"/>
        <v>0</v>
      </c>
      <c r="L670" s="134">
        <f t="shared" si="373"/>
        <v>0</v>
      </c>
      <c r="M670" s="134">
        <f t="shared" si="373"/>
        <v>0</v>
      </c>
      <c r="N670" s="134">
        <f t="shared" si="373"/>
        <v>0</v>
      </c>
      <c r="O670" s="135">
        <f t="shared" si="373"/>
        <v>0</v>
      </c>
      <c r="P670" s="136">
        <f>SUM(G670:O670)</f>
        <v>0</v>
      </c>
      <c r="Q670" s="137">
        <f t="shared" ref="Q670:Y670" si="374">IF(Q669-Q666=-1,3+Q668)+IF(Q669-Q666=0,2+Q668)+IF(Q669-Q666=1,1+Q668)+IF(Q669-Q666=2,Q668)+IF(Q669-Q666=3,IF(Q668-1&gt;0,Q668-1,0))+IF(Q669-Q666=4,IF(Q668-2&gt;0,Q668-2,0))</f>
        <v>0</v>
      </c>
      <c r="R670" s="138">
        <f t="shared" si="374"/>
        <v>0</v>
      </c>
      <c r="S670" s="138">
        <f t="shared" si="374"/>
        <v>0</v>
      </c>
      <c r="T670" s="138">
        <f t="shared" si="374"/>
        <v>0</v>
      </c>
      <c r="U670" s="138">
        <f t="shared" si="374"/>
        <v>0</v>
      </c>
      <c r="V670" s="138">
        <f t="shared" si="374"/>
        <v>0</v>
      </c>
      <c r="W670" s="138">
        <f t="shared" si="374"/>
        <v>0</v>
      </c>
      <c r="X670" s="138">
        <f t="shared" si="374"/>
        <v>0</v>
      </c>
      <c r="Y670" s="135">
        <f t="shared" si="374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2" ht="15" thickBot="1" x14ac:dyDescent="0.4">
      <c r="E671" s="101"/>
      <c r="F671" s="140" t="s">
        <v>53</v>
      </c>
      <c r="G671" s="141">
        <f t="shared" ref="G671:O671" si="375">IF(G669-G666=-2,4)+IF(G669-G666=-1,3)+IF(G669-G666=0,2)+IF(G669-G666=1,1)+IF(G669-G666&gt;2,0)</f>
        <v>0</v>
      </c>
      <c r="H671" s="141">
        <f t="shared" si="375"/>
        <v>0</v>
      </c>
      <c r="I671" s="141">
        <f t="shared" si="375"/>
        <v>0</v>
      </c>
      <c r="J671" s="141">
        <f t="shared" si="375"/>
        <v>0</v>
      </c>
      <c r="K671" s="141">
        <f t="shared" si="375"/>
        <v>0</v>
      </c>
      <c r="L671" s="141">
        <f t="shared" si="375"/>
        <v>0</v>
      </c>
      <c r="M671" s="141">
        <f t="shared" si="375"/>
        <v>0</v>
      </c>
      <c r="N671" s="141">
        <f t="shared" si="375"/>
        <v>0</v>
      </c>
      <c r="O671" s="142">
        <f t="shared" si="375"/>
        <v>0</v>
      </c>
      <c r="P671" s="143">
        <f>SUM(G671:O671)</f>
        <v>0</v>
      </c>
      <c r="Q671" s="142">
        <f t="shared" ref="Q671:Y671" si="376">IF(Q669-Q666=-2,4)+IF(Q669-Q666=-1,3)+IF(Q669-Q666=0,2)+IF(Q669-Q666=1,1)+IF(Q669-Q666&gt;2,0)</f>
        <v>0</v>
      </c>
      <c r="R671" s="142">
        <f t="shared" si="376"/>
        <v>0</v>
      </c>
      <c r="S671" s="142">
        <f t="shared" si="376"/>
        <v>0</v>
      </c>
      <c r="T671" s="142">
        <f t="shared" si="376"/>
        <v>0</v>
      </c>
      <c r="U671" s="142">
        <f t="shared" si="376"/>
        <v>0</v>
      </c>
      <c r="V671" s="142">
        <f t="shared" si="376"/>
        <v>0</v>
      </c>
      <c r="W671" s="142">
        <f t="shared" si="376"/>
        <v>0</v>
      </c>
      <c r="X671" s="142">
        <f t="shared" si="376"/>
        <v>0</v>
      </c>
      <c r="Y671" s="142">
        <f t="shared" si="376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2" x14ac:dyDescent="0.35">
      <c r="E672" s="101"/>
      <c r="F672" s="38"/>
      <c r="G672" s="28">
        <f>G669-G666</f>
        <v>6</v>
      </c>
      <c r="H672" s="28">
        <f t="shared" ref="H672:O672" si="377">H669-H666</f>
        <v>6</v>
      </c>
      <c r="I672" s="28">
        <f t="shared" si="377"/>
        <v>5</v>
      </c>
      <c r="J672" s="28">
        <f t="shared" si="377"/>
        <v>6</v>
      </c>
      <c r="K672" s="28">
        <f t="shared" si="377"/>
        <v>7</v>
      </c>
      <c r="L672" s="28">
        <f t="shared" si="377"/>
        <v>5</v>
      </c>
      <c r="M672" s="28">
        <f t="shared" si="377"/>
        <v>7</v>
      </c>
      <c r="N672" s="28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5"/>
      <c r="AA672" s="146"/>
      <c r="AB672" s="101"/>
      <c r="AC672" s="101"/>
    </row>
    <row r="673" spans="5:32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2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2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</row>
    <row r="676" spans="5:32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</row>
    <row r="677" spans="5:32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</row>
    <row r="678" spans="5:32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</row>
    <row r="679" spans="5:32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</row>
    <row r="680" spans="5:32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</row>
    <row r="681" spans="5:32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</row>
    <row r="682" spans="5:32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</row>
    <row r="683" spans="5:32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</row>
    <row r="684" spans="5:32" ht="15.5" thickTop="1" thickBot="1" x14ac:dyDescent="0.4"/>
    <row r="685" spans="5:32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0</v>
      </c>
      <c r="AB685" s="101"/>
      <c r="AC685" s="101"/>
    </row>
    <row r="686" spans="5:32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133</v>
      </c>
      <c r="M686" s="211"/>
      <c r="N686" s="211"/>
      <c r="O686" s="211">
        <f>$G$3</f>
        <v>68.599999999999994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2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2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2" x14ac:dyDescent="0.35">
      <c r="E689" s="101"/>
      <c r="F689" s="109" t="s">
        <v>11</v>
      </c>
      <c r="G689" s="110">
        <f>G$7</f>
        <v>4</v>
      </c>
      <c r="H689" s="110">
        <f t="shared" ref="H689:O689" si="379">H$7</f>
        <v>4</v>
      </c>
      <c r="I689" s="110">
        <f t="shared" si="379"/>
        <v>5</v>
      </c>
      <c r="J689" s="110">
        <f t="shared" si="379"/>
        <v>4</v>
      </c>
      <c r="K689" s="110">
        <f t="shared" si="379"/>
        <v>3</v>
      </c>
      <c r="L689" s="110">
        <f t="shared" si="379"/>
        <v>5</v>
      </c>
      <c r="M689" s="110">
        <f t="shared" si="379"/>
        <v>3</v>
      </c>
      <c r="N689" s="110">
        <f t="shared" si="379"/>
        <v>5</v>
      </c>
      <c r="O689" s="110">
        <f t="shared" si="379"/>
        <v>3</v>
      </c>
      <c r="P689" s="111">
        <f>SUM(G689:O689)</f>
        <v>36</v>
      </c>
      <c r="Q689" s="110">
        <f t="shared" ref="Q689:Y689" si="380">Q$7</f>
        <v>4</v>
      </c>
      <c r="R689" s="112">
        <f t="shared" si="380"/>
        <v>4</v>
      </c>
      <c r="S689" s="112">
        <f t="shared" si="380"/>
        <v>3</v>
      </c>
      <c r="T689" s="112">
        <f t="shared" si="380"/>
        <v>5</v>
      </c>
      <c r="U689" s="112">
        <f t="shared" si="380"/>
        <v>3</v>
      </c>
      <c r="V689" s="112">
        <f t="shared" si="380"/>
        <v>4</v>
      </c>
      <c r="W689" s="112">
        <f t="shared" si="380"/>
        <v>4</v>
      </c>
      <c r="X689" s="112">
        <f t="shared" si="380"/>
        <v>5</v>
      </c>
      <c r="Y689" s="113">
        <f t="shared" si="380"/>
        <v>4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2" x14ac:dyDescent="0.35">
      <c r="E690" s="101"/>
      <c r="F690" s="114" t="s">
        <v>7</v>
      </c>
      <c r="G690" s="115">
        <f>G$8</f>
        <v>4</v>
      </c>
      <c r="H690" s="115">
        <f t="shared" ref="H690:O690" si="381">H$8</f>
        <v>8</v>
      </c>
      <c r="I690" s="115">
        <f t="shared" si="381"/>
        <v>12</v>
      </c>
      <c r="J690" s="115">
        <f t="shared" si="381"/>
        <v>14</v>
      </c>
      <c r="K690" s="115">
        <f t="shared" si="381"/>
        <v>2</v>
      </c>
      <c r="L690" s="115">
        <f t="shared" si="381"/>
        <v>10</v>
      </c>
      <c r="M690" s="115">
        <f t="shared" si="381"/>
        <v>18</v>
      </c>
      <c r="N690" s="115">
        <f t="shared" si="381"/>
        <v>16</v>
      </c>
      <c r="O690" s="116">
        <f t="shared" si="381"/>
        <v>6</v>
      </c>
      <c r="P690" s="117"/>
      <c r="Q690" s="118">
        <f t="shared" ref="Q690:Y690" si="382">Q$8</f>
        <v>1</v>
      </c>
      <c r="R690" s="119">
        <f t="shared" si="382"/>
        <v>9</v>
      </c>
      <c r="S690" s="119">
        <f t="shared" si="382"/>
        <v>11</v>
      </c>
      <c r="T690" s="119">
        <f t="shared" si="382"/>
        <v>5</v>
      </c>
      <c r="U690" s="119">
        <f t="shared" si="382"/>
        <v>17</v>
      </c>
      <c r="V690" s="119">
        <f t="shared" si="382"/>
        <v>15</v>
      </c>
      <c r="W690" s="119">
        <f t="shared" si="382"/>
        <v>3</v>
      </c>
      <c r="X690" s="119">
        <f t="shared" si="382"/>
        <v>13</v>
      </c>
      <c r="Y690" s="116">
        <f t="shared" si="382"/>
        <v>7</v>
      </c>
      <c r="Z690" s="117"/>
      <c r="AA690" s="120"/>
      <c r="AB690" s="101"/>
      <c r="AC690" s="101"/>
    </row>
    <row r="691" spans="5:32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1</v>
      </c>
      <c r="H691" s="122">
        <f t="shared" ref="H691:O691" si="383">IF($Q686&lt;=18,IF(H690&lt;=$Q686,1,0),IF($Q686&lt;=36,IF(H690&lt;=($Q686-18),2,1),IF($Q686&gt;36,IF(H690&lt;=($Q686-36),3,2))))</f>
        <v>1</v>
      </c>
      <c r="I691" s="122">
        <f t="shared" si="383"/>
        <v>1</v>
      </c>
      <c r="J691" s="122">
        <f t="shared" si="383"/>
        <v>1</v>
      </c>
      <c r="K691" s="122">
        <f t="shared" si="383"/>
        <v>2</v>
      </c>
      <c r="L691" s="122">
        <f t="shared" si="383"/>
        <v>1</v>
      </c>
      <c r="M691" s="122">
        <f t="shared" si="383"/>
        <v>1</v>
      </c>
      <c r="N691" s="122">
        <f t="shared" si="383"/>
        <v>1</v>
      </c>
      <c r="O691" s="123">
        <f t="shared" si="383"/>
        <v>1</v>
      </c>
      <c r="P691" s="124">
        <f>SUM(G691:O691)</f>
        <v>10</v>
      </c>
      <c r="Q691" s="123">
        <f t="shared" ref="Q691:Y691" si="384">IF($Q686&lt;=18,IF(Q690&lt;=$Q686,1,0),IF($Q686&lt;=36,IF(Q690&lt;=($Q686-18),2,1),IF($Q686&gt;36,IF(Q690&lt;=($Q686-36),3,2))))</f>
        <v>2</v>
      </c>
      <c r="R691" s="123">
        <f t="shared" si="384"/>
        <v>1</v>
      </c>
      <c r="S691" s="123">
        <f t="shared" si="384"/>
        <v>1</v>
      </c>
      <c r="T691" s="123">
        <f t="shared" si="384"/>
        <v>1</v>
      </c>
      <c r="U691" s="123">
        <f t="shared" si="384"/>
        <v>1</v>
      </c>
      <c r="V691" s="123">
        <f t="shared" si="384"/>
        <v>1</v>
      </c>
      <c r="W691" s="123">
        <f t="shared" si="384"/>
        <v>1</v>
      </c>
      <c r="X691" s="123">
        <f t="shared" si="384"/>
        <v>1</v>
      </c>
      <c r="Y691" s="123">
        <f t="shared" si="384"/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2" x14ac:dyDescent="0.35">
      <c r="E692" s="101"/>
      <c r="F692" s="127" t="s">
        <v>51</v>
      </c>
      <c r="G692" s="128">
        <f t="shared" ref="G692:O692" si="385">G35</f>
        <v>10</v>
      </c>
      <c r="H692" s="128">
        <f t="shared" si="385"/>
        <v>10</v>
      </c>
      <c r="I692" s="128">
        <f t="shared" si="385"/>
        <v>10</v>
      </c>
      <c r="J692" s="128">
        <f t="shared" si="385"/>
        <v>10</v>
      </c>
      <c r="K692" s="128">
        <f t="shared" si="385"/>
        <v>10</v>
      </c>
      <c r="L692" s="128">
        <f t="shared" si="385"/>
        <v>10</v>
      </c>
      <c r="M692" s="128">
        <f t="shared" si="385"/>
        <v>10</v>
      </c>
      <c r="N692" s="128">
        <f t="shared" si="385"/>
        <v>10</v>
      </c>
      <c r="O692" s="128">
        <f t="shared" si="385"/>
        <v>10</v>
      </c>
      <c r="P692" s="129">
        <f>SUM(G692:O692)</f>
        <v>90</v>
      </c>
      <c r="Q692" s="130">
        <f t="shared" ref="Q692:Y692" si="386">Q35</f>
        <v>10</v>
      </c>
      <c r="R692" s="128">
        <f t="shared" si="386"/>
        <v>10</v>
      </c>
      <c r="S692" s="128">
        <f t="shared" si="386"/>
        <v>10</v>
      </c>
      <c r="T692" s="128">
        <f t="shared" si="386"/>
        <v>10</v>
      </c>
      <c r="U692" s="128">
        <f t="shared" si="386"/>
        <v>10</v>
      </c>
      <c r="V692" s="128">
        <f t="shared" si="386"/>
        <v>10</v>
      </c>
      <c r="W692" s="128">
        <f t="shared" si="386"/>
        <v>10</v>
      </c>
      <c r="X692" s="128">
        <f t="shared" si="386"/>
        <v>10</v>
      </c>
      <c r="Y692" s="131">
        <f t="shared" si="38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2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387">IF(H692-H689=-1,3+H691)+IF(H692-H689=0,2+H691)+IF(H692-H689=1,1+H691)+IF(H692-H689=2,H691)+IF(H692-H689=3,IF(H691-1&gt;0,H691-1,0))+IF(H692-H689=4,IF(H691-2&gt;0,H691-2,0))</f>
        <v>0</v>
      </c>
      <c r="I693" s="134">
        <f t="shared" si="387"/>
        <v>0</v>
      </c>
      <c r="J693" s="134">
        <f t="shared" si="387"/>
        <v>0</v>
      </c>
      <c r="K693" s="134">
        <f t="shared" si="387"/>
        <v>0</v>
      </c>
      <c r="L693" s="134">
        <f t="shared" si="387"/>
        <v>0</v>
      </c>
      <c r="M693" s="134">
        <f t="shared" si="387"/>
        <v>0</v>
      </c>
      <c r="N693" s="134">
        <f t="shared" si="387"/>
        <v>0</v>
      </c>
      <c r="O693" s="135">
        <f t="shared" si="387"/>
        <v>0</v>
      </c>
      <c r="P693" s="136">
        <f>SUM(G693:O693)</f>
        <v>0</v>
      </c>
      <c r="Q693" s="137">
        <f t="shared" ref="Q693:Y693" si="388">IF(Q692-Q689=-1,3+Q691)+IF(Q692-Q689=0,2+Q691)+IF(Q692-Q689=1,1+Q691)+IF(Q692-Q689=2,Q691)+IF(Q692-Q689=3,IF(Q691-1&gt;0,Q691-1,0))+IF(Q692-Q689=4,IF(Q691-2&gt;0,Q691-2,0))</f>
        <v>0</v>
      </c>
      <c r="R693" s="138">
        <f t="shared" si="388"/>
        <v>0</v>
      </c>
      <c r="S693" s="138">
        <f t="shared" si="388"/>
        <v>0</v>
      </c>
      <c r="T693" s="138">
        <f t="shared" si="388"/>
        <v>0</v>
      </c>
      <c r="U693" s="138">
        <f t="shared" si="388"/>
        <v>0</v>
      </c>
      <c r="V693" s="138">
        <f t="shared" si="388"/>
        <v>0</v>
      </c>
      <c r="W693" s="138">
        <f t="shared" si="388"/>
        <v>0</v>
      </c>
      <c r="X693" s="138">
        <f t="shared" si="388"/>
        <v>0</v>
      </c>
      <c r="Y693" s="135">
        <f t="shared" si="38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2" ht="15" thickBot="1" x14ac:dyDescent="0.4">
      <c r="E694" s="101"/>
      <c r="F694" s="140" t="s">
        <v>53</v>
      </c>
      <c r="G694" s="141">
        <f t="shared" ref="G694:O694" si="389">IF(G692-G689=-2,4)+IF(G692-G689=-1,3)+IF(G692-G689=0,2)+IF(G692-G689=1,1)+IF(G692-G689&gt;2,0)</f>
        <v>0</v>
      </c>
      <c r="H694" s="141">
        <f t="shared" si="389"/>
        <v>0</v>
      </c>
      <c r="I694" s="141">
        <f t="shared" si="389"/>
        <v>0</v>
      </c>
      <c r="J694" s="141">
        <f t="shared" si="389"/>
        <v>0</v>
      </c>
      <c r="K694" s="141">
        <f t="shared" si="389"/>
        <v>0</v>
      </c>
      <c r="L694" s="141">
        <f t="shared" si="389"/>
        <v>0</v>
      </c>
      <c r="M694" s="141">
        <f t="shared" si="389"/>
        <v>0</v>
      </c>
      <c r="N694" s="141">
        <f t="shared" si="389"/>
        <v>0</v>
      </c>
      <c r="O694" s="142">
        <f t="shared" si="389"/>
        <v>0</v>
      </c>
      <c r="P694" s="143">
        <f>SUM(G694:O694)</f>
        <v>0</v>
      </c>
      <c r="Q694" s="142">
        <f t="shared" ref="Q694:Y694" si="390">IF(Q692-Q689=-2,4)+IF(Q692-Q689=-1,3)+IF(Q692-Q689=0,2)+IF(Q692-Q689=1,1)+IF(Q692-Q689&gt;2,0)</f>
        <v>0</v>
      </c>
      <c r="R694" s="142">
        <f t="shared" si="390"/>
        <v>0</v>
      </c>
      <c r="S694" s="142">
        <f t="shared" si="390"/>
        <v>0</v>
      </c>
      <c r="T694" s="142">
        <f t="shared" si="390"/>
        <v>0</v>
      </c>
      <c r="U694" s="142">
        <f t="shared" si="390"/>
        <v>0</v>
      </c>
      <c r="V694" s="142">
        <f t="shared" si="390"/>
        <v>0</v>
      </c>
      <c r="W694" s="142">
        <f t="shared" si="390"/>
        <v>0</v>
      </c>
      <c r="X694" s="142">
        <f t="shared" si="390"/>
        <v>0</v>
      </c>
      <c r="Y694" s="142">
        <f t="shared" si="39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2" x14ac:dyDescent="0.35">
      <c r="E695" s="101"/>
      <c r="F695" s="38"/>
      <c r="G695" s="28">
        <f>G692-G689</f>
        <v>6</v>
      </c>
      <c r="H695" s="28">
        <f t="shared" ref="H695:O695" si="391">H692-H689</f>
        <v>6</v>
      </c>
      <c r="I695" s="28">
        <f t="shared" si="391"/>
        <v>5</v>
      </c>
      <c r="J695" s="28">
        <f t="shared" si="391"/>
        <v>6</v>
      </c>
      <c r="K695" s="28">
        <f t="shared" si="391"/>
        <v>7</v>
      </c>
      <c r="L695" s="28">
        <f t="shared" si="391"/>
        <v>5</v>
      </c>
      <c r="M695" s="28">
        <f t="shared" si="391"/>
        <v>7</v>
      </c>
      <c r="N695" s="28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5"/>
      <c r="AA695" s="146"/>
      <c r="AB695" s="101"/>
      <c r="AC695" s="101"/>
    </row>
    <row r="696" spans="5:32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2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2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</row>
    <row r="699" spans="5:32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</row>
    <row r="700" spans="5:32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</row>
    <row r="701" spans="5:32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</row>
    <row r="702" spans="5:32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</row>
    <row r="703" spans="5:32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</row>
    <row r="704" spans="5:32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</row>
    <row r="705" spans="5:32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</row>
    <row r="706" spans="5:32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</row>
    <row r="707" spans="5:32" ht="15.5" thickTop="1" thickBot="1" x14ac:dyDescent="0.4"/>
    <row r="708" spans="5:32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0</v>
      </c>
      <c r="AB708" s="101"/>
      <c r="AC708" s="101"/>
    </row>
    <row r="709" spans="5:32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133</v>
      </c>
      <c r="M709" s="211"/>
      <c r="N709" s="211"/>
      <c r="O709" s="211">
        <f>$G$3</f>
        <v>68.599999999999994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2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2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2" x14ac:dyDescent="0.35">
      <c r="E712" s="101"/>
      <c r="F712" s="109" t="s">
        <v>11</v>
      </c>
      <c r="G712" s="110">
        <f>G$7</f>
        <v>4</v>
      </c>
      <c r="H712" s="110">
        <f t="shared" ref="H712:O712" si="393">H$7</f>
        <v>4</v>
      </c>
      <c r="I712" s="110">
        <f t="shared" si="393"/>
        <v>5</v>
      </c>
      <c r="J712" s="110">
        <f t="shared" si="393"/>
        <v>4</v>
      </c>
      <c r="K712" s="110">
        <f t="shared" si="393"/>
        <v>3</v>
      </c>
      <c r="L712" s="110">
        <f t="shared" si="393"/>
        <v>5</v>
      </c>
      <c r="M712" s="110">
        <f t="shared" si="393"/>
        <v>3</v>
      </c>
      <c r="N712" s="110">
        <f t="shared" si="393"/>
        <v>5</v>
      </c>
      <c r="O712" s="110">
        <f t="shared" si="393"/>
        <v>3</v>
      </c>
      <c r="P712" s="111">
        <f>SUM(G712:O712)</f>
        <v>36</v>
      </c>
      <c r="Q712" s="110">
        <f t="shared" ref="Q712:Y712" si="394">Q$7</f>
        <v>4</v>
      </c>
      <c r="R712" s="112">
        <f t="shared" si="394"/>
        <v>4</v>
      </c>
      <c r="S712" s="112">
        <f t="shared" si="394"/>
        <v>3</v>
      </c>
      <c r="T712" s="112">
        <f t="shared" si="394"/>
        <v>5</v>
      </c>
      <c r="U712" s="112">
        <f t="shared" si="394"/>
        <v>3</v>
      </c>
      <c r="V712" s="112">
        <f t="shared" si="394"/>
        <v>4</v>
      </c>
      <c r="W712" s="112">
        <f t="shared" si="394"/>
        <v>4</v>
      </c>
      <c r="X712" s="112">
        <f t="shared" si="394"/>
        <v>5</v>
      </c>
      <c r="Y712" s="113">
        <f t="shared" si="394"/>
        <v>4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2" x14ac:dyDescent="0.35">
      <c r="E713" s="101"/>
      <c r="F713" s="114" t="s">
        <v>7</v>
      </c>
      <c r="G713" s="115">
        <f>G$8</f>
        <v>4</v>
      </c>
      <c r="H713" s="115">
        <f t="shared" ref="H713:O713" si="395">H$8</f>
        <v>8</v>
      </c>
      <c r="I713" s="115">
        <f t="shared" si="395"/>
        <v>12</v>
      </c>
      <c r="J713" s="115">
        <f t="shared" si="395"/>
        <v>14</v>
      </c>
      <c r="K713" s="115">
        <f t="shared" si="395"/>
        <v>2</v>
      </c>
      <c r="L713" s="115">
        <f t="shared" si="395"/>
        <v>10</v>
      </c>
      <c r="M713" s="115">
        <f t="shared" si="395"/>
        <v>18</v>
      </c>
      <c r="N713" s="115">
        <f t="shared" si="395"/>
        <v>16</v>
      </c>
      <c r="O713" s="116">
        <f t="shared" si="395"/>
        <v>6</v>
      </c>
      <c r="P713" s="117"/>
      <c r="Q713" s="118">
        <f t="shared" ref="Q713:Y713" si="396">Q$8</f>
        <v>1</v>
      </c>
      <c r="R713" s="119">
        <f t="shared" si="396"/>
        <v>9</v>
      </c>
      <c r="S713" s="119">
        <f t="shared" si="396"/>
        <v>11</v>
      </c>
      <c r="T713" s="119">
        <f t="shared" si="396"/>
        <v>5</v>
      </c>
      <c r="U713" s="119">
        <f t="shared" si="396"/>
        <v>17</v>
      </c>
      <c r="V713" s="119">
        <f t="shared" si="396"/>
        <v>15</v>
      </c>
      <c r="W713" s="119">
        <f t="shared" si="396"/>
        <v>3</v>
      </c>
      <c r="X713" s="119">
        <f t="shared" si="396"/>
        <v>13</v>
      </c>
      <c r="Y713" s="116">
        <f t="shared" si="396"/>
        <v>7</v>
      </c>
      <c r="Z713" s="117"/>
      <c r="AA713" s="120"/>
      <c r="AB713" s="101"/>
      <c r="AC713" s="101"/>
    </row>
    <row r="714" spans="5:32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1</v>
      </c>
      <c r="H714" s="122">
        <f t="shared" ref="H714:O714" si="397">IF($Q709&lt;=18,IF(H713&lt;=$Q709,1,0),IF($Q709&lt;=36,IF(H713&lt;=($Q709-18),2,1),IF($Q709&gt;36,IF(H713&lt;=($Q709-36),3,2))))</f>
        <v>1</v>
      </c>
      <c r="I714" s="122">
        <f t="shared" si="397"/>
        <v>1</v>
      </c>
      <c r="J714" s="122">
        <f t="shared" si="397"/>
        <v>1</v>
      </c>
      <c r="K714" s="122">
        <f t="shared" si="397"/>
        <v>2</v>
      </c>
      <c r="L714" s="122">
        <f t="shared" si="397"/>
        <v>1</v>
      </c>
      <c r="M714" s="122">
        <f t="shared" si="397"/>
        <v>1</v>
      </c>
      <c r="N714" s="122">
        <f t="shared" si="397"/>
        <v>1</v>
      </c>
      <c r="O714" s="123">
        <f t="shared" si="397"/>
        <v>1</v>
      </c>
      <c r="P714" s="124">
        <f>SUM(G714:O714)</f>
        <v>10</v>
      </c>
      <c r="Q714" s="123">
        <f t="shared" ref="Q714:Y714" si="398">IF($Q709&lt;=18,IF(Q713&lt;=$Q709,1,0),IF($Q709&lt;=36,IF(Q713&lt;=($Q709-18),2,1),IF($Q709&gt;36,IF(Q713&lt;=($Q709-36),3,2))))</f>
        <v>2</v>
      </c>
      <c r="R714" s="123">
        <f t="shared" si="398"/>
        <v>1</v>
      </c>
      <c r="S714" s="123">
        <f t="shared" si="398"/>
        <v>1</v>
      </c>
      <c r="T714" s="123">
        <f t="shared" si="398"/>
        <v>1</v>
      </c>
      <c r="U714" s="123">
        <f t="shared" si="398"/>
        <v>1</v>
      </c>
      <c r="V714" s="123">
        <f t="shared" si="398"/>
        <v>1</v>
      </c>
      <c r="W714" s="123">
        <f t="shared" si="398"/>
        <v>1</v>
      </c>
      <c r="X714" s="123">
        <f t="shared" si="398"/>
        <v>1</v>
      </c>
      <c r="Y714" s="123">
        <f t="shared" si="398"/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2" x14ac:dyDescent="0.35">
      <c r="E715" s="101"/>
      <c r="F715" s="127" t="s">
        <v>51</v>
      </c>
      <c r="G715" s="128">
        <f t="shared" ref="G715:O715" si="399">G36</f>
        <v>10</v>
      </c>
      <c r="H715" s="128">
        <f t="shared" si="399"/>
        <v>10</v>
      </c>
      <c r="I715" s="128">
        <f t="shared" si="399"/>
        <v>10</v>
      </c>
      <c r="J715" s="128">
        <f t="shared" si="399"/>
        <v>10</v>
      </c>
      <c r="K715" s="128">
        <f t="shared" si="399"/>
        <v>10</v>
      </c>
      <c r="L715" s="128">
        <f t="shared" si="399"/>
        <v>10</v>
      </c>
      <c r="M715" s="128">
        <f t="shared" si="399"/>
        <v>10</v>
      </c>
      <c r="N715" s="128">
        <f t="shared" si="399"/>
        <v>10</v>
      </c>
      <c r="O715" s="128">
        <f t="shared" si="399"/>
        <v>10</v>
      </c>
      <c r="P715" s="129">
        <f>SUM(G715:O715)</f>
        <v>90</v>
      </c>
      <c r="Q715" s="130">
        <f t="shared" ref="Q715:Y715" si="400">Q36</f>
        <v>10</v>
      </c>
      <c r="R715" s="128">
        <f t="shared" si="400"/>
        <v>10</v>
      </c>
      <c r="S715" s="128">
        <f t="shared" si="400"/>
        <v>10</v>
      </c>
      <c r="T715" s="128">
        <f t="shared" si="400"/>
        <v>10</v>
      </c>
      <c r="U715" s="128">
        <f t="shared" si="400"/>
        <v>10</v>
      </c>
      <c r="V715" s="128">
        <f t="shared" si="400"/>
        <v>10</v>
      </c>
      <c r="W715" s="128">
        <f t="shared" si="400"/>
        <v>10</v>
      </c>
      <c r="X715" s="128">
        <f t="shared" si="400"/>
        <v>10</v>
      </c>
      <c r="Y715" s="131">
        <f t="shared" si="400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2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401">IF(H715-H712=-1,3+H714)+IF(H715-H712=0,2+H714)+IF(H715-H712=1,1+H714)+IF(H715-H712=2,H714)+IF(H715-H712=3,IF(H714-1&gt;0,H714-1,0))+IF(H715-H712=4,IF(H714-2&gt;0,H714-2,0))</f>
        <v>0</v>
      </c>
      <c r="I716" s="134">
        <f t="shared" si="401"/>
        <v>0</v>
      </c>
      <c r="J716" s="134">
        <f t="shared" si="401"/>
        <v>0</v>
      </c>
      <c r="K716" s="134">
        <f t="shared" si="401"/>
        <v>0</v>
      </c>
      <c r="L716" s="134">
        <f t="shared" si="401"/>
        <v>0</v>
      </c>
      <c r="M716" s="134">
        <f t="shared" si="401"/>
        <v>0</v>
      </c>
      <c r="N716" s="134">
        <f t="shared" si="401"/>
        <v>0</v>
      </c>
      <c r="O716" s="135">
        <f t="shared" si="401"/>
        <v>0</v>
      </c>
      <c r="P716" s="136">
        <f>SUM(G716:O716)</f>
        <v>0</v>
      </c>
      <c r="Q716" s="137">
        <f t="shared" ref="Q716:Y716" si="402">IF(Q715-Q712=-1,3+Q714)+IF(Q715-Q712=0,2+Q714)+IF(Q715-Q712=1,1+Q714)+IF(Q715-Q712=2,Q714)+IF(Q715-Q712=3,IF(Q714-1&gt;0,Q714-1,0))+IF(Q715-Q712=4,IF(Q714-2&gt;0,Q714-2,0))</f>
        <v>0</v>
      </c>
      <c r="R716" s="138">
        <f t="shared" si="402"/>
        <v>0</v>
      </c>
      <c r="S716" s="138">
        <f t="shared" si="402"/>
        <v>0</v>
      </c>
      <c r="T716" s="138">
        <f t="shared" si="402"/>
        <v>0</v>
      </c>
      <c r="U716" s="138">
        <f t="shared" si="402"/>
        <v>0</v>
      </c>
      <c r="V716" s="138">
        <f t="shared" si="402"/>
        <v>0</v>
      </c>
      <c r="W716" s="138">
        <f t="shared" si="402"/>
        <v>0</v>
      </c>
      <c r="X716" s="138">
        <f t="shared" si="402"/>
        <v>0</v>
      </c>
      <c r="Y716" s="135">
        <f t="shared" si="402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2" ht="15" thickBot="1" x14ac:dyDescent="0.4">
      <c r="E717" s="101"/>
      <c r="F717" s="140" t="s">
        <v>53</v>
      </c>
      <c r="G717" s="141">
        <f t="shared" ref="G717:O717" si="403">IF(G715-G712=-2,4)+IF(G715-G712=-1,3)+IF(G715-G712=0,2)+IF(G715-G712=1,1)+IF(G715-G712&gt;2,0)</f>
        <v>0</v>
      </c>
      <c r="H717" s="141">
        <f t="shared" si="403"/>
        <v>0</v>
      </c>
      <c r="I717" s="141">
        <f t="shared" si="403"/>
        <v>0</v>
      </c>
      <c r="J717" s="141">
        <f t="shared" si="403"/>
        <v>0</v>
      </c>
      <c r="K717" s="141">
        <f t="shared" si="403"/>
        <v>0</v>
      </c>
      <c r="L717" s="141">
        <f t="shared" si="403"/>
        <v>0</v>
      </c>
      <c r="M717" s="141">
        <f t="shared" si="403"/>
        <v>0</v>
      </c>
      <c r="N717" s="141">
        <f t="shared" si="403"/>
        <v>0</v>
      </c>
      <c r="O717" s="142">
        <f t="shared" si="403"/>
        <v>0</v>
      </c>
      <c r="P717" s="143">
        <f>SUM(G717:O717)</f>
        <v>0</v>
      </c>
      <c r="Q717" s="142">
        <f t="shared" ref="Q717:Y717" si="404">IF(Q715-Q712=-2,4)+IF(Q715-Q712=-1,3)+IF(Q715-Q712=0,2)+IF(Q715-Q712=1,1)+IF(Q715-Q712&gt;2,0)</f>
        <v>0</v>
      </c>
      <c r="R717" s="142">
        <f t="shared" si="404"/>
        <v>0</v>
      </c>
      <c r="S717" s="142">
        <f t="shared" si="404"/>
        <v>0</v>
      </c>
      <c r="T717" s="142">
        <f t="shared" si="404"/>
        <v>0</v>
      </c>
      <c r="U717" s="142">
        <f t="shared" si="404"/>
        <v>0</v>
      </c>
      <c r="V717" s="142">
        <f t="shared" si="404"/>
        <v>0</v>
      </c>
      <c r="W717" s="142">
        <f t="shared" si="404"/>
        <v>0</v>
      </c>
      <c r="X717" s="142">
        <f t="shared" si="404"/>
        <v>0</v>
      </c>
      <c r="Y717" s="142">
        <f t="shared" si="404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2" x14ac:dyDescent="0.35">
      <c r="E718" s="101"/>
      <c r="F718" s="38"/>
      <c r="G718" s="28">
        <f>G715-G712</f>
        <v>6</v>
      </c>
      <c r="H718" s="28">
        <f t="shared" ref="H718:O718" si="405">H715-H712</f>
        <v>6</v>
      </c>
      <c r="I718" s="28">
        <f t="shared" si="405"/>
        <v>5</v>
      </c>
      <c r="J718" s="28">
        <f t="shared" si="405"/>
        <v>6</v>
      </c>
      <c r="K718" s="28">
        <f t="shared" si="405"/>
        <v>7</v>
      </c>
      <c r="L718" s="28">
        <f t="shared" si="405"/>
        <v>5</v>
      </c>
      <c r="M718" s="28">
        <f t="shared" si="405"/>
        <v>7</v>
      </c>
      <c r="N718" s="28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5"/>
      <c r="AA718" s="146"/>
      <c r="AB718" s="101"/>
      <c r="AC718" s="101"/>
    </row>
    <row r="719" spans="5:32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2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2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</row>
    <row r="722" spans="5:32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</row>
    <row r="723" spans="5:32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</row>
    <row r="724" spans="5:32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</row>
    <row r="725" spans="5:32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</row>
    <row r="726" spans="5:32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</row>
    <row r="727" spans="5:32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</row>
    <row r="728" spans="5:32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</row>
    <row r="729" spans="5:32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</row>
    <row r="730" spans="5:32" ht="15.5" thickTop="1" thickBot="1" x14ac:dyDescent="0.4"/>
    <row r="731" spans="5:32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0</v>
      </c>
      <c r="AB731" s="101"/>
      <c r="AC731" s="101"/>
    </row>
    <row r="732" spans="5:32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133</v>
      </c>
      <c r="M732" s="211"/>
      <c r="N732" s="211"/>
      <c r="O732" s="211">
        <f>$G$3</f>
        <v>68.599999999999994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2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2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2" x14ac:dyDescent="0.35">
      <c r="E735" s="101"/>
      <c r="F735" s="109" t="s">
        <v>11</v>
      </c>
      <c r="G735" s="110">
        <f>G$7</f>
        <v>4</v>
      </c>
      <c r="H735" s="110">
        <f t="shared" ref="H735:O735" si="407">H$7</f>
        <v>4</v>
      </c>
      <c r="I735" s="110">
        <f t="shared" si="407"/>
        <v>5</v>
      </c>
      <c r="J735" s="110">
        <f t="shared" si="407"/>
        <v>4</v>
      </c>
      <c r="K735" s="110">
        <f t="shared" si="407"/>
        <v>3</v>
      </c>
      <c r="L735" s="110">
        <f t="shared" si="407"/>
        <v>5</v>
      </c>
      <c r="M735" s="110">
        <f t="shared" si="407"/>
        <v>3</v>
      </c>
      <c r="N735" s="110">
        <f t="shared" si="407"/>
        <v>5</v>
      </c>
      <c r="O735" s="110">
        <f t="shared" si="407"/>
        <v>3</v>
      </c>
      <c r="P735" s="111">
        <f>SUM(G735:O735)</f>
        <v>36</v>
      </c>
      <c r="Q735" s="110">
        <f t="shared" ref="Q735:Y735" si="408">Q$7</f>
        <v>4</v>
      </c>
      <c r="R735" s="112">
        <f t="shared" si="408"/>
        <v>4</v>
      </c>
      <c r="S735" s="112">
        <f t="shared" si="408"/>
        <v>3</v>
      </c>
      <c r="T735" s="112">
        <f t="shared" si="408"/>
        <v>5</v>
      </c>
      <c r="U735" s="112">
        <f t="shared" si="408"/>
        <v>3</v>
      </c>
      <c r="V735" s="112">
        <f t="shared" si="408"/>
        <v>4</v>
      </c>
      <c r="W735" s="112">
        <f t="shared" si="408"/>
        <v>4</v>
      </c>
      <c r="X735" s="112">
        <f t="shared" si="408"/>
        <v>5</v>
      </c>
      <c r="Y735" s="113">
        <f t="shared" si="408"/>
        <v>4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2" x14ac:dyDescent="0.35">
      <c r="E736" s="101"/>
      <c r="F736" s="114" t="s">
        <v>7</v>
      </c>
      <c r="G736" s="115">
        <f>G$8</f>
        <v>4</v>
      </c>
      <c r="H736" s="115">
        <f t="shared" ref="H736:O736" si="409">H$8</f>
        <v>8</v>
      </c>
      <c r="I736" s="115">
        <f t="shared" si="409"/>
        <v>12</v>
      </c>
      <c r="J736" s="115">
        <f t="shared" si="409"/>
        <v>14</v>
      </c>
      <c r="K736" s="115">
        <f t="shared" si="409"/>
        <v>2</v>
      </c>
      <c r="L736" s="115">
        <f t="shared" si="409"/>
        <v>10</v>
      </c>
      <c r="M736" s="115">
        <f t="shared" si="409"/>
        <v>18</v>
      </c>
      <c r="N736" s="115">
        <f t="shared" si="409"/>
        <v>16</v>
      </c>
      <c r="O736" s="116">
        <f t="shared" si="409"/>
        <v>6</v>
      </c>
      <c r="P736" s="117"/>
      <c r="Q736" s="118">
        <f t="shared" ref="Q736:Y736" si="410">Q$8</f>
        <v>1</v>
      </c>
      <c r="R736" s="119">
        <f t="shared" si="410"/>
        <v>9</v>
      </c>
      <c r="S736" s="119">
        <f t="shared" si="410"/>
        <v>11</v>
      </c>
      <c r="T736" s="119">
        <f t="shared" si="410"/>
        <v>5</v>
      </c>
      <c r="U736" s="119">
        <f t="shared" si="410"/>
        <v>17</v>
      </c>
      <c r="V736" s="119">
        <f t="shared" si="410"/>
        <v>15</v>
      </c>
      <c r="W736" s="119">
        <f t="shared" si="410"/>
        <v>3</v>
      </c>
      <c r="X736" s="119">
        <f t="shared" si="410"/>
        <v>13</v>
      </c>
      <c r="Y736" s="116">
        <f t="shared" si="410"/>
        <v>7</v>
      </c>
      <c r="Z736" s="117"/>
      <c r="AA736" s="120"/>
      <c r="AB736" s="101"/>
      <c r="AC736" s="101"/>
    </row>
    <row r="737" spans="5:32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1</v>
      </c>
      <c r="H737" s="122">
        <f t="shared" ref="H737:O737" si="411">IF($Q732&lt;=18,IF(H736&lt;=$Q732,1,0),IF($Q732&lt;=36,IF(H736&lt;=($Q732-18),2,1),IF($Q732&gt;36,IF(H736&lt;=($Q732-36),3,2))))</f>
        <v>1</v>
      </c>
      <c r="I737" s="122">
        <f t="shared" si="411"/>
        <v>1</v>
      </c>
      <c r="J737" s="122">
        <f t="shared" si="411"/>
        <v>1</v>
      </c>
      <c r="K737" s="122">
        <f t="shared" si="411"/>
        <v>2</v>
      </c>
      <c r="L737" s="122">
        <f t="shared" si="411"/>
        <v>1</v>
      </c>
      <c r="M737" s="122">
        <f t="shared" si="411"/>
        <v>1</v>
      </c>
      <c r="N737" s="122">
        <f t="shared" si="411"/>
        <v>1</v>
      </c>
      <c r="O737" s="123">
        <f t="shared" si="411"/>
        <v>1</v>
      </c>
      <c r="P737" s="124">
        <f>SUM(G737:O737)</f>
        <v>10</v>
      </c>
      <c r="Q737" s="123">
        <f t="shared" ref="Q737:Y737" si="412">IF($Q732&lt;=18,IF(Q736&lt;=$Q732,1,0),IF($Q732&lt;=36,IF(Q736&lt;=($Q732-18),2,1),IF($Q732&gt;36,IF(Q736&lt;=($Q732-36),3,2))))</f>
        <v>2</v>
      </c>
      <c r="R737" s="123">
        <f t="shared" si="412"/>
        <v>1</v>
      </c>
      <c r="S737" s="123">
        <f t="shared" si="412"/>
        <v>1</v>
      </c>
      <c r="T737" s="123">
        <f t="shared" si="412"/>
        <v>1</v>
      </c>
      <c r="U737" s="123">
        <f t="shared" si="412"/>
        <v>1</v>
      </c>
      <c r="V737" s="123">
        <f t="shared" si="412"/>
        <v>1</v>
      </c>
      <c r="W737" s="123">
        <f t="shared" si="412"/>
        <v>1</v>
      </c>
      <c r="X737" s="123">
        <f t="shared" si="412"/>
        <v>1</v>
      </c>
      <c r="Y737" s="123">
        <f t="shared" si="412"/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2" x14ac:dyDescent="0.35">
      <c r="E738" s="101"/>
      <c r="F738" s="127" t="s">
        <v>51</v>
      </c>
      <c r="G738" s="128">
        <f t="shared" ref="G738:O738" si="413">G37</f>
        <v>10</v>
      </c>
      <c r="H738" s="128">
        <f t="shared" si="413"/>
        <v>10</v>
      </c>
      <c r="I738" s="128">
        <f t="shared" si="413"/>
        <v>10</v>
      </c>
      <c r="J738" s="128">
        <f t="shared" si="413"/>
        <v>10</v>
      </c>
      <c r="K738" s="128">
        <f t="shared" si="413"/>
        <v>10</v>
      </c>
      <c r="L738" s="128">
        <f t="shared" si="413"/>
        <v>10</v>
      </c>
      <c r="M738" s="128">
        <f t="shared" si="413"/>
        <v>10</v>
      </c>
      <c r="N738" s="128">
        <f t="shared" si="413"/>
        <v>10</v>
      </c>
      <c r="O738" s="128">
        <f t="shared" si="413"/>
        <v>10</v>
      </c>
      <c r="P738" s="129">
        <f>SUM(G738:O738)</f>
        <v>90</v>
      </c>
      <c r="Q738" s="130">
        <f t="shared" ref="Q738:Y738" si="414">Q37</f>
        <v>10</v>
      </c>
      <c r="R738" s="128">
        <f t="shared" si="414"/>
        <v>10</v>
      </c>
      <c r="S738" s="128">
        <f t="shared" si="414"/>
        <v>10</v>
      </c>
      <c r="T738" s="128">
        <f t="shared" si="414"/>
        <v>10</v>
      </c>
      <c r="U738" s="128">
        <f t="shared" si="414"/>
        <v>10</v>
      </c>
      <c r="V738" s="128">
        <f t="shared" si="414"/>
        <v>10</v>
      </c>
      <c r="W738" s="128">
        <f t="shared" si="414"/>
        <v>10</v>
      </c>
      <c r="X738" s="128">
        <f t="shared" si="414"/>
        <v>10</v>
      </c>
      <c r="Y738" s="131">
        <f t="shared" si="41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2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415">IF(H738-H735=-1,3+H737)+IF(H738-H735=0,2+H737)+IF(H738-H735=1,1+H737)+IF(H738-H735=2,H737)+IF(H738-H735=3,IF(H737-1&gt;0,H737-1,0))+IF(H738-H735=4,IF(H737-2&gt;0,H737-2,0))</f>
        <v>0</v>
      </c>
      <c r="I739" s="134">
        <f t="shared" si="415"/>
        <v>0</v>
      </c>
      <c r="J739" s="134">
        <f t="shared" si="415"/>
        <v>0</v>
      </c>
      <c r="K739" s="134">
        <f t="shared" si="415"/>
        <v>0</v>
      </c>
      <c r="L739" s="134">
        <f t="shared" si="415"/>
        <v>0</v>
      </c>
      <c r="M739" s="134">
        <f t="shared" si="415"/>
        <v>0</v>
      </c>
      <c r="N739" s="134">
        <f t="shared" si="415"/>
        <v>0</v>
      </c>
      <c r="O739" s="135">
        <f t="shared" si="415"/>
        <v>0</v>
      </c>
      <c r="P739" s="136">
        <f>SUM(G739:O739)</f>
        <v>0</v>
      </c>
      <c r="Q739" s="137">
        <f t="shared" ref="Q739:Y739" si="416">IF(Q738-Q735=-1,3+Q737)+IF(Q738-Q735=0,2+Q737)+IF(Q738-Q735=1,1+Q737)+IF(Q738-Q735=2,Q737)+IF(Q738-Q735=3,IF(Q737-1&gt;0,Q737-1,0))+IF(Q738-Q735=4,IF(Q737-2&gt;0,Q737-2,0))</f>
        <v>0</v>
      </c>
      <c r="R739" s="138">
        <f t="shared" si="416"/>
        <v>0</v>
      </c>
      <c r="S739" s="138">
        <f t="shared" si="416"/>
        <v>0</v>
      </c>
      <c r="T739" s="138">
        <f t="shared" si="416"/>
        <v>0</v>
      </c>
      <c r="U739" s="138">
        <f t="shared" si="416"/>
        <v>0</v>
      </c>
      <c r="V739" s="138">
        <f t="shared" si="416"/>
        <v>0</v>
      </c>
      <c r="W739" s="138">
        <f t="shared" si="416"/>
        <v>0</v>
      </c>
      <c r="X739" s="138">
        <f t="shared" si="416"/>
        <v>0</v>
      </c>
      <c r="Y739" s="135">
        <f t="shared" si="41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2" ht="15" thickBot="1" x14ac:dyDescent="0.4">
      <c r="E740" s="101"/>
      <c r="F740" s="140" t="s">
        <v>53</v>
      </c>
      <c r="G740" s="141">
        <f t="shared" ref="G740:O740" si="417">IF(G738-G735=-2,4)+IF(G738-G735=-1,3)+IF(G738-G735=0,2)+IF(G738-G735=1,1)+IF(G738-G735&gt;2,0)</f>
        <v>0</v>
      </c>
      <c r="H740" s="141">
        <f t="shared" si="417"/>
        <v>0</v>
      </c>
      <c r="I740" s="141">
        <f t="shared" si="417"/>
        <v>0</v>
      </c>
      <c r="J740" s="141">
        <f t="shared" si="417"/>
        <v>0</v>
      </c>
      <c r="K740" s="141">
        <f t="shared" si="417"/>
        <v>0</v>
      </c>
      <c r="L740" s="141">
        <f t="shared" si="417"/>
        <v>0</v>
      </c>
      <c r="M740" s="141">
        <f t="shared" si="417"/>
        <v>0</v>
      </c>
      <c r="N740" s="141">
        <f t="shared" si="417"/>
        <v>0</v>
      </c>
      <c r="O740" s="142">
        <f t="shared" si="417"/>
        <v>0</v>
      </c>
      <c r="P740" s="143">
        <f>SUM(G740:O740)</f>
        <v>0</v>
      </c>
      <c r="Q740" s="142">
        <f t="shared" ref="Q740:Y740" si="418">IF(Q738-Q735=-2,4)+IF(Q738-Q735=-1,3)+IF(Q738-Q735=0,2)+IF(Q738-Q735=1,1)+IF(Q738-Q735&gt;2,0)</f>
        <v>0</v>
      </c>
      <c r="R740" s="142">
        <f t="shared" si="418"/>
        <v>0</v>
      </c>
      <c r="S740" s="142">
        <f t="shared" si="418"/>
        <v>0</v>
      </c>
      <c r="T740" s="142">
        <f t="shared" si="418"/>
        <v>0</v>
      </c>
      <c r="U740" s="142">
        <f t="shared" si="418"/>
        <v>0</v>
      </c>
      <c r="V740" s="142">
        <f t="shared" si="418"/>
        <v>0</v>
      </c>
      <c r="W740" s="142">
        <f t="shared" si="418"/>
        <v>0</v>
      </c>
      <c r="X740" s="142">
        <f t="shared" si="418"/>
        <v>0</v>
      </c>
      <c r="Y740" s="142">
        <f t="shared" si="41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2" x14ac:dyDescent="0.35">
      <c r="E741" s="101"/>
      <c r="F741" s="38"/>
      <c r="G741" s="28">
        <f>G738-G735</f>
        <v>6</v>
      </c>
      <c r="H741" s="28">
        <f t="shared" ref="H741:O741" si="419">H738-H735</f>
        <v>6</v>
      </c>
      <c r="I741" s="28">
        <f t="shared" si="419"/>
        <v>5</v>
      </c>
      <c r="J741" s="28">
        <f t="shared" si="419"/>
        <v>6</v>
      </c>
      <c r="K741" s="28">
        <f t="shared" si="419"/>
        <v>7</v>
      </c>
      <c r="L741" s="28">
        <f t="shared" si="419"/>
        <v>5</v>
      </c>
      <c r="M741" s="28">
        <f t="shared" si="419"/>
        <v>7</v>
      </c>
      <c r="N741" s="28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5"/>
      <c r="AA741" s="146"/>
      <c r="AB741" s="101"/>
      <c r="AC741" s="101"/>
    </row>
    <row r="742" spans="5:32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2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2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</row>
    <row r="745" spans="5:32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</row>
    <row r="746" spans="5:32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</row>
    <row r="747" spans="5:32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</row>
    <row r="748" spans="5:32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</row>
    <row r="749" spans="5:32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</row>
    <row r="750" spans="5:32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</row>
    <row r="751" spans="5:32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</row>
    <row r="752" spans="5:32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</row>
    <row r="753" spans="5:32" ht="15.5" thickTop="1" thickBot="1" x14ac:dyDescent="0.4"/>
    <row r="754" spans="5:32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0</v>
      </c>
      <c r="AB754" s="101"/>
      <c r="AC754" s="101"/>
    </row>
    <row r="755" spans="5:32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133</v>
      </c>
      <c r="M755" s="211"/>
      <c r="N755" s="211"/>
      <c r="O755" s="211">
        <f>$G$3</f>
        <v>68.599999999999994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2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2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2" x14ac:dyDescent="0.35">
      <c r="E758" s="101"/>
      <c r="F758" s="109" t="s">
        <v>11</v>
      </c>
      <c r="G758" s="110">
        <f>G$7</f>
        <v>4</v>
      </c>
      <c r="H758" s="110">
        <f t="shared" ref="H758:O758" si="421">H$7</f>
        <v>4</v>
      </c>
      <c r="I758" s="110">
        <f t="shared" si="421"/>
        <v>5</v>
      </c>
      <c r="J758" s="110">
        <f t="shared" si="421"/>
        <v>4</v>
      </c>
      <c r="K758" s="110">
        <f t="shared" si="421"/>
        <v>3</v>
      </c>
      <c r="L758" s="110">
        <f t="shared" si="421"/>
        <v>5</v>
      </c>
      <c r="M758" s="110">
        <f t="shared" si="421"/>
        <v>3</v>
      </c>
      <c r="N758" s="110">
        <f t="shared" si="421"/>
        <v>5</v>
      </c>
      <c r="O758" s="110">
        <f t="shared" si="421"/>
        <v>3</v>
      </c>
      <c r="P758" s="111">
        <f>SUM(G758:O758)</f>
        <v>36</v>
      </c>
      <c r="Q758" s="110">
        <f t="shared" ref="Q758:Y758" si="422">Q$7</f>
        <v>4</v>
      </c>
      <c r="R758" s="112">
        <f t="shared" si="422"/>
        <v>4</v>
      </c>
      <c r="S758" s="112">
        <f t="shared" si="422"/>
        <v>3</v>
      </c>
      <c r="T758" s="112">
        <f t="shared" si="422"/>
        <v>5</v>
      </c>
      <c r="U758" s="112">
        <f t="shared" si="422"/>
        <v>3</v>
      </c>
      <c r="V758" s="112">
        <f t="shared" si="422"/>
        <v>4</v>
      </c>
      <c r="W758" s="112">
        <f t="shared" si="422"/>
        <v>4</v>
      </c>
      <c r="X758" s="112">
        <f t="shared" si="422"/>
        <v>5</v>
      </c>
      <c r="Y758" s="113">
        <f t="shared" si="422"/>
        <v>4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2" x14ac:dyDescent="0.35">
      <c r="E759" s="101"/>
      <c r="F759" s="114" t="s">
        <v>7</v>
      </c>
      <c r="G759" s="115">
        <f>G$8</f>
        <v>4</v>
      </c>
      <c r="H759" s="115">
        <f t="shared" ref="H759:O759" si="423">H$8</f>
        <v>8</v>
      </c>
      <c r="I759" s="115">
        <f t="shared" si="423"/>
        <v>12</v>
      </c>
      <c r="J759" s="115">
        <f t="shared" si="423"/>
        <v>14</v>
      </c>
      <c r="K759" s="115">
        <f t="shared" si="423"/>
        <v>2</v>
      </c>
      <c r="L759" s="115">
        <f t="shared" si="423"/>
        <v>10</v>
      </c>
      <c r="M759" s="115">
        <f t="shared" si="423"/>
        <v>18</v>
      </c>
      <c r="N759" s="115">
        <f t="shared" si="423"/>
        <v>16</v>
      </c>
      <c r="O759" s="116">
        <f t="shared" si="423"/>
        <v>6</v>
      </c>
      <c r="P759" s="117"/>
      <c r="Q759" s="118">
        <f t="shared" ref="Q759:Y759" si="424">Q$8</f>
        <v>1</v>
      </c>
      <c r="R759" s="119">
        <f t="shared" si="424"/>
        <v>9</v>
      </c>
      <c r="S759" s="119">
        <f t="shared" si="424"/>
        <v>11</v>
      </c>
      <c r="T759" s="119">
        <f t="shared" si="424"/>
        <v>5</v>
      </c>
      <c r="U759" s="119">
        <f t="shared" si="424"/>
        <v>17</v>
      </c>
      <c r="V759" s="119">
        <f t="shared" si="424"/>
        <v>15</v>
      </c>
      <c r="W759" s="119">
        <f t="shared" si="424"/>
        <v>3</v>
      </c>
      <c r="X759" s="119">
        <f t="shared" si="424"/>
        <v>13</v>
      </c>
      <c r="Y759" s="116">
        <f t="shared" si="424"/>
        <v>7</v>
      </c>
      <c r="Z759" s="117"/>
      <c r="AA759" s="120"/>
      <c r="AB759" s="101"/>
      <c r="AC759" s="101"/>
    </row>
    <row r="760" spans="5:32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1</v>
      </c>
      <c r="H760" s="122">
        <f t="shared" ref="H760:O760" si="425">IF($Q755&lt;=18,IF(H759&lt;=$Q755,1,0),IF($Q755&lt;=36,IF(H759&lt;=($Q755-18),2,1),IF($Q755&gt;36,IF(H759&lt;=($Q755-36),3,2))))</f>
        <v>1</v>
      </c>
      <c r="I760" s="122">
        <f t="shared" si="425"/>
        <v>1</v>
      </c>
      <c r="J760" s="122">
        <f t="shared" si="425"/>
        <v>1</v>
      </c>
      <c r="K760" s="122">
        <f t="shared" si="425"/>
        <v>2</v>
      </c>
      <c r="L760" s="122">
        <f t="shared" si="425"/>
        <v>1</v>
      </c>
      <c r="M760" s="122">
        <f t="shared" si="425"/>
        <v>1</v>
      </c>
      <c r="N760" s="122">
        <f t="shared" si="425"/>
        <v>1</v>
      </c>
      <c r="O760" s="123">
        <f t="shared" si="425"/>
        <v>1</v>
      </c>
      <c r="P760" s="124">
        <f>SUM(G760:O760)</f>
        <v>10</v>
      </c>
      <c r="Q760" s="123">
        <f t="shared" ref="Q760:Y760" si="426">IF($Q755&lt;=18,IF(Q759&lt;=$Q755,1,0),IF($Q755&lt;=36,IF(Q759&lt;=($Q755-18),2,1),IF($Q755&gt;36,IF(Q759&lt;=($Q755-36),3,2))))</f>
        <v>2</v>
      </c>
      <c r="R760" s="123">
        <f t="shared" si="426"/>
        <v>1</v>
      </c>
      <c r="S760" s="123">
        <f t="shared" si="426"/>
        <v>1</v>
      </c>
      <c r="T760" s="123">
        <f t="shared" si="426"/>
        <v>1</v>
      </c>
      <c r="U760" s="123">
        <f t="shared" si="426"/>
        <v>1</v>
      </c>
      <c r="V760" s="123">
        <f t="shared" si="426"/>
        <v>1</v>
      </c>
      <c r="W760" s="123">
        <f t="shared" si="426"/>
        <v>1</v>
      </c>
      <c r="X760" s="123">
        <f t="shared" si="426"/>
        <v>1</v>
      </c>
      <c r="Y760" s="123">
        <f t="shared" si="426"/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2" x14ac:dyDescent="0.35">
      <c r="E761" s="101"/>
      <c r="F761" s="127" t="s">
        <v>51</v>
      </c>
      <c r="G761" s="128">
        <f t="shared" ref="G761:O761" si="427">G38</f>
        <v>10</v>
      </c>
      <c r="H761" s="128">
        <f t="shared" si="427"/>
        <v>10</v>
      </c>
      <c r="I761" s="128">
        <f t="shared" si="427"/>
        <v>10</v>
      </c>
      <c r="J761" s="128">
        <f t="shared" si="427"/>
        <v>10</v>
      </c>
      <c r="K761" s="128">
        <f t="shared" si="427"/>
        <v>10</v>
      </c>
      <c r="L761" s="128">
        <f t="shared" si="427"/>
        <v>10</v>
      </c>
      <c r="M761" s="128">
        <f t="shared" si="427"/>
        <v>10</v>
      </c>
      <c r="N761" s="128">
        <f t="shared" si="427"/>
        <v>10</v>
      </c>
      <c r="O761" s="128">
        <f t="shared" si="427"/>
        <v>10</v>
      </c>
      <c r="P761" s="129">
        <f>SUM(G761:O761)</f>
        <v>90</v>
      </c>
      <c r="Q761" s="130">
        <f t="shared" ref="Q761:Y761" si="428">Q38</f>
        <v>10</v>
      </c>
      <c r="R761" s="128">
        <f t="shared" si="428"/>
        <v>10</v>
      </c>
      <c r="S761" s="128">
        <f t="shared" si="428"/>
        <v>10</v>
      </c>
      <c r="T761" s="128">
        <f t="shared" si="428"/>
        <v>10</v>
      </c>
      <c r="U761" s="128">
        <f t="shared" si="428"/>
        <v>10</v>
      </c>
      <c r="V761" s="128">
        <f t="shared" si="428"/>
        <v>10</v>
      </c>
      <c r="W761" s="128">
        <f t="shared" si="428"/>
        <v>10</v>
      </c>
      <c r="X761" s="128">
        <f t="shared" si="428"/>
        <v>10</v>
      </c>
      <c r="Y761" s="131">
        <f t="shared" si="428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2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429">IF(H761-H758=-1,3+H760)+IF(H761-H758=0,2+H760)+IF(H761-H758=1,1+H760)+IF(H761-H758=2,H760)+IF(H761-H758=3,IF(H760-1&gt;0,H760-1,0))+IF(H761-H758=4,IF(H760-2&gt;0,H760-2,0))</f>
        <v>0</v>
      </c>
      <c r="I762" s="134">
        <f t="shared" si="429"/>
        <v>0</v>
      </c>
      <c r="J762" s="134">
        <f t="shared" si="429"/>
        <v>0</v>
      </c>
      <c r="K762" s="134">
        <f t="shared" si="429"/>
        <v>0</v>
      </c>
      <c r="L762" s="134">
        <f t="shared" si="429"/>
        <v>0</v>
      </c>
      <c r="M762" s="134">
        <f t="shared" si="429"/>
        <v>0</v>
      </c>
      <c r="N762" s="134">
        <f t="shared" si="429"/>
        <v>0</v>
      </c>
      <c r="O762" s="135">
        <f t="shared" si="429"/>
        <v>0</v>
      </c>
      <c r="P762" s="136">
        <f>SUM(G762:O762)</f>
        <v>0</v>
      </c>
      <c r="Q762" s="137">
        <f t="shared" ref="Q762:Y762" si="430">IF(Q761-Q758=-1,3+Q760)+IF(Q761-Q758=0,2+Q760)+IF(Q761-Q758=1,1+Q760)+IF(Q761-Q758=2,Q760)+IF(Q761-Q758=3,IF(Q760-1&gt;0,Q760-1,0))+IF(Q761-Q758=4,IF(Q760-2&gt;0,Q760-2,0))</f>
        <v>0</v>
      </c>
      <c r="R762" s="138">
        <f t="shared" si="430"/>
        <v>0</v>
      </c>
      <c r="S762" s="138">
        <f t="shared" si="430"/>
        <v>0</v>
      </c>
      <c r="T762" s="138">
        <f t="shared" si="430"/>
        <v>0</v>
      </c>
      <c r="U762" s="138">
        <f t="shared" si="430"/>
        <v>0</v>
      </c>
      <c r="V762" s="138">
        <f t="shared" si="430"/>
        <v>0</v>
      </c>
      <c r="W762" s="138">
        <f t="shared" si="430"/>
        <v>0</v>
      </c>
      <c r="X762" s="138">
        <f t="shared" si="430"/>
        <v>0</v>
      </c>
      <c r="Y762" s="135">
        <f t="shared" si="430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2" ht="15" thickBot="1" x14ac:dyDescent="0.4">
      <c r="E763" s="101"/>
      <c r="F763" s="140" t="s">
        <v>53</v>
      </c>
      <c r="G763" s="141">
        <f t="shared" ref="G763:O763" si="431">IF(G761-G758=-2,4)+IF(G761-G758=-1,3)+IF(G761-G758=0,2)+IF(G761-G758=1,1)+IF(G761-G758&gt;2,0)</f>
        <v>0</v>
      </c>
      <c r="H763" s="141">
        <f t="shared" si="431"/>
        <v>0</v>
      </c>
      <c r="I763" s="141">
        <f t="shared" si="431"/>
        <v>0</v>
      </c>
      <c r="J763" s="141">
        <f t="shared" si="431"/>
        <v>0</v>
      </c>
      <c r="K763" s="141">
        <f t="shared" si="431"/>
        <v>0</v>
      </c>
      <c r="L763" s="141">
        <f t="shared" si="431"/>
        <v>0</v>
      </c>
      <c r="M763" s="141">
        <f t="shared" si="431"/>
        <v>0</v>
      </c>
      <c r="N763" s="141">
        <f t="shared" si="431"/>
        <v>0</v>
      </c>
      <c r="O763" s="142">
        <f t="shared" si="431"/>
        <v>0</v>
      </c>
      <c r="P763" s="143">
        <f>SUM(G763:O763)</f>
        <v>0</v>
      </c>
      <c r="Q763" s="142">
        <f t="shared" ref="Q763:Y763" si="432">IF(Q761-Q758=-2,4)+IF(Q761-Q758=-1,3)+IF(Q761-Q758=0,2)+IF(Q761-Q758=1,1)+IF(Q761-Q758&gt;2,0)</f>
        <v>0</v>
      </c>
      <c r="R763" s="142">
        <f t="shared" si="432"/>
        <v>0</v>
      </c>
      <c r="S763" s="142">
        <f t="shared" si="432"/>
        <v>0</v>
      </c>
      <c r="T763" s="142">
        <f t="shared" si="432"/>
        <v>0</v>
      </c>
      <c r="U763" s="142">
        <f t="shared" si="432"/>
        <v>0</v>
      </c>
      <c r="V763" s="142">
        <f t="shared" si="432"/>
        <v>0</v>
      </c>
      <c r="W763" s="142">
        <f t="shared" si="432"/>
        <v>0</v>
      </c>
      <c r="X763" s="142">
        <f t="shared" si="432"/>
        <v>0</v>
      </c>
      <c r="Y763" s="142">
        <f t="shared" si="432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2" x14ac:dyDescent="0.35">
      <c r="E764" s="101"/>
      <c r="F764" s="38"/>
      <c r="G764" s="28">
        <f>G761-G758</f>
        <v>6</v>
      </c>
      <c r="H764" s="28">
        <f t="shared" ref="H764:O764" si="433">H761-H758</f>
        <v>6</v>
      </c>
      <c r="I764" s="28">
        <f t="shared" si="433"/>
        <v>5</v>
      </c>
      <c r="J764" s="28">
        <f t="shared" si="433"/>
        <v>6</v>
      </c>
      <c r="K764" s="28">
        <f t="shared" si="433"/>
        <v>7</v>
      </c>
      <c r="L764" s="28">
        <f t="shared" si="433"/>
        <v>5</v>
      </c>
      <c r="M764" s="28">
        <f t="shared" si="433"/>
        <v>7</v>
      </c>
      <c r="N764" s="28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5"/>
      <c r="AA764" s="146"/>
      <c r="AB764" s="101"/>
      <c r="AC764" s="101"/>
    </row>
    <row r="765" spans="5:32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2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2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</row>
    <row r="768" spans="5:32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</row>
    <row r="769" spans="5:32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</row>
    <row r="770" spans="5:32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</row>
    <row r="771" spans="5:32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</row>
    <row r="772" spans="5:32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</row>
    <row r="773" spans="5:32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</row>
    <row r="774" spans="5:32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</row>
    <row r="775" spans="5:32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</row>
    <row r="776" spans="5:32" ht="15" thickTop="1" x14ac:dyDescent="0.35"/>
  </sheetData>
  <mergeCells count="642"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67FA-0459-4A27-9721-4D1BD6E8DA4F}">
  <sheetPr codeName="Feuil13"/>
  <dimension ref="B1:AG32"/>
  <sheetViews>
    <sheetView showGridLines="0" topLeftCell="H1" zoomScale="60" zoomScaleNormal="60" workbookViewId="0">
      <selection activeCell="AB4" sqref="AB4"/>
    </sheetView>
  </sheetViews>
  <sheetFormatPr baseColWidth="10" defaultRowHeight="14.5" x14ac:dyDescent="0.35"/>
  <sheetData>
    <row r="1" spans="2:33" x14ac:dyDescent="0.35">
      <c r="D1" s="230" t="s">
        <v>113</v>
      </c>
      <c r="E1" s="230"/>
      <c r="F1" s="230"/>
      <c r="G1" s="230"/>
      <c r="H1" s="230"/>
      <c r="I1" s="230"/>
      <c r="J1" s="230"/>
    </row>
    <row r="2" spans="2:33" x14ac:dyDescent="0.35">
      <c r="B2" s="4" t="s">
        <v>64</v>
      </c>
      <c r="C2" s="4" t="s">
        <v>69</v>
      </c>
      <c r="D2" s="4">
        <v>1</v>
      </c>
      <c r="E2" s="4">
        <v>2</v>
      </c>
      <c r="F2" s="4">
        <v>3</v>
      </c>
      <c r="G2" s="4">
        <v>4</v>
      </c>
      <c r="H2" s="4">
        <v>5</v>
      </c>
      <c r="I2" s="4">
        <v>6</v>
      </c>
      <c r="J2" s="4">
        <v>7</v>
      </c>
      <c r="K2" s="4">
        <v>8</v>
      </c>
      <c r="L2" s="4">
        <v>9</v>
      </c>
      <c r="M2" s="4">
        <v>10</v>
      </c>
      <c r="N2" s="4">
        <v>11</v>
      </c>
      <c r="O2" s="4">
        <v>12</v>
      </c>
      <c r="P2" s="4">
        <v>13</v>
      </c>
      <c r="Q2" s="4">
        <v>14</v>
      </c>
      <c r="R2" s="4">
        <v>15</v>
      </c>
      <c r="S2" s="4">
        <v>16</v>
      </c>
      <c r="T2" s="4">
        <v>17</v>
      </c>
      <c r="U2" s="4">
        <v>18</v>
      </c>
      <c r="V2" s="4">
        <v>19</v>
      </c>
      <c r="W2" s="4">
        <v>20</v>
      </c>
      <c r="X2" s="4">
        <v>21</v>
      </c>
      <c r="Y2" s="4">
        <v>22</v>
      </c>
      <c r="Z2" s="4">
        <v>23</v>
      </c>
      <c r="AA2" s="4">
        <v>24</v>
      </c>
      <c r="AB2" s="4">
        <v>25</v>
      </c>
      <c r="AC2" s="4">
        <v>26</v>
      </c>
      <c r="AD2" s="4">
        <v>27</v>
      </c>
      <c r="AE2" s="4">
        <v>28</v>
      </c>
      <c r="AF2" s="4">
        <v>29</v>
      </c>
      <c r="AG2" s="4">
        <v>30</v>
      </c>
    </row>
    <row r="3" spans="2:33" x14ac:dyDescent="0.35">
      <c r="B3" s="4">
        <v>1</v>
      </c>
      <c r="C3" s="4">
        <v>30</v>
      </c>
      <c r="D3" s="188">
        <f>C3</f>
        <v>30</v>
      </c>
      <c r="E3" s="188">
        <f>ROUNDDOWN((C3+C4)/2,0)</f>
        <v>27</v>
      </c>
      <c r="F3" s="188">
        <f>ROUNDDOWN((C3+C4+C5)/3,0)</f>
        <v>25</v>
      </c>
      <c r="G3" s="188">
        <f>ROUNDDOWN((C3+C4+C5+C6)/4,0)</f>
        <v>22</v>
      </c>
      <c r="H3" s="188">
        <f>ROUNDDOWN(SUM(C3:C7)/5,0)</f>
        <v>20</v>
      </c>
      <c r="I3" s="188">
        <f>ROUNDDOWN(SUM(C3:C8)/6,0)</f>
        <v>18</v>
      </c>
      <c r="J3" s="188">
        <f>ROUNDDOWN(SUM(C3:C9)/7,0)</f>
        <v>16</v>
      </c>
      <c r="K3" s="188">
        <f>ROUNDDOWN(SUM(C3:C10)/8,0)</f>
        <v>15</v>
      </c>
      <c r="L3" s="188">
        <f>ROUNDDOWN(SUM(C3:C11)/9,0)</f>
        <v>14</v>
      </c>
      <c r="M3" s="188">
        <f>ROUNDDOWN(SUM(C3:C12)/10,0)</f>
        <v>13</v>
      </c>
      <c r="N3" s="188">
        <f>ROUNDDOWN(SUM(C3:C13)/11,0)</f>
        <v>12</v>
      </c>
      <c r="O3" s="188">
        <f>ROUNDDOWN(SUM(C3:C14)/12,0)</f>
        <v>11</v>
      </c>
      <c r="P3" s="188">
        <f>ROUNDDOWN(SUM(C3:C15)/13,0)</f>
        <v>11</v>
      </c>
      <c r="Q3" s="188">
        <f>ROUNDDOWN(SUM(C3:C16)/14,0)</f>
        <v>10</v>
      </c>
      <c r="R3" s="188">
        <f>ROUNDDOWN(SUM(C3:C17)/15,0)</f>
        <v>9</v>
      </c>
      <c r="S3" s="188">
        <f>ROUNDDOWN(SUM(C3:C18)/S$2,0)</f>
        <v>9</v>
      </c>
      <c r="T3" s="188">
        <f>ROUNDDOWN(SUM(C3:C19)/T$2,0)</f>
        <v>8</v>
      </c>
      <c r="U3" s="188">
        <f>ROUNDDOWN(SUM(C3:C20)/U$2,0)</f>
        <v>8</v>
      </c>
      <c r="V3" s="188">
        <f>ROUNDDOWN(SUM(C3:C21)/V$2,0)</f>
        <v>7</v>
      </c>
      <c r="W3" s="188">
        <f>ROUNDDOWN(SUM(C3:C22)/W$2,0)</f>
        <v>7</v>
      </c>
      <c r="X3" s="188">
        <f>ROUNDDOWN(SUM(C3:C23)/X$2,0)</f>
        <v>7</v>
      </c>
      <c r="Y3" s="188">
        <f>ROUNDDOWN(SUM(C3:C24)/Y$2,0)</f>
        <v>6</v>
      </c>
      <c r="Z3" s="188">
        <f>ROUNDDOWN(SUM(C3:C25)/Z$2,0)</f>
        <v>6</v>
      </c>
      <c r="AA3" s="188">
        <f>ROUNDDOWN(SUM(C3:C26)/AA$2,0)</f>
        <v>6</v>
      </c>
      <c r="AB3" s="188">
        <f>ROUNDDOWN(SUM(C3:C27)/AB$2,0)</f>
        <v>6</v>
      </c>
      <c r="AC3" s="188">
        <f>ROUNDDOWN(SUM(C3:C28)/AC$2,0)</f>
        <v>6</v>
      </c>
      <c r="AD3" s="188">
        <f>ROUNDDOWN(SUM(C3:C29)/AD$2,0)</f>
        <v>5</v>
      </c>
      <c r="AE3" s="188">
        <f>ROUNDDOWN(SUM(C3:C30)/AE$2,0)</f>
        <v>5</v>
      </c>
      <c r="AF3" s="188">
        <f>ROUNDDOWN(SUM(C3:C31)/AF$2,0)</f>
        <v>5</v>
      </c>
      <c r="AG3" s="188">
        <f>ROUNDDOWN(SUM(C3:C32)/AG$2,0)</f>
        <v>5</v>
      </c>
    </row>
    <row r="4" spans="2:33" x14ac:dyDescent="0.35">
      <c r="B4" s="4">
        <v>2</v>
      </c>
      <c r="C4" s="4">
        <v>25</v>
      </c>
      <c r="D4" s="188">
        <f t="shared" ref="D4:D15" si="0">C4</f>
        <v>25</v>
      </c>
      <c r="E4" s="188">
        <f t="shared" ref="E4:E15" si="1">ROUNDDOWN((C4+C5)/2,0)</f>
        <v>22</v>
      </c>
      <c r="F4" s="188">
        <f t="shared" ref="F4:F15" si="2">ROUNDDOWN((C4+C5+C6)/3,0)</f>
        <v>20</v>
      </c>
      <c r="G4" s="188">
        <f t="shared" ref="G4:G15" si="3">ROUNDDOWN((C4+C5+C6+C7)/4,0)</f>
        <v>17</v>
      </c>
      <c r="H4" s="188">
        <f t="shared" ref="H4:H15" si="4">ROUNDDOWN(SUM(C4:C8)/5,0)</f>
        <v>15</v>
      </c>
      <c r="I4" s="188">
        <f t="shared" ref="I4:I15" si="5">ROUNDDOWN(SUM(C4:C9)/6,0)</f>
        <v>14</v>
      </c>
      <c r="J4" s="188">
        <f t="shared" ref="J4:J15" si="6">ROUNDDOWN(SUM(C4:C10)/7,0)</f>
        <v>13</v>
      </c>
      <c r="K4" s="188">
        <f t="shared" ref="K4:K15" si="7">ROUNDDOWN(SUM(C4:C11)/8,0)</f>
        <v>12</v>
      </c>
      <c r="L4" s="188">
        <f t="shared" ref="L4:L15" si="8">ROUNDDOWN(SUM(C4:C12)/9,0)</f>
        <v>11</v>
      </c>
      <c r="M4" s="188">
        <f t="shared" ref="M4:M15" si="9">ROUNDDOWN(SUM(C4:C13)/10,0)</f>
        <v>10</v>
      </c>
      <c r="N4" s="188">
        <f t="shared" ref="N4:N15" si="10">ROUNDDOWN(SUM(C4:C14)/11,0)</f>
        <v>10</v>
      </c>
      <c r="O4" s="188">
        <f t="shared" ref="O4:O15" si="11">ROUNDDOWN(SUM(C4:C15)/12,0)</f>
        <v>9</v>
      </c>
      <c r="P4" s="188">
        <f t="shared" ref="P4:P15" si="12">ROUNDDOWN(SUM(C4:C16)/13,0)</f>
        <v>8</v>
      </c>
      <c r="Q4" s="188">
        <f t="shared" ref="Q4:Q15" si="13">ROUNDDOWN(SUM(C4:C17)/14,0)</f>
        <v>8</v>
      </c>
      <c r="R4" s="188">
        <f t="shared" ref="R4:R15" si="14">ROUNDDOWN(SUM(C4:C18)/15,0)</f>
        <v>7</v>
      </c>
      <c r="S4" s="188">
        <f t="shared" ref="S4:S12" si="15">ROUNDDOWN(SUM(C4:C19)/S$2,0)</f>
        <v>7</v>
      </c>
      <c r="T4" s="188">
        <f t="shared" ref="T4:T12" si="16">ROUNDDOWN(SUM(C4:C20)/T$2,0)</f>
        <v>7</v>
      </c>
      <c r="U4" s="188">
        <f t="shared" ref="U4:U12" si="17">ROUNDDOWN(SUM(C4:C21)/U$2,0)</f>
        <v>6</v>
      </c>
      <c r="V4" s="188">
        <f t="shared" ref="V4:V12" si="18">ROUNDDOWN(SUM(C4:C22)/V$2,0)</f>
        <v>6</v>
      </c>
      <c r="W4" s="188">
        <f t="shared" ref="W4:W12" si="19">ROUNDDOWN(SUM(C4:C23)/W$2,0)</f>
        <v>6</v>
      </c>
      <c r="X4" s="188">
        <f t="shared" ref="X4:X12" si="20">ROUNDDOWN(SUM(C4:C24)/X$2,0)</f>
        <v>5</v>
      </c>
      <c r="Y4" s="188">
        <f t="shared" ref="Y4:Y12" si="21">ROUNDDOWN(SUM(C4:C25)/Y$2,0)</f>
        <v>5</v>
      </c>
      <c r="Z4" s="188">
        <f t="shared" ref="Z4:Z12" si="22">ROUNDDOWN(SUM(C4:C26)/Z$2,0)</f>
        <v>5</v>
      </c>
      <c r="AA4" s="188">
        <f t="shared" ref="AA4:AA12" si="23">ROUNDDOWN(SUM(C4:C27)/AA$2,0)</f>
        <v>5</v>
      </c>
      <c r="AB4" s="188">
        <f t="shared" ref="AB4:AB12" si="24">ROUNDDOWN(SUM(C4:C28)/AB$2,0)</f>
        <v>5</v>
      </c>
      <c r="AC4" s="188">
        <f t="shared" ref="AC4:AC12" si="25">ROUNDDOWN(SUM(C4:C29)/AC$2,0)</f>
        <v>4</v>
      </c>
      <c r="AD4" s="188">
        <f t="shared" ref="AD4:AD12" si="26">ROUNDDOWN(SUM(C4:C30)/AD$2,0)</f>
        <v>4</v>
      </c>
      <c r="AE4" s="188">
        <f t="shared" ref="AE4:AE12" si="27">ROUNDDOWN(SUM(C4:C31)/AE$2,0)</f>
        <v>4</v>
      </c>
      <c r="AF4" s="188">
        <f t="shared" ref="AF4:AF12" si="28">ROUNDDOWN(SUM(C4:C32)/AF$2,0)</f>
        <v>4</v>
      </c>
      <c r="AG4" s="188">
        <f t="shared" ref="AG4:AG12" si="29">ROUNDDOWN(SUM(C4:C33)/AG$2,0)</f>
        <v>4</v>
      </c>
    </row>
    <row r="5" spans="2:33" x14ac:dyDescent="0.35">
      <c r="B5" s="4">
        <v>3</v>
      </c>
      <c r="C5" s="4">
        <v>20</v>
      </c>
      <c r="D5" s="188">
        <f t="shared" si="0"/>
        <v>20</v>
      </c>
      <c r="E5" s="188">
        <f t="shared" si="1"/>
        <v>17</v>
      </c>
      <c r="F5" s="188">
        <f t="shared" si="2"/>
        <v>15</v>
      </c>
      <c r="G5" s="188">
        <f t="shared" si="3"/>
        <v>13</v>
      </c>
      <c r="H5" s="188">
        <f t="shared" si="4"/>
        <v>12</v>
      </c>
      <c r="I5" s="188">
        <f t="shared" si="5"/>
        <v>11</v>
      </c>
      <c r="J5" s="188">
        <f t="shared" si="6"/>
        <v>10</v>
      </c>
      <c r="K5" s="188">
        <f t="shared" si="7"/>
        <v>10</v>
      </c>
      <c r="L5" s="188">
        <f t="shared" si="8"/>
        <v>9</v>
      </c>
      <c r="M5" s="188">
        <f t="shared" si="9"/>
        <v>8</v>
      </c>
      <c r="N5" s="188">
        <f t="shared" si="10"/>
        <v>8</v>
      </c>
      <c r="O5" s="188">
        <f t="shared" si="11"/>
        <v>7</v>
      </c>
      <c r="P5" s="188">
        <f t="shared" si="12"/>
        <v>7</v>
      </c>
      <c r="Q5" s="188">
        <f t="shared" si="13"/>
        <v>6</v>
      </c>
      <c r="R5" s="188">
        <f t="shared" si="14"/>
        <v>6</v>
      </c>
      <c r="S5" s="188">
        <f t="shared" si="15"/>
        <v>5</v>
      </c>
      <c r="T5" s="188">
        <f t="shared" si="16"/>
        <v>5</v>
      </c>
      <c r="U5" s="188">
        <f t="shared" si="17"/>
        <v>5</v>
      </c>
      <c r="V5" s="188">
        <f t="shared" si="18"/>
        <v>5</v>
      </c>
      <c r="W5" s="188">
        <f t="shared" si="19"/>
        <v>4</v>
      </c>
      <c r="X5" s="188">
        <f t="shared" si="20"/>
        <v>4</v>
      </c>
      <c r="Y5" s="188">
        <f t="shared" si="21"/>
        <v>4</v>
      </c>
      <c r="Z5" s="188">
        <f t="shared" si="22"/>
        <v>4</v>
      </c>
      <c r="AA5" s="188">
        <f t="shared" si="23"/>
        <v>4</v>
      </c>
      <c r="AB5" s="188">
        <f t="shared" si="24"/>
        <v>4</v>
      </c>
      <c r="AC5" s="188">
        <f t="shared" si="25"/>
        <v>4</v>
      </c>
      <c r="AD5" s="188">
        <f t="shared" si="26"/>
        <v>3</v>
      </c>
      <c r="AE5" s="188">
        <f t="shared" si="27"/>
        <v>3</v>
      </c>
      <c r="AF5" s="188">
        <f t="shared" si="28"/>
        <v>3</v>
      </c>
      <c r="AG5" s="188">
        <f t="shared" si="29"/>
        <v>3</v>
      </c>
    </row>
    <row r="6" spans="2:33" x14ac:dyDescent="0.35">
      <c r="B6" s="4">
        <v>4</v>
      </c>
      <c r="C6" s="4">
        <v>15</v>
      </c>
      <c r="D6" s="188">
        <f t="shared" si="0"/>
        <v>15</v>
      </c>
      <c r="E6" s="188">
        <f t="shared" si="1"/>
        <v>12</v>
      </c>
      <c r="F6" s="188">
        <f t="shared" si="2"/>
        <v>11</v>
      </c>
      <c r="G6" s="188">
        <f t="shared" si="3"/>
        <v>10</v>
      </c>
      <c r="H6" s="188">
        <f t="shared" si="4"/>
        <v>9</v>
      </c>
      <c r="I6" s="188">
        <f t="shared" si="5"/>
        <v>9</v>
      </c>
      <c r="J6" s="188">
        <f t="shared" si="6"/>
        <v>8</v>
      </c>
      <c r="K6" s="188">
        <f t="shared" si="7"/>
        <v>8</v>
      </c>
      <c r="L6" s="188">
        <f t="shared" si="8"/>
        <v>7</v>
      </c>
      <c r="M6" s="188">
        <f t="shared" si="9"/>
        <v>6</v>
      </c>
      <c r="N6" s="188">
        <f t="shared" si="10"/>
        <v>6</v>
      </c>
      <c r="O6" s="188">
        <f t="shared" si="11"/>
        <v>5</v>
      </c>
      <c r="P6" s="188">
        <f t="shared" si="12"/>
        <v>5</v>
      </c>
      <c r="Q6" s="188">
        <f t="shared" si="13"/>
        <v>5</v>
      </c>
      <c r="R6" s="188">
        <f t="shared" si="14"/>
        <v>4</v>
      </c>
      <c r="S6" s="188">
        <f t="shared" si="15"/>
        <v>4</v>
      </c>
      <c r="T6" s="188">
        <f t="shared" si="16"/>
        <v>4</v>
      </c>
      <c r="U6" s="188">
        <f t="shared" si="17"/>
        <v>4</v>
      </c>
      <c r="V6" s="188">
        <f t="shared" si="18"/>
        <v>4</v>
      </c>
      <c r="W6" s="188">
        <f t="shared" si="19"/>
        <v>3</v>
      </c>
      <c r="X6" s="188">
        <f t="shared" si="20"/>
        <v>3</v>
      </c>
      <c r="Y6" s="188">
        <f t="shared" si="21"/>
        <v>3</v>
      </c>
      <c r="Z6" s="188">
        <f t="shared" si="22"/>
        <v>3</v>
      </c>
      <c r="AA6" s="188">
        <f t="shared" si="23"/>
        <v>3</v>
      </c>
      <c r="AB6" s="188">
        <f t="shared" si="24"/>
        <v>3</v>
      </c>
      <c r="AC6" s="188">
        <f t="shared" si="25"/>
        <v>3</v>
      </c>
      <c r="AD6" s="188">
        <f t="shared" si="26"/>
        <v>3</v>
      </c>
      <c r="AE6" s="188">
        <f t="shared" si="27"/>
        <v>3</v>
      </c>
      <c r="AF6" s="188">
        <f t="shared" si="28"/>
        <v>2</v>
      </c>
      <c r="AG6" s="188">
        <f t="shared" si="29"/>
        <v>2</v>
      </c>
    </row>
    <row r="7" spans="2:33" x14ac:dyDescent="0.35">
      <c r="B7" s="4">
        <v>5</v>
      </c>
      <c r="C7" s="4">
        <v>10</v>
      </c>
      <c r="D7" s="188">
        <f t="shared" si="0"/>
        <v>10</v>
      </c>
      <c r="E7" s="188">
        <f t="shared" si="1"/>
        <v>9</v>
      </c>
      <c r="F7" s="188">
        <f t="shared" si="2"/>
        <v>9</v>
      </c>
      <c r="G7" s="188">
        <f t="shared" si="3"/>
        <v>8</v>
      </c>
      <c r="H7" s="188">
        <f t="shared" si="4"/>
        <v>8</v>
      </c>
      <c r="I7" s="188">
        <f t="shared" si="5"/>
        <v>7</v>
      </c>
      <c r="J7" s="188">
        <f t="shared" si="6"/>
        <v>7</v>
      </c>
      <c r="K7" s="188">
        <f t="shared" si="7"/>
        <v>6</v>
      </c>
      <c r="L7" s="188">
        <f t="shared" si="8"/>
        <v>6</v>
      </c>
      <c r="M7" s="188">
        <f t="shared" si="9"/>
        <v>5</v>
      </c>
      <c r="N7" s="188">
        <f t="shared" si="10"/>
        <v>5</v>
      </c>
      <c r="O7" s="188">
        <f t="shared" si="11"/>
        <v>4</v>
      </c>
      <c r="P7" s="188">
        <f t="shared" si="12"/>
        <v>4</v>
      </c>
      <c r="Q7" s="188">
        <f t="shared" si="13"/>
        <v>4</v>
      </c>
      <c r="R7" s="188">
        <f t="shared" si="14"/>
        <v>4</v>
      </c>
      <c r="S7" s="188">
        <f t="shared" si="15"/>
        <v>3</v>
      </c>
      <c r="T7" s="188">
        <f t="shared" si="16"/>
        <v>3</v>
      </c>
      <c r="U7" s="188">
        <f t="shared" si="17"/>
        <v>3</v>
      </c>
      <c r="V7" s="188">
        <f t="shared" si="18"/>
        <v>3</v>
      </c>
      <c r="W7" s="188">
        <f t="shared" si="19"/>
        <v>3</v>
      </c>
      <c r="X7" s="188">
        <f t="shared" si="20"/>
        <v>3</v>
      </c>
      <c r="Y7" s="188">
        <f t="shared" si="21"/>
        <v>3</v>
      </c>
      <c r="Z7" s="188">
        <f t="shared" si="22"/>
        <v>2</v>
      </c>
      <c r="AA7" s="188">
        <f t="shared" si="23"/>
        <v>2</v>
      </c>
      <c r="AB7" s="188">
        <f t="shared" si="24"/>
        <v>2</v>
      </c>
      <c r="AC7" s="188">
        <f t="shared" si="25"/>
        <v>2</v>
      </c>
      <c r="AD7" s="188">
        <f t="shared" si="26"/>
        <v>2</v>
      </c>
      <c r="AE7" s="188">
        <f t="shared" si="27"/>
        <v>2</v>
      </c>
      <c r="AF7" s="188">
        <f t="shared" si="28"/>
        <v>2</v>
      </c>
      <c r="AG7" s="188">
        <f t="shared" si="29"/>
        <v>2</v>
      </c>
    </row>
    <row r="8" spans="2:33" x14ac:dyDescent="0.35">
      <c r="B8" s="4">
        <v>6</v>
      </c>
      <c r="C8" s="4">
        <v>9</v>
      </c>
      <c r="D8" s="188">
        <f t="shared" si="0"/>
        <v>9</v>
      </c>
      <c r="E8" s="188">
        <f t="shared" si="1"/>
        <v>8</v>
      </c>
      <c r="F8" s="188">
        <f t="shared" si="2"/>
        <v>8</v>
      </c>
      <c r="G8" s="188">
        <f t="shared" si="3"/>
        <v>7</v>
      </c>
      <c r="H8" s="188">
        <f t="shared" si="4"/>
        <v>7</v>
      </c>
      <c r="I8" s="188">
        <f t="shared" si="5"/>
        <v>6</v>
      </c>
      <c r="J8" s="188">
        <f t="shared" si="6"/>
        <v>6</v>
      </c>
      <c r="K8" s="188">
        <f t="shared" si="7"/>
        <v>5</v>
      </c>
      <c r="L8" s="188">
        <f t="shared" si="8"/>
        <v>5</v>
      </c>
      <c r="M8" s="188">
        <f t="shared" si="9"/>
        <v>4</v>
      </c>
      <c r="N8" s="188">
        <f t="shared" si="10"/>
        <v>4</v>
      </c>
      <c r="O8" s="188">
        <f t="shared" si="11"/>
        <v>4</v>
      </c>
      <c r="P8" s="188">
        <f t="shared" si="12"/>
        <v>3</v>
      </c>
      <c r="Q8" s="188">
        <f t="shared" si="13"/>
        <v>3</v>
      </c>
      <c r="R8" s="188">
        <f t="shared" si="14"/>
        <v>3</v>
      </c>
      <c r="S8" s="188">
        <f t="shared" si="15"/>
        <v>3</v>
      </c>
      <c r="T8" s="188">
        <f t="shared" si="16"/>
        <v>3</v>
      </c>
      <c r="U8" s="188">
        <f t="shared" si="17"/>
        <v>3</v>
      </c>
      <c r="V8" s="188">
        <f t="shared" si="18"/>
        <v>2</v>
      </c>
      <c r="W8" s="188">
        <f t="shared" si="19"/>
        <v>2</v>
      </c>
      <c r="X8" s="188">
        <f t="shared" si="20"/>
        <v>2</v>
      </c>
      <c r="Y8" s="188">
        <f t="shared" si="21"/>
        <v>2</v>
      </c>
      <c r="Z8" s="188">
        <f t="shared" si="22"/>
        <v>2</v>
      </c>
      <c r="AA8" s="188">
        <f t="shared" si="23"/>
        <v>2</v>
      </c>
      <c r="AB8" s="188">
        <f t="shared" si="24"/>
        <v>2</v>
      </c>
      <c r="AC8" s="188">
        <f t="shared" si="25"/>
        <v>2</v>
      </c>
      <c r="AD8" s="188">
        <f t="shared" si="26"/>
        <v>2</v>
      </c>
      <c r="AE8" s="188">
        <f t="shared" si="27"/>
        <v>2</v>
      </c>
      <c r="AF8" s="188">
        <f t="shared" si="28"/>
        <v>2</v>
      </c>
      <c r="AG8" s="188">
        <f t="shared" si="29"/>
        <v>2</v>
      </c>
    </row>
    <row r="9" spans="2:33" x14ac:dyDescent="0.35">
      <c r="B9" s="4">
        <v>7</v>
      </c>
      <c r="C9" s="4">
        <v>8</v>
      </c>
      <c r="D9" s="188">
        <f t="shared" si="0"/>
        <v>8</v>
      </c>
      <c r="E9" s="188">
        <f t="shared" si="1"/>
        <v>7</v>
      </c>
      <c r="F9" s="188">
        <f t="shared" si="2"/>
        <v>7</v>
      </c>
      <c r="G9" s="188">
        <f t="shared" si="3"/>
        <v>6</v>
      </c>
      <c r="H9" s="188">
        <f t="shared" si="4"/>
        <v>6</v>
      </c>
      <c r="I9" s="188">
        <f t="shared" si="5"/>
        <v>5</v>
      </c>
      <c r="J9" s="188">
        <f t="shared" si="6"/>
        <v>5</v>
      </c>
      <c r="K9" s="188">
        <f t="shared" si="7"/>
        <v>4</v>
      </c>
      <c r="L9" s="188">
        <f t="shared" si="8"/>
        <v>4</v>
      </c>
      <c r="M9" s="188">
        <f t="shared" si="9"/>
        <v>3</v>
      </c>
      <c r="N9" s="188">
        <f t="shared" si="10"/>
        <v>3</v>
      </c>
      <c r="O9" s="188">
        <f t="shared" si="11"/>
        <v>3</v>
      </c>
      <c r="P9" s="188">
        <f t="shared" si="12"/>
        <v>3</v>
      </c>
      <c r="Q9" s="188">
        <f t="shared" si="13"/>
        <v>3</v>
      </c>
      <c r="R9" s="188">
        <f t="shared" si="14"/>
        <v>2</v>
      </c>
      <c r="S9" s="188">
        <f t="shared" si="15"/>
        <v>2</v>
      </c>
      <c r="T9" s="188">
        <f t="shared" si="16"/>
        <v>2</v>
      </c>
      <c r="U9" s="188">
        <f t="shared" si="17"/>
        <v>2</v>
      </c>
      <c r="V9" s="188">
        <f t="shared" si="18"/>
        <v>2</v>
      </c>
      <c r="W9" s="188">
        <f t="shared" si="19"/>
        <v>2</v>
      </c>
      <c r="X9" s="188">
        <f t="shared" si="20"/>
        <v>2</v>
      </c>
      <c r="Y9" s="188">
        <f t="shared" si="21"/>
        <v>2</v>
      </c>
      <c r="Z9" s="188">
        <f t="shared" si="22"/>
        <v>2</v>
      </c>
      <c r="AA9" s="188">
        <f t="shared" si="23"/>
        <v>2</v>
      </c>
      <c r="AB9" s="188">
        <f t="shared" si="24"/>
        <v>2</v>
      </c>
      <c r="AC9" s="188">
        <f t="shared" si="25"/>
        <v>2</v>
      </c>
      <c r="AD9" s="188">
        <f t="shared" si="26"/>
        <v>1</v>
      </c>
      <c r="AE9" s="188">
        <f t="shared" si="27"/>
        <v>1</v>
      </c>
      <c r="AF9" s="188">
        <f t="shared" si="28"/>
        <v>1</v>
      </c>
      <c r="AG9" s="188">
        <f t="shared" si="29"/>
        <v>1</v>
      </c>
    </row>
    <row r="10" spans="2:33" x14ac:dyDescent="0.35">
      <c r="B10" s="4">
        <v>8</v>
      </c>
      <c r="C10" s="4">
        <v>7</v>
      </c>
      <c r="D10" s="188">
        <f t="shared" si="0"/>
        <v>7</v>
      </c>
      <c r="E10" s="188">
        <f t="shared" si="1"/>
        <v>6</v>
      </c>
      <c r="F10" s="188">
        <f t="shared" si="2"/>
        <v>6</v>
      </c>
      <c r="G10" s="188">
        <f t="shared" si="3"/>
        <v>5</v>
      </c>
      <c r="H10" s="188">
        <f t="shared" si="4"/>
        <v>5</v>
      </c>
      <c r="I10" s="188">
        <f t="shared" si="5"/>
        <v>4</v>
      </c>
      <c r="J10" s="188">
        <f t="shared" si="6"/>
        <v>4</v>
      </c>
      <c r="K10" s="188">
        <f t="shared" si="7"/>
        <v>3</v>
      </c>
      <c r="L10" s="188">
        <f t="shared" si="8"/>
        <v>3</v>
      </c>
      <c r="M10" s="188">
        <f t="shared" si="9"/>
        <v>3</v>
      </c>
      <c r="N10" s="188">
        <f t="shared" si="10"/>
        <v>2</v>
      </c>
      <c r="O10" s="188">
        <f t="shared" si="11"/>
        <v>2</v>
      </c>
      <c r="P10" s="188">
        <f t="shared" si="12"/>
        <v>2</v>
      </c>
      <c r="Q10" s="188">
        <f t="shared" si="13"/>
        <v>2</v>
      </c>
      <c r="R10" s="188">
        <f t="shared" si="14"/>
        <v>2</v>
      </c>
      <c r="S10" s="188">
        <f t="shared" si="15"/>
        <v>2</v>
      </c>
      <c r="T10" s="188">
        <f t="shared" si="16"/>
        <v>2</v>
      </c>
      <c r="U10" s="188">
        <f t="shared" si="17"/>
        <v>2</v>
      </c>
      <c r="V10" s="188">
        <f t="shared" si="18"/>
        <v>2</v>
      </c>
      <c r="W10" s="188">
        <f t="shared" si="19"/>
        <v>2</v>
      </c>
      <c r="X10" s="188">
        <f t="shared" si="20"/>
        <v>2</v>
      </c>
      <c r="Y10" s="188">
        <f t="shared" si="21"/>
        <v>1</v>
      </c>
      <c r="Z10" s="188">
        <f t="shared" si="22"/>
        <v>1</v>
      </c>
      <c r="AA10" s="188">
        <f t="shared" si="23"/>
        <v>1</v>
      </c>
      <c r="AB10" s="188">
        <f t="shared" si="24"/>
        <v>1</v>
      </c>
      <c r="AC10" s="188">
        <f t="shared" si="25"/>
        <v>1</v>
      </c>
      <c r="AD10" s="188">
        <f t="shared" si="26"/>
        <v>1</v>
      </c>
      <c r="AE10" s="188">
        <f t="shared" si="27"/>
        <v>1</v>
      </c>
      <c r="AF10" s="188">
        <f t="shared" si="28"/>
        <v>1</v>
      </c>
      <c r="AG10" s="188">
        <f t="shared" si="29"/>
        <v>1</v>
      </c>
    </row>
    <row r="11" spans="2:33" x14ac:dyDescent="0.35">
      <c r="B11" s="4">
        <v>9</v>
      </c>
      <c r="C11" s="4">
        <v>6</v>
      </c>
      <c r="D11" s="188">
        <f t="shared" si="0"/>
        <v>6</v>
      </c>
      <c r="E11" s="188">
        <f t="shared" si="1"/>
        <v>5</v>
      </c>
      <c r="F11" s="188">
        <f t="shared" si="2"/>
        <v>5</v>
      </c>
      <c r="G11" s="188">
        <f t="shared" si="3"/>
        <v>4</v>
      </c>
      <c r="H11" s="188">
        <f t="shared" si="4"/>
        <v>4</v>
      </c>
      <c r="I11" s="188">
        <f t="shared" si="5"/>
        <v>3</v>
      </c>
      <c r="J11" s="188">
        <f t="shared" si="6"/>
        <v>3</v>
      </c>
      <c r="K11" s="188">
        <f t="shared" si="7"/>
        <v>2</v>
      </c>
      <c r="L11" s="188">
        <f t="shared" si="8"/>
        <v>2</v>
      </c>
      <c r="M11" s="188">
        <f t="shared" si="9"/>
        <v>2</v>
      </c>
      <c r="N11" s="188">
        <f t="shared" si="10"/>
        <v>2</v>
      </c>
      <c r="O11" s="188">
        <f t="shared" si="11"/>
        <v>2</v>
      </c>
      <c r="P11" s="188">
        <f t="shared" si="12"/>
        <v>2</v>
      </c>
      <c r="Q11" s="188">
        <f t="shared" si="13"/>
        <v>2</v>
      </c>
      <c r="R11" s="188">
        <f t="shared" si="14"/>
        <v>2</v>
      </c>
      <c r="S11" s="188">
        <f t="shared" si="15"/>
        <v>1</v>
      </c>
      <c r="T11" s="188">
        <f t="shared" si="16"/>
        <v>1</v>
      </c>
      <c r="U11" s="188">
        <f t="shared" si="17"/>
        <v>1</v>
      </c>
      <c r="V11" s="188">
        <f t="shared" si="18"/>
        <v>1</v>
      </c>
      <c r="W11" s="188">
        <f t="shared" si="19"/>
        <v>1</v>
      </c>
      <c r="X11" s="188">
        <f t="shared" si="20"/>
        <v>1</v>
      </c>
      <c r="Y11" s="188">
        <f t="shared" si="21"/>
        <v>1</v>
      </c>
      <c r="Z11" s="188">
        <f t="shared" si="22"/>
        <v>1</v>
      </c>
      <c r="AA11" s="188">
        <f t="shared" si="23"/>
        <v>1</v>
      </c>
      <c r="AB11" s="188">
        <f t="shared" si="24"/>
        <v>1</v>
      </c>
      <c r="AC11" s="188">
        <f t="shared" si="25"/>
        <v>1</v>
      </c>
      <c r="AD11" s="188">
        <f t="shared" si="26"/>
        <v>1</v>
      </c>
      <c r="AE11" s="188">
        <f t="shared" si="27"/>
        <v>1</v>
      </c>
      <c r="AF11" s="188">
        <f t="shared" si="28"/>
        <v>1</v>
      </c>
      <c r="AG11" s="188">
        <f t="shared" si="29"/>
        <v>1</v>
      </c>
    </row>
    <row r="12" spans="2:33" x14ac:dyDescent="0.35">
      <c r="B12" s="4">
        <v>10</v>
      </c>
      <c r="C12" s="4">
        <v>5</v>
      </c>
      <c r="D12" s="188">
        <f t="shared" si="0"/>
        <v>5</v>
      </c>
      <c r="E12" s="188">
        <f t="shared" si="1"/>
        <v>4</v>
      </c>
      <c r="F12" s="188">
        <f t="shared" si="2"/>
        <v>4</v>
      </c>
      <c r="G12" s="188">
        <f t="shared" si="3"/>
        <v>3</v>
      </c>
      <c r="H12" s="188">
        <f t="shared" si="4"/>
        <v>3</v>
      </c>
      <c r="I12" s="188">
        <f t="shared" si="5"/>
        <v>2</v>
      </c>
      <c r="J12" s="188">
        <f t="shared" si="6"/>
        <v>2</v>
      </c>
      <c r="K12" s="188">
        <f t="shared" si="7"/>
        <v>2</v>
      </c>
      <c r="L12" s="188">
        <f t="shared" si="8"/>
        <v>2</v>
      </c>
      <c r="M12" s="188">
        <f t="shared" si="9"/>
        <v>2</v>
      </c>
      <c r="N12" s="188">
        <f t="shared" si="10"/>
        <v>1</v>
      </c>
      <c r="O12" s="188">
        <f t="shared" si="11"/>
        <v>1</v>
      </c>
      <c r="P12" s="188">
        <f t="shared" si="12"/>
        <v>1</v>
      </c>
      <c r="Q12" s="188">
        <f t="shared" si="13"/>
        <v>1</v>
      </c>
      <c r="R12" s="188">
        <f t="shared" si="14"/>
        <v>1</v>
      </c>
      <c r="S12" s="188">
        <f t="shared" si="15"/>
        <v>1</v>
      </c>
      <c r="T12" s="188">
        <f t="shared" si="16"/>
        <v>1</v>
      </c>
      <c r="U12" s="188">
        <f t="shared" si="17"/>
        <v>1</v>
      </c>
      <c r="V12" s="188">
        <f t="shared" si="18"/>
        <v>1</v>
      </c>
      <c r="W12" s="188">
        <f t="shared" si="19"/>
        <v>1</v>
      </c>
      <c r="X12" s="188">
        <f t="shared" si="20"/>
        <v>1</v>
      </c>
      <c r="Y12" s="188">
        <f t="shared" si="21"/>
        <v>1</v>
      </c>
      <c r="Z12" s="188">
        <f t="shared" si="22"/>
        <v>1</v>
      </c>
      <c r="AA12" s="188">
        <f t="shared" si="23"/>
        <v>1</v>
      </c>
      <c r="AB12" s="188">
        <f t="shared" si="24"/>
        <v>1</v>
      </c>
      <c r="AC12" s="188">
        <f t="shared" si="25"/>
        <v>1</v>
      </c>
      <c r="AD12" s="188">
        <f t="shared" si="26"/>
        <v>1</v>
      </c>
      <c r="AE12" s="188">
        <f t="shared" si="27"/>
        <v>1</v>
      </c>
      <c r="AF12" s="188">
        <f t="shared" si="28"/>
        <v>1</v>
      </c>
      <c r="AG12" s="188">
        <f t="shared" si="29"/>
        <v>1</v>
      </c>
    </row>
    <row r="13" spans="2:33" x14ac:dyDescent="0.35">
      <c r="B13" s="4">
        <v>11</v>
      </c>
      <c r="C13" s="4">
        <v>4</v>
      </c>
      <c r="D13" s="188">
        <f t="shared" si="0"/>
        <v>4</v>
      </c>
      <c r="E13" s="188">
        <f t="shared" si="1"/>
        <v>3</v>
      </c>
      <c r="F13" s="188">
        <f t="shared" si="2"/>
        <v>3</v>
      </c>
      <c r="G13" s="188">
        <f t="shared" si="3"/>
        <v>2</v>
      </c>
      <c r="H13" s="188">
        <f t="shared" si="4"/>
        <v>2</v>
      </c>
      <c r="I13" s="188">
        <f t="shared" si="5"/>
        <v>2</v>
      </c>
      <c r="J13" s="188">
        <f t="shared" si="6"/>
        <v>1</v>
      </c>
      <c r="K13" s="188">
        <f t="shared" si="7"/>
        <v>1</v>
      </c>
      <c r="L13" s="188">
        <f t="shared" si="8"/>
        <v>1</v>
      </c>
      <c r="M13" s="188">
        <f t="shared" si="9"/>
        <v>1</v>
      </c>
      <c r="N13" s="188">
        <f t="shared" si="10"/>
        <v>1</v>
      </c>
      <c r="O13" s="188">
        <f t="shared" si="11"/>
        <v>1</v>
      </c>
      <c r="P13" s="188">
        <f t="shared" si="12"/>
        <v>1</v>
      </c>
      <c r="Q13" s="188">
        <f t="shared" si="13"/>
        <v>1</v>
      </c>
      <c r="R13" s="188">
        <f t="shared" si="14"/>
        <v>1</v>
      </c>
      <c r="S13" s="188">
        <v>1</v>
      </c>
      <c r="T13" s="188">
        <v>1</v>
      </c>
      <c r="U13" s="188">
        <v>1</v>
      </c>
      <c r="V13" s="188">
        <v>1</v>
      </c>
      <c r="W13" s="188">
        <v>1</v>
      </c>
      <c r="X13" s="188">
        <v>1</v>
      </c>
      <c r="Y13" s="188">
        <v>1</v>
      </c>
      <c r="Z13" s="188">
        <v>1</v>
      </c>
      <c r="AA13" s="188">
        <v>1</v>
      </c>
      <c r="AB13" s="188">
        <v>1</v>
      </c>
      <c r="AC13" s="188">
        <v>1</v>
      </c>
      <c r="AD13" s="188">
        <v>1</v>
      </c>
      <c r="AE13" s="188">
        <v>1</v>
      </c>
      <c r="AF13" s="188">
        <v>1</v>
      </c>
      <c r="AG13" s="188">
        <v>1</v>
      </c>
    </row>
    <row r="14" spans="2:33" x14ac:dyDescent="0.35">
      <c r="B14" s="4">
        <v>12</v>
      </c>
      <c r="C14" s="4">
        <v>3</v>
      </c>
      <c r="D14" s="188">
        <f t="shared" si="0"/>
        <v>3</v>
      </c>
      <c r="E14" s="188">
        <f t="shared" si="1"/>
        <v>2</v>
      </c>
      <c r="F14" s="188">
        <f t="shared" si="2"/>
        <v>2</v>
      </c>
      <c r="G14" s="188">
        <f t="shared" si="3"/>
        <v>1</v>
      </c>
      <c r="H14" s="188">
        <f t="shared" si="4"/>
        <v>1</v>
      </c>
      <c r="I14" s="188">
        <f t="shared" si="5"/>
        <v>1</v>
      </c>
      <c r="J14" s="188">
        <f t="shared" si="6"/>
        <v>1</v>
      </c>
      <c r="K14" s="188">
        <f t="shared" si="7"/>
        <v>1</v>
      </c>
      <c r="L14" s="188">
        <f t="shared" si="8"/>
        <v>1</v>
      </c>
      <c r="M14" s="188">
        <f t="shared" si="9"/>
        <v>1</v>
      </c>
      <c r="N14" s="188">
        <f t="shared" si="10"/>
        <v>1</v>
      </c>
      <c r="O14" s="188">
        <f t="shared" si="11"/>
        <v>1</v>
      </c>
      <c r="P14" s="188">
        <f t="shared" si="12"/>
        <v>1</v>
      </c>
      <c r="Q14" s="188">
        <f t="shared" si="13"/>
        <v>1</v>
      </c>
      <c r="R14" s="188">
        <f t="shared" si="14"/>
        <v>1</v>
      </c>
      <c r="S14" s="188">
        <v>1</v>
      </c>
      <c r="T14" s="188">
        <v>1</v>
      </c>
      <c r="U14" s="188">
        <v>1</v>
      </c>
      <c r="V14" s="188">
        <v>1</v>
      </c>
      <c r="W14" s="188">
        <v>1</v>
      </c>
      <c r="X14" s="188">
        <v>1</v>
      </c>
      <c r="Y14" s="188">
        <v>1</v>
      </c>
      <c r="Z14" s="188">
        <v>1</v>
      </c>
      <c r="AA14" s="188">
        <v>1</v>
      </c>
      <c r="AB14" s="188">
        <v>1</v>
      </c>
      <c r="AC14" s="188">
        <v>1</v>
      </c>
      <c r="AD14" s="188">
        <v>1</v>
      </c>
      <c r="AE14" s="188">
        <v>1</v>
      </c>
      <c r="AF14" s="188">
        <v>1</v>
      </c>
      <c r="AG14" s="188">
        <v>1</v>
      </c>
    </row>
    <row r="15" spans="2:33" x14ac:dyDescent="0.35">
      <c r="B15" s="4">
        <v>13</v>
      </c>
      <c r="C15" s="4">
        <v>2</v>
      </c>
      <c r="D15" s="188">
        <f t="shared" si="0"/>
        <v>2</v>
      </c>
      <c r="E15" s="188">
        <f t="shared" si="1"/>
        <v>1</v>
      </c>
      <c r="F15" s="188">
        <f t="shared" si="2"/>
        <v>1</v>
      </c>
      <c r="G15" s="188">
        <f t="shared" si="3"/>
        <v>1</v>
      </c>
      <c r="H15" s="188">
        <f t="shared" si="4"/>
        <v>1</v>
      </c>
      <c r="I15" s="188">
        <f t="shared" si="5"/>
        <v>1</v>
      </c>
      <c r="J15" s="188">
        <f t="shared" si="6"/>
        <v>1</v>
      </c>
      <c r="K15" s="188">
        <f t="shared" si="7"/>
        <v>1</v>
      </c>
      <c r="L15" s="188">
        <f t="shared" si="8"/>
        <v>1</v>
      </c>
      <c r="M15" s="188">
        <f t="shared" si="9"/>
        <v>1</v>
      </c>
      <c r="N15" s="188">
        <f t="shared" si="10"/>
        <v>1</v>
      </c>
      <c r="O15" s="188">
        <f t="shared" si="11"/>
        <v>1</v>
      </c>
      <c r="P15" s="188">
        <f t="shared" si="12"/>
        <v>1</v>
      </c>
      <c r="Q15" s="188">
        <f t="shared" si="13"/>
        <v>1</v>
      </c>
      <c r="R15" s="188">
        <f t="shared" si="14"/>
        <v>1</v>
      </c>
      <c r="S15" s="188">
        <v>1</v>
      </c>
      <c r="T15" s="188">
        <v>1</v>
      </c>
      <c r="U15" s="188">
        <v>1</v>
      </c>
      <c r="V15" s="188">
        <v>1</v>
      </c>
      <c r="W15" s="188">
        <v>1</v>
      </c>
      <c r="X15" s="188">
        <v>1</v>
      </c>
      <c r="Y15" s="188">
        <v>1</v>
      </c>
      <c r="Z15" s="188">
        <v>1</v>
      </c>
      <c r="AA15" s="188">
        <v>1</v>
      </c>
      <c r="AB15" s="188">
        <v>1</v>
      </c>
      <c r="AC15" s="188">
        <v>1</v>
      </c>
      <c r="AD15" s="188">
        <v>1</v>
      </c>
      <c r="AE15" s="188">
        <v>1</v>
      </c>
      <c r="AF15" s="188">
        <v>1</v>
      </c>
      <c r="AG15" s="188">
        <v>1</v>
      </c>
    </row>
    <row r="16" spans="2:33" x14ac:dyDescent="0.35">
      <c r="B16" s="4">
        <v>14</v>
      </c>
      <c r="C16" s="4">
        <v>1</v>
      </c>
      <c r="D16" s="188">
        <v>1</v>
      </c>
      <c r="E16" s="188">
        <v>1</v>
      </c>
      <c r="F16" s="188">
        <v>1</v>
      </c>
      <c r="G16" s="188">
        <v>1</v>
      </c>
      <c r="H16" s="188">
        <v>1</v>
      </c>
      <c r="I16" s="188">
        <v>1</v>
      </c>
      <c r="J16" s="188">
        <v>1</v>
      </c>
      <c r="K16" s="188">
        <v>1</v>
      </c>
      <c r="L16" s="188">
        <v>1</v>
      </c>
      <c r="M16" s="188">
        <v>1</v>
      </c>
      <c r="N16" s="188">
        <v>1</v>
      </c>
      <c r="O16" s="188">
        <v>1</v>
      </c>
      <c r="P16" s="188">
        <v>1</v>
      </c>
      <c r="Q16" s="188">
        <v>1</v>
      </c>
      <c r="R16" s="188">
        <v>1</v>
      </c>
      <c r="S16" s="188">
        <v>1</v>
      </c>
      <c r="T16" s="188">
        <v>1</v>
      </c>
      <c r="U16" s="188">
        <v>1</v>
      </c>
      <c r="V16" s="188">
        <v>1</v>
      </c>
      <c r="W16" s="188">
        <v>1</v>
      </c>
      <c r="X16" s="188">
        <v>1</v>
      </c>
      <c r="Y16" s="188">
        <v>1</v>
      </c>
      <c r="Z16" s="188">
        <v>1</v>
      </c>
      <c r="AA16" s="188">
        <v>1</v>
      </c>
      <c r="AB16" s="188">
        <v>1</v>
      </c>
      <c r="AC16" s="188">
        <v>1</v>
      </c>
      <c r="AD16" s="188">
        <v>1</v>
      </c>
      <c r="AE16" s="188">
        <v>1</v>
      </c>
      <c r="AF16" s="188">
        <v>1</v>
      </c>
      <c r="AG16" s="188">
        <v>1</v>
      </c>
    </row>
    <row r="17" spans="2:33" x14ac:dyDescent="0.35">
      <c r="B17" s="4">
        <v>15</v>
      </c>
      <c r="C17" s="4">
        <v>1</v>
      </c>
      <c r="D17" s="188">
        <v>1</v>
      </c>
      <c r="E17" s="188">
        <v>1</v>
      </c>
      <c r="F17" s="188">
        <v>1</v>
      </c>
      <c r="G17" s="188">
        <v>1</v>
      </c>
      <c r="H17" s="188">
        <v>1</v>
      </c>
      <c r="I17" s="188">
        <v>1</v>
      </c>
      <c r="J17" s="188">
        <v>1</v>
      </c>
      <c r="K17" s="188">
        <v>1</v>
      </c>
      <c r="L17" s="188">
        <v>1</v>
      </c>
      <c r="M17" s="188">
        <v>1</v>
      </c>
      <c r="N17" s="188">
        <v>1</v>
      </c>
      <c r="O17" s="188">
        <v>1</v>
      </c>
      <c r="P17" s="188">
        <v>1</v>
      </c>
      <c r="Q17" s="188">
        <v>1</v>
      </c>
      <c r="R17" s="188">
        <v>1</v>
      </c>
      <c r="S17" s="188">
        <v>1</v>
      </c>
      <c r="T17" s="188">
        <v>1</v>
      </c>
      <c r="U17" s="188">
        <v>1</v>
      </c>
      <c r="V17" s="188">
        <v>1</v>
      </c>
      <c r="W17" s="188">
        <v>1</v>
      </c>
      <c r="X17" s="188">
        <v>1</v>
      </c>
      <c r="Y17" s="188">
        <v>1</v>
      </c>
      <c r="Z17" s="188">
        <v>1</v>
      </c>
      <c r="AA17" s="188">
        <v>1</v>
      </c>
      <c r="AB17" s="188">
        <v>1</v>
      </c>
      <c r="AC17" s="188">
        <v>1</v>
      </c>
      <c r="AD17" s="188">
        <v>1</v>
      </c>
      <c r="AE17" s="188">
        <v>1</v>
      </c>
      <c r="AF17" s="188">
        <v>1</v>
      </c>
      <c r="AG17" s="188">
        <v>1</v>
      </c>
    </row>
    <row r="18" spans="2:33" x14ac:dyDescent="0.35">
      <c r="B18" s="4">
        <v>16</v>
      </c>
      <c r="C18" s="4">
        <v>1</v>
      </c>
      <c r="D18" s="188">
        <v>1</v>
      </c>
      <c r="E18" s="188">
        <v>1</v>
      </c>
      <c r="F18" s="188">
        <v>1</v>
      </c>
      <c r="G18" s="188">
        <v>1</v>
      </c>
      <c r="H18" s="188">
        <v>1</v>
      </c>
      <c r="I18" s="188">
        <v>1</v>
      </c>
      <c r="J18" s="188">
        <v>1</v>
      </c>
      <c r="K18" s="188">
        <v>1</v>
      </c>
      <c r="L18" s="188">
        <v>1</v>
      </c>
      <c r="M18" s="188">
        <v>1</v>
      </c>
      <c r="N18" s="188">
        <v>1</v>
      </c>
      <c r="O18" s="188">
        <v>1</v>
      </c>
      <c r="P18" s="188">
        <v>1</v>
      </c>
      <c r="Q18" s="188">
        <v>1</v>
      </c>
      <c r="R18" s="188">
        <v>1</v>
      </c>
      <c r="S18" s="188">
        <v>1</v>
      </c>
      <c r="T18" s="188">
        <v>1</v>
      </c>
      <c r="U18" s="188">
        <v>1</v>
      </c>
      <c r="V18" s="188">
        <v>1</v>
      </c>
      <c r="W18" s="188">
        <v>1</v>
      </c>
      <c r="X18" s="188">
        <v>1</v>
      </c>
      <c r="Y18" s="188">
        <v>1</v>
      </c>
      <c r="Z18" s="188">
        <v>1</v>
      </c>
      <c r="AA18" s="188">
        <v>1</v>
      </c>
      <c r="AB18" s="188">
        <v>1</v>
      </c>
      <c r="AC18" s="188">
        <v>1</v>
      </c>
      <c r="AD18" s="188">
        <v>1</v>
      </c>
      <c r="AE18" s="188">
        <v>1</v>
      </c>
      <c r="AF18" s="188">
        <v>1</v>
      </c>
      <c r="AG18" s="188">
        <v>1</v>
      </c>
    </row>
    <row r="19" spans="2:33" x14ac:dyDescent="0.35">
      <c r="B19" s="4">
        <v>17</v>
      </c>
      <c r="C19" s="4">
        <v>1</v>
      </c>
      <c r="D19" s="188">
        <v>1</v>
      </c>
      <c r="E19" s="188">
        <v>1</v>
      </c>
      <c r="F19" s="188">
        <v>1</v>
      </c>
      <c r="G19" s="188">
        <v>1</v>
      </c>
      <c r="H19" s="188">
        <v>1</v>
      </c>
      <c r="I19" s="188">
        <v>1</v>
      </c>
      <c r="J19" s="188">
        <v>1</v>
      </c>
      <c r="K19" s="188">
        <v>1</v>
      </c>
      <c r="L19" s="188">
        <v>1</v>
      </c>
      <c r="M19" s="188">
        <v>1</v>
      </c>
      <c r="N19" s="188">
        <v>1</v>
      </c>
      <c r="O19" s="188">
        <v>1</v>
      </c>
      <c r="P19" s="188">
        <v>1</v>
      </c>
      <c r="Q19" s="188">
        <v>1</v>
      </c>
      <c r="R19" s="188">
        <v>1</v>
      </c>
      <c r="S19" s="188">
        <v>1</v>
      </c>
      <c r="T19" s="188">
        <v>1</v>
      </c>
      <c r="U19" s="188">
        <v>1</v>
      </c>
      <c r="V19" s="188">
        <v>1</v>
      </c>
      <c r="W19" s="188">
        <v>1</v>
      </c>
      <c r="X19" s="188">
        <v>1</v>
      </c>
      <c r="Y19" s="188">
        <v>1</v>
      </c>
      <c r="Z19" s="188">
        <v>1</v>
      </c>
      <c r="AA19" s="188">
        <v>1</v>
      </c>
      <c r="AB19" s="188">
        <v>1</v>
      </c>
      <c r="AC19" s="188">
        <v>1</v>
      </c>
      <c r="AD19" s="188">
        <v>1</v>
      </c>
      <c r="AE19" s="188">
        <v>1</v>
      </c>
      <c r="AF19" s="188">
        <v>1</v>
      </c>
      <c r="AG19" s="188">
        <v>1</v>
      </c>
    </row>
    <row r="20" spans="2:33" x14ac:dyDescent="0.35">
      <c r="B20" s="4">
        <v>18</v>
      </c>
      <c r="C20" s="4">
        <v>1</v>
      </c>
      <c r="D20" s="188">
        <v>1</v>
      </c>
      <c r="E20" s="188">
        <v>1</v>
      </c>
      <c r="F20" s="188">
        <v>1</v>
      </c>
      <c r="G20" s="188">
        <v>1</v>
      </c>
      <c r="H20" s="188">
        <v>1</v>
      </c>
      <c r="I20" s="188">
        <v>1</v>
      </c>
      <c r="J20" s="188">
        <v>1</v>
      </c>
      <c r="K20" s="188">
        <v>1</v>
      </c>
      <c r="L20" s="188">
        <v>1</v>
      </c>
      <c r="M20" s="188">
        <v>1</v>
      </c>
      <c r="N20" s="188">
        <v>1</v>
      </c>
      <c r="O20" s="188">
        <v>1</v>
      </c>
      <c r="P20" s="188">
        <v>1</v>
      </c>
      <c r="Q20" s="188">
        <v>1</v>
      </c>
      <c r="R20" s="188">
        <v>1</v>
      </c>
      <c r="S20" s="188">
        <v>1</v>
      </c>
      <c r="T20" s="188">
        <v>1</v>
      </c>
      <c r="U20" s="188">
        <v>1</v>
      </c>
      <c r="V20" s="188">
        <v>1</v>
      </c>
      <c r="W20" s="188">
        <v>1</v>
      </c>
      <c r="X20" s="188">
        <v>1</v>
      </c>
      <c r="Y20" s="188">
        <v>1</v>
      </c>
      <c r="Z20" s="188">
        <v>1</v>
      </c>
      <c r="AA20" s="188">
        <v>1</v>
      </c>
      <c r="AB20" s="188">
        <v>1</v>
      </c>
      <c r="AC20" s="188">
        <v>1</v>
      </c>
      <c r="AD20" s="188">
        <v>1</v>
      </c>
      <c r="AE20" s="188">
        <v>1</v>
      </c>
      <c r="AF20" s="188">
        <v>1</v>
      </c>
      <c r="AG20" s="188">
        <v>1</v>
      </c>
    </row>
    <row r="21" spans="2:33" x14ac:dyDescent="0.35">
      <c r="B21" s="4">
        <v>19</v>
      </c>
      <c r="C21" s="4">
        <v>1</v>
      </c>
      <c r="D21" s="188">
        <v>1</v>
      </c>
      <c r="E21" s="188">
        <v>1</v>
      </c>
      <c r="F21" s="188">
        <v>1</v>
      </c>
      <c r="G21" s="188">
        <v>1</v>
      </c>
      <c r="H21" s="188">
        <v>1</v>
      </c>
      <c r="I21" s="188">
        <v>1</v>
      </c>
      <c r="J21" s="188">
        <v>1</v>
      </c>
      <c r="K21" s="188">
        <v>1</v>
      </c>
      <c r="L21" s="188">
        <v>1</v>
      </c>
      <c r="M21" s="188">
        <v>1</v>
      </c>
      <c r="N21" s="188">
        <v>1</v>
      </c>
      <c r="O21" s="188">
        <v>1</v>
      </c>
      <c r="P21" s="188">
        <v>1</v>
      </c>
      <c r="Q21" s="188">
        <v>1</v>
      </c>
      <c r="R21" s="188">
        <v>1</v>
      </c>
      <c r="S21" s="188">
        <v>1</v>
      </c>
      <c r="T21" s="188">
        <v>1</v>
      </c>
      <c r="U21" s="188">
        <v>1</v>
      </c>
      <c r="V21" s="188">
        <v>1</v>
      </c>
      <c r="W21" s="188">
        <v>1</v>
      </c>
      <c r="X21" s="188">
        <v>1</v>
      </c>
      <c r="Y21" s="188">
        <v>1</v>
      </c>
      <c r="Z21" s="188">
        <v>1</v>
      </c>
      <c r="AA21" s="188">
        <v>1</v>
      </c>
      <c r="AB21" s="188">
        <v>1</v>
      </c>
      <c r="AC21" s="188">
        <v>1</v>
      </c>
      <c r="AD21" s="188">
        <v>1</v>
      </c>
      <c r="AE21" s="188">
        <v>1</v>
      </c>
      <c r="AF21" s="188">
        <v>1</v>
      </c>
      <c r="AG21" s="188">
        <v>1</v>
      </c>
    </row>
    <row r="22" spans="2:33" x14ac:dyDescent="0.35">
      <c r="B22" s="4">
        <v>20</v>
      </c>
      <c r="C22" s="4">
        <v>1</v>
      </c>
      <c r="D22" s="188">
        <v>1</v>
      </c>
      <c r="E22" s="188">
        <v>1</v>
      </c>
      <c r="F22" s="188">
        <v>1</v>
      </c>
      <c r="G22" s="188">
        <v>1</v>
      </c>
      <c r="H22" s="188">
        <v>1</v>
      </c>
      <c r="I22" s="188">
        <v>1</v>
      </c>
      <c r="J22" s="188">
        <v>1</v>
      </c>
      <c r="K22" s="188">
        <v>1</v>
      </c>
      <c r="L22" s="188">
        <v>1</v>
      </c>
      <c r="M22" s="188">
        <v>1</v>
      </c>
      <c r="N22" s="188">
        <v>1</v>
      </c>
      <c r="O22" s="188">
        <v>1</v>
      </c>
      <c r="P22" s="188">
        <v>1</v>
      </c>
      <c r="Q22" s="188">
        <v>1</v>
      </c>
      <c r="R22" s="188">
        <v>1</v>
      </c>
      <c r="S22" s="188">
        <v>1</v>
      </c>
      <c r="T22" s="188">
        <v>1</v>
      </c>
      <c r="U22" s="188">
        <v>1</v>
      </c>
      <c r="V22" s="188">
        <v>1</v>
      </c>
      <c r="W22" s="188">
        <v>1</v>
      </c>
      <c r="X22" s="188">
        <v>1</v>
      </c>
      <c r="Y22" s="188">
        <v>1</v>
      </c>
      <c r="Z22" s="188">
        <v>1</v>
      </c>
      <c r="AA22" s="188">
        <v>1</v>
      </c>
      <c r="AB22" s="188">
        <v>1</v>
      </c>
      <c r="AC22" s="188">
        <v>1</v>
      </c>
      <c r="AD22" s="188">
        <v>1</v>
      </c>
      <c r="AE22" s="188">
        <v>1</v>
      </c>
      <c r="AF22" s="188">
        <v>1</v>
      </c>
      <c r="AG22" s="188">
        <v>1</v>
      </c>
    </row>
    <row r="23" spans="2:33" x14ac:dyDescent="0.35">
      <c r="B23" s="4">
        <v>21</v>
      </c>
      <c r="C23" s="4">
        <v>1</v>
      </c>
      <c r="D23" s="188">
        <v>1</v>
      </c>
      <c r="E23" s="188">
        <v>1</v>
      </c>
      <c r="F23" s="188">
        <v>1</v>
      </c>
      <c r="G23" s="188">
        <v>1</v>
      </c>
      <c r="H23" s="188">
        <v>1</v>
      </c>
      <c r="I23" s="188">
        <v>1</v>
      </c>
      <c r="J23" s="188">
        <v>1</v>
      </c>
      <c r="K23" s="188">
        <v>1</v>
      </c>
      <c r="L23" s="188">
        <v>1</v>
      </c>
      <c r="M23" s="188">
        <v>1</v>
      </c>
      <c r="N23" s="188">
        <v>1</v>
      </c>
      <c r="O23" s="188">
        <v>1</v>
      </c>
      <c r="P23" s="188">
        <v>1</v>
      </c>
      <c r="Q23" s="188">
        <v>1</v>
      </c>
      <c r="R23" s="188">
        <v>1</v>
      </c>
      <c r="S23" s="188">
        <v>1</v>
      </c>
      <c r="T23" s="188">
        <v>1</v>
      </c>
      <c r="U23" s="188">
        <v>1</v>
      </c>
      <c r="V23" s="188">
        <v>1</v>
      </c>
      <c r="W23" s="188">
        <v>1</v>
      </c>
      <c r="X23" s="188">
        <v>1</v>
      </c>
      <c r="Y23" s="188">
        <v>1</v>
      </c>
      <c r="Z23" s="188">
        <v>1</v>
      </c>
      <c r="AA23" s="188">
        <v>1</v>
      </c>
      <c r="AB23" s="188">
        <v>1</v>
      </c>
      <c r="AC23" s="188">
        <v>1</v>
      </c>
      <c r="AD23" s="188">
        <v>1</v>
      </c>
      <c r="AE23" s="188">
        <v>1</v>
      </c>
      <c r="AF23" s="188">
        <v>1</v>
      </c>
      <c r="AG23" s="188">
        <v>1</v>
      </c>
    </row>
    <row r="24" spans="2:33" x14ac:dyDescent="0.35">
      <c r="B24" s="4">
        <v>22</v>
      </c>
      <c r="C24" s="4">
        <v>1</v>
      </c>
      <c r="D24" s="188">
        <v>1</v>
      </c>
      <c r="E24" s="188">
        <v>1</v>
      </c>
      <c r="F24" s="188">
        <v>1</v>
      </c>
      <c r="G24" s="188">
        <v>1</v>
      </c>
      <c r="H24" s="188">
        <v>1</v>
      </c>
      <c r="I24" s="188">
        <v>1</v>
      </c>
      <c r="J24" s="188">
        <v>1</v>
      </c>
      <c r="K24" s="188">
        <v>1</v>
      </c>
      <c r="L24" s="188">
        <v>1</v>
      </c>
      <c r="M24" s="188">
        <v>1</v>
      </c>
      <c r="N24" s="188">
        <v>1</v>
      </c>
      <c r="O24" s="188">
        <v>1</v>
      </c>
      <c r="P24" s="188">
        <v>1</v>
      </c>
      <c r="Q24" s="188">
        <v>1</v>
      </c>
      <c r="R24" s="188">
        <v>1</v>
      </c>
      <c r="S24" s="188">
        <v>1</v>
      </c>
      <c r="T24" s="188">
        <v>1</v>
      </c>
      <c r="U24" s="188">
        <v>1</v>
      </c>
      <c r="V24" s="188">
        <v>1</v>
      </c>
      <c r="W24" s="188">
        <v>1</v>
      </c>
      <c r="X24" s="188">
        <v>1</v>
      </c>
      <c r="Y24" s="188">
        <v>1</v>
      </c>
      <c r="Z24" s="188">
        <v>1</v>
      </c>
      <c r="AA24" s="188">
        <v>1</v>
      </c>
      <c r="AB24" s="188">
        <v>1</v>
      </c>
      <c r="AC24" s="188">
        <v>1</v>
      </c>
      <c r="AD24" s="188">
        <v>1</v>
      </c>
      <c r="AE24" s="188">
        <v>1</v>
      </c>
      <c r="AF24" s="188">
        <v>1</v>
      </c>
      <c r="AG24" s="188">
        <v>1</v>
      </c>
    </row>
    <row r="25" spans="2:33" x14ac:dyDescent="0.35">
      <c r="B25" s="4">
        <v>23</v>
      </c>
      <c r="C25" s="4">
        <v>1</v>
      </c>
      <c r="D25" s="188">
        <v>1</v>
      </c>
      <c r="E25" s="188">
        <v>1</v>
      </c>
      <c r="F25" s="188">
        <v>1</v>
      </c>
      <c r="G25" s="188">
        <v>1</v>
      </c>
      <c r="H25" s="188">
        <v>1</v>
      </c>
      <c r="I25" s="188">
        <v>1</v>
      </c>
      <c r="J25" s="188">
        <v>1</v>
      </c>
      <c r="K25" s="188">
        <v>1</v>
      </c>
      <c r="L25" s="188">
        <v>1</v>
      </c>
      <c r="M25" s="188">
        <v>1</v>
      </c>
      <c r="N25" s="188">
        <v>1</v>
      </c>
      <c r="O25" s="188">
        <v>1</v>
      </c>
      <c r="P25" s="188">
        <v>1</v>
      </c>
      <c r="Q25" s="188">
        <v>1</v>
      </c>
      <c r="R25" s="188">
        <v>1</v>
      </c>
      <c r="S25" s="188">
        <v>1</v>
      </c>
      <c r="T25" s="188">
        <v>1</v>
      </c>
      <c r="U25" s="188">
        <v>1</v>
      </c>
      <c r="V25" s="188">
        <v>1</v>
      </c>
      <c r="W25" s="188">
        <v>1</v>
      </c>
      <c r="X25" s="188">
        <v>1</v>
      </c>
      <c r="Y25" s="188">
        <v>1</v>
      </c>
      <c r="Z25" s="188">
        <v>1</v>
      </c>
      <c r="AA25" s="188">
        <v>1</v>
      </c>
      <c r="AB25" s="188">
        <v>1</v>
      </c>
      <c r="AC25" s="188">
        <v>1</v>
      </c>
      <c r="AD25" s="188">
        <v>1</v>
      </c>
      <c r="AE25" s="188">
        <v>1</v>
      </c>
      <c r="AF25" s="188">
        <v>1</v>
      </c>
      <c r="AG25" s="188">
        <v>1</v>
      </c>
    </row>
    <row r="26" spans="2:33" x14ac:dyDescent="0.35">
      <c r="B26" s="4">
        <v>24</v>
      </c>
      <c r="C26" s="4">
        <v>1</v>
      </c>
      <c r="D26" s="188">
        <v>1</v>
      </c>
      <c r="E26" s="188">
        <v>1</v>
      </c>
      <c r="F26" s="188">
        <v>1</v>
      </c>
      <c r="G26" s="188">
        <v>1</v>
      </c>
      <c r="H26" s="188">
        <v>1</v>
      </c>
      <c r="I26" s="188">
        <v>1</v>
      </c>
      <c r="J26" s="188">
        <v>1</v>
      </c>
      <c r="K26" s="188">
        <v>1</v>
      </c>
      <c r="L26" s="188">
        <v>1</v>
      </c>
      <c r="M26" s="188">
        <v>1</v>
      </c>
      <c r="N26" s="188">
        <v>1</v>
      </c>
      <c r="O26" s="188">
        <v>1</v>
      </c>
      <c r="P26" s="188">
        <v>1</v>
      </c>
      <c r="Q26" s="188">
        <v>1</v>
      </c>
      <c r="R26" s="188">
        <v>1</v>
      </c>
      <c r="S26" s="188">
        <v>1</v>
      </c>
      <c r="T26" s="188">
        <v>1</v>
      </c>
      <c r="U26" s="188">
        <v>1</v>
      </c>
      <c r="V26" s="188">
        <v>1</v>
      </c>
      <c r="W26" s="188">
        <v>1</v>
      </c>
      <c r="X26" s="188">
        <v>1</v>
      </c>
      <c r="Y26" s="188">
        <v>1</v>
      </c>
      <c r="Z26" s="188">
        <v>1</v>
      </c>
      <c r="AA26" s="188">
        <v>1</v>
      </c>
      <c r="AB26" s="188">
        <v>1</v>
      </c>
      <c r="AC26" s="188">
        <v>1</v>
      </c>
      <c r="AD26" s="188">
        <v>1</v>
      </c>
      <c r="AE26" s="188">
        <v>1</v>
      </c>
      <c r="AF26" s="188">
        <v>1</v>
      </c>
      <c r="AG26" s="188">
        <v>1</v>
      </c>
    </row>
    <row r="27" spans="2:33" x14ac:dyDescent="0.35">
      <c r="B27" s="4">
        <v>25</v>
      </c>
      <c r="C27" s="4">
        <v>1</v>
      </c>
      <c r="D27" s="188">
        <v>1</v>
      </c>
      <c r="E27" s="188">
        <v>1</v>
      </c>
      <c r="F27" s="188">
        <v>1</v>
      </c>
      <c r="G27" s="188">
        <v>1</v>
      </c>
      <c r="H27" s="188">
        <v>1</v>
      </c>
      <c r="I27" s="188">
        <v>1</v>
      </c>
      <c r="J27" s="188">
        <v>1</v>
      </c>
      <c r="K27" s="188">
        <v>1</v>
      </c>
      <c r="L27" s="188">
        <v>1</v>
      </c>
      <c r="M27" s="188">
        <v>1</v>
      </c>
      <c r="N27" s="188">
        <v>1</v>
      </c>
      <c r="O27" s="188">
        <v>1</v>
      </c>
      <c r="P27" s="188">
        <v>1</v>
      </c>
      <c r="Q27" s="188">
        <v>1</v>
      </c>
      <c r="R27" s="188">
        <v>1</v>
      </c>
      <c r="S27" s="188">
        <v>1</v>
      </c>
      <c r="T27" s="188">
        <v>1</v>
      </c>
      <c r="U27" s="188">
        <v>1</v>
      </c>
      <c r="V27" s="188">
        <v>1</v>
      </c>
      <c r="W27" s="188">
        <v>1</v>
      </c>
      <c r="X27" s="188">
        <v>1</v>
      </c>
      <c r="Y27" s="188">
        <v>1</v>
      </c>
      <c r="Z27" s="188">
        <v>1</v>
      </c>
      <c r="AA27" s="188">
        <v>1</v>
      </c>
      <c r="AB27" s="188">
        <v>1</v>
      </c>
      <c r="AC27" s="188">
        <v>1</v>
      </c>
      <c r="AD27" s="188">
        <v>1</v>
      </c>
      <c r="AE27" s="188">
        <v>1</v>
      </c>
      <c r="AF27" s="188">
        <v>1</v>
      </c>
      <c r="AG27" s="188">
        <v>1</v>
      </c>
    </row>
    <row r="28" spans="2:33" x14ac:dyDescent="0.35">
      <c r="B28" s="4">
        <v>26</v>
      </c>
      <c r="C28" s="4">
        <v>1</v>
      </c>
      <c r="D28" s="188">
        <v>1</v>
      </c>
      <c r="E28" s="188">
        <v>1</v>
      </c>
      <c r="F28" s="188">
        <v>1</v>
      </c>
      <c r="G28" s="188">
        <v>1</v>
      </c>
      <c r="H28" s="188">
        <v>1</v>
      </c>
      <c r="I28" s="188">
        <v>1</v>
      </c>
      <c r="J28" s="188">
        <v>1</v>
      </c>
      <c r="K28" s="188">
        <v>1</v>
      </c>
      <c r="L28" s="188">
        <v>1</v>
      </c>
      <c r="M28" s="188">
        <v>1</v>
      </c>
      <c r="N28" s="188">
        <v>1</v>
      </c>
      <c r="O28" s="188">
        <v>1</v>
      </c>
      <c r="P28" s="188">
        <v>1</v>
      </c>
      <c r="Q28" s="188">
        <v>1</v>
      </c>
      <c r="R28" s="188">
        <v>1</v>
      </c>
      <c r="S28" s="188">
        <v>1</v>
      </c>
      <c r="T28" s="188">
        <v>1</v>
      </c>
      <c r="U28" s="188">
        <v>1</v>
      </c>
      <c r="V28" s="188">
        <v>1</v>
      </c>
      <c r="W28" s="188">
        <v>1</v>
      </c>
      <c r="X28" s="188">
        <v>1</v>
      </c>
      <c r="Y28" s="188">
        <v>1</v>
      </c>
      <c r="Z28" s="188">
        <v>1</v>
      </c>
      <c r="AA28" s="188">
        <v>1</v>
      </c>
      <c r="AB28" s="188">
        <v>1</v>
      </c>
      <c r="AC28" s="188">
        <v>1</v>
      </c>
      <c r="AD28" s="188">
        <v>1</v>
      </c>
      <c r="AE28" s="188">
        <v>1</v>
      </c>
      <c r="AF28" s="188">
        <v>1</v>
      </c>
      <c r="AG28" s="188">
        <v>1</v>
      </c>
    </row>
    <row r="29" spans="2:33" x14ac:dyDescent="0.35">
      <c r="B29" s="4">
        <v>27</v>
      </c>
      <c r="C29" s="4">
        <v>1</v>
      </c>
      <c r="D29" s="188">
        <v>1</v>
      </c>
      <c r="E29" s="188">
        <v>1</v>
      </c>
      <c r="F29" s="188">
        <v>1</v>
      </c>
      <c r="G29" s="188">
        <v>1</v>
      </c>
      <c r="H29" s="188">
        <v>1</v>
      </c>
      <c r="I29" s="188">
        <v>1</v>
      </c>
      <c r="J29" s="188">
        <v>1</v>
      </c>
      <c r="K29" s="188">
        <v>1</v>
      </c>
      <c r="L29" s="188">
        <v>1</v>
      </c>
      <c r="M29" s="188">
        <v>1</v>
      </c>
      <c r="N29" s="188">
        <v>1</v>
      </c>
      <c r="O29" s="188">
        <v>1</v>
      </c>
      <c r="P29" s="188">
        <v>1</v>
      </c>
      <c r="Q29" s="188">
        <v>1</v>
      </c>
      <c r="R29" s="188">
        <v>1</v>
      </c>
      <c r="S29" s="188">
        <v>1</v>
      </c>
      <c r="T29" s="188">
        <v>1</v>
      </c>
      <c r="U29" s="188">
        <v>1</v>
      </c>
      <c r="V29" s="188">
        <v>1</v>
      </c>
      <c r="W29" s="188">
        <v>1</v>
      </c>
      <c r="X29" s="188">
        <v>1</v>
      </c>
      <c r="Y29" s="188">
        <v>1</v>
      </c>
      <c r="Z29" s="188">
        <v>1</v>
      </c>
      <c r="AA29" s="188">
        <v>1</v>
      </c>
      <c r="AB29" s="188">
        <v>1</v>
      </c>
      <c r="AC29" s="188">
        <v>1</v>
      </c>
      <c r="AD29" s="188">
        <v>1</v>
      </c>
      <c r="AE29" s="188">
        <v>1</v>
      </c>
      <c r="AF29" s="188">
        <v>1</v>
      </c>
      <c r="AG29" s="188">
        <v>1</v>
      </c>
    </row>
    <row r="30" spans="2:33" x14ac:dyDescent="0.35">
      <c r="B30" s="4">
        <v>28</v>
      </c>
      <c r="C30" s="4">
        <v>1</v>
      </c>
      <c r="D30" s="188">
        <v>1</v>
      </c>
      <c r="E30" s="188">
        <v>1</v>
      </c>
      <c r="F30" s="188">
        <v>1</v>
      </c>
      <c r="G30" s="188">
        <v>1</v>
      </c>
      <c r="H30" s="188">
        <v>1</v>
      </c>
      <c r="I30" s="188">
        <v>1</v>
      </c>
      <c r="J30" s="188">
        <v>1</v>
      </c>
      <c r="K30" s="188">
        <v>1</v>
      </c>
      <c r="L30" s="188">
        <v>1</v>
      </c>
      <c r="M30" s="188">
        <v>1</v>
      </c>
      <c r="N30" s="188">
        <v>1</v>
      </c>
      <c r="O30" s="188">
        <v>1</v>
      </c>
      <c r="P30" s="188">
        <v>1</v>
      </c>
      <c r="Q30" s="188">
        <v>1</v>
      </c>
      <c r="R30" s="188">
        <v>1</v>
      </c>
      <c r="S30" s="188">
        <v>1</v>
      </c>
      <c r="T30" s="188">
        <v>1</v>
      </c>
      <c r="U30" s="188">
        <v>1</v>
      </c>
      <c r="V30" s="188">
        <v>1</v>
      </c>
      <c r="W30" s="188">
        <v>1</v>
      </c>
      <c r="X30" s="188">
        <v>1</v>
      </c>
      <c r="Y30" s="188">
        <v>1</v>
      </c>
      <c r="Z30" s="188">
        <v>1</v>
      </c>
      <c r="AA30" s="188">
        <v>1</v>
      </c>
      <c r="AB30" s="188">
        <v>1</v>
      </c>
      <c r="AC30" s="188">
        <v>1</v>
      </c>
      <c r="AD30" s="188">
        <v>1</v>
      </c>
      <c r="AE30" s="188">
        <v>1</v>
      </c>
      <c r="AF30" s="188">
        <v>1</v>
      </c>
      <c r="AG30" s="188">
        <v>1</v>
      </c>
    </row>
    <row r="31" spans="2:33" x14ac:dyDescent="0.35">
      <c r="B31" s="4">
        <v>29</v>
      </c>
      <c r="C31" s="4">
        <v>1</v>
      </c>
      <c r="D31" s="188">
        <v>1</v>
      </c>
      <c r="E31" s="188">
        <v>1</v>
      </c>
      <c r="F31" s="188">
        <v>1</v>
      </c>
      <c r="G31" s="188">
        <v>1</v>
      </c>
      <c r="H31" s="188">
        <v>1</v>
      </c>
      <c r="I31" s="188">
        <v>1</v>
      </c>
      <c r="J31" s="188">
        <v>1</v>
      </c>
      <c r="K31" s="188">
        <v>1</v>
      </c>
      <c r="L31" s="188">
        <v>1</v>
      </c>
      <c r="M31" s="188">
        <v>1</v>
      </c>
      <c r="N31" s="188">
        <v>1</v>
      </c>
      <c r="O31" s="188">
        <v>1</v>
      </c>
      <c r="P31" s="188">
        <v>1</v>
      </c>
      <c r="Q31" s="188">
        <v>1</v>
      </c>
      <c r="R31" s="188">
        <v>1</v>
      </c>
      <c r="S31" s="188">
        <v>1</v>
      </c>
      <c r="T31" s="188">
        <v>1</v>
      </c>
      <c r="U31" s="188">
        <v>1</v>
      </c>
      <c r="V31" s="188">
        <v>1</v>
      </c>
      <c r="W31" s="188">
        <v>1</v>
      </c>
      <c r="X31" s="188">
        <v>1</v>
      </c>
      <c r="Y31" s="188">
        <v>1</v>
      </c>
      <c r="Z31" s="188">
        <v>1</v>
      </c>
      <c r="AA31" s="188">
        <v>1</v>
      </c>
      <c r="AB31" s="188">
        <v>1</v>
      </c>
      <c r="AC31" s="188">
        <v>1</v>
      </c>
      <c r="AD31" s="188">
        <v>1</v>
      </c>
      <c r="AE31" s="188">
        <v>1</v>
      </c>
      <c r="AF31" s="188">
        <v>1</v>
      </c>
      <c r="AG31" s="188">
        <v>1</v>
      </c>
    </row>
    <row r="32" spans="2:33" x14ac:dyDescent="0.35">
      <c r="B32" s="4">
        <v>30</v>
      </c>
      <c r="C32" s="4">
        <v>1</v>
      </c>
      <c r="D32" s="188">
        <v>1</v>
      </c>
      <c r="E32" s="188">
        <v>1</v>
      </c>
      <c r="F32" s="188">
        <v>1</v>
      </c>
      <c r="G32" s="188">
        <v>1</v>
      </c>
      <c r="H32" s="188">
        <v>1</v>
      </c>
      <c r="I32" s="188">
        <v>1</v>
      </c>
      <c r="J32" s="188">
        <v>1</v>
      </c>
      <c r="K32" s="188">
        <v>1</v>
      </c>
      <c r="L32" s="188">
        <v>1</v>
      </c>
      <c r="M32" s="188">
        <v>1</v>
      </c>
      <c r="N32" s="188">
        <v>1</v>
      </c>
      <c r="O32" s="188">
        <v>1</v>
      </c>
      <c r="P32" s="188">
        <v>1</v>
      </c>
      <c r="Q32" s="188">
        <v>1</v>
      </c>
      <c r="R32" s="188">
        <v>1</v>
      </c>
      <c r="S32" s="188">
        <v>1</v>
      </c>
      <c r="T32" s="188">
        <v>1</v>
      </c>
      <c r="U32" s="188">
        <v>1</v>
      </c>
      <c r="V32" s="188">
        <v>1</v>
      </c>
      <c r="W32" s="188">
        <v>1</v>
      </c>
      <c r="X32" s="188">
        <v>1</v>
      </c>
      <c r="Y32" s="188">
        <v>1</v>
      </c>
      <c r="Z32" s="188">
        <v>1</v>
      </c>
      <c r="AA32" s="188">
        <v>1</v>
      </c>
      <c r="AB32" s="188">
        <v>1</v>
      </c>
      <c r="AC32" s="188">
        <v>1</v>
      </c>
      <c r="AD32" s="188">
        <v>1</v>
      </c>
      <c r="AE32" s="188">
        <v>1</v>
      </c>
      <c r="AF32" s="188">
        <v>1</v>
      </c>
      <c r="AG32" s="188">
        <v>1</v>
      </c>
    </row>
  </sheetData>
  <mergeCells count="1">
    <mergeCell ref="D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3678-1891-4E18-B10D-7D0F4E223791}">
  <sheetPr codeName="Feuil12"/>
  <dimension ref="A1:AD303"/>
  <sheetViews>
    <sheetView showGridLines="0" showZeros="0" zoomScale="55" zoomScaleNormal="55" workbookViewId="0"/>
  </sheetViews>
  <sheetFormatPr baseColWidth="10" defaultRowHeight="14.5" x14ac:dyDescent="0.35"/>
  <cols>
    <col min="1" max="1" width="3.1796875" customWidth="1"/>
    <col min="2" max="2" width="4.26953125" style="178" customWidth="1"/>
    <col min="3" max="3" width="28" customWidth="1"/>
    <col min="4" max="4" width="11.54296875" style="1" customWidth="1"/>
    <col min="5" max="14" width="14.453125" style="1" customWidth="1"/>
    <col min="24" max="24" width="11.7265625" bestFit="1" customWidth="1"/>
    <col min="25" max="25" width="20.1796875" customWidth="1"/>
    <col min="26" max="26" width="21.54296875" customWidth="1"/>
    <col min="27" max="27" width="37.26953125" customWidth="1"/>
  </cols>
  <sheetData>
    <row r="1" spans="1:30" ht="46" customHeight="1" x14ac:dyDescent="0.35">
      <c r="Y1" s="2"/>
    </row>
    <row r="2" spans="1:30" x14ac:dyDescent="0.35">
      <c r="A2" s="1"/>
      <c r="C2" s="178" t="s">
        <v>99</v>
      </c>
      <c r="D2" s="176"/>
      <c r="E2" s="181" t="str">
        <f>W4</f>
        <v>Bourges</v>
      </c>
      <c r="F2" s="181" t="str">
        <f>W34</f>
        <v>Cheverny</v>
      </c>
      <c r="G2" s="181" t="str">
        <f>W64</f>
        <v>B</v>
      </c>
      <c r="H2" s="181" t="str">
        <f>W94</f>
        <v>C</v>
      </c>
      <c r="I2" s="181" t="str">
        <f>W124</f>
        <v>D</v>
      </c>
      <c r="J2" s="181" t="str">
        <f>W154</f>
        <v>E</v>
      </c>
      <c r="K2" s="181" t="str">
        <f>W184</f>
        <v>F</v>
      </c>
      <c r="L2" s="181" t="str">
        <f>W214</f>
        <v>G</v>
      </c>
      <c r="M2" s="181" t="str">
        <f>W244</f>
        <v>H</v>
      </c>
      <c r="N2" s="181" t="str">
        <f>W274</f>
        <v>I</v>
      </c>
      <c r="W2" s="167"/>
      <c r="X2" s="167"/>
      <c r="Y2" s="167"/>
      <c r="Z2" s="167"/>
      <c r="AA2" s="167"/>
      <c r="AB2" s="193" t="s">
        <v>69</v>
      </c>
      <c r="AC2" s="193"/>
      <c r="AD2" s="193"/>
    </row>
    <row r="3" spans="1:30" ht="15" thickBot="1" x14ac:dyDescent="0.4">
      <c r="A3" s="163"/>
      <c r="B3" s="179"/>
      <c r="C3" s="179" t="s">
        <v>63</v>
      </c>
      <c r="D3" s="177" t="s">
        <v>80</v>
      </c>
      <c r="E3" s="172">
        <f>X4</f>
        <v>44625</v>
      </c>
      <c r="F3" s="172">
        <f>X34</f>
        <v>44646</v>
      </c>
      <c r="G3" s="172">
        <f>X64</f>
        <v>0</v>
      </c>
      <c r="H3" s="172">
        <f>X94</f>
        <v>0</v>
      </c>
      <c r="I3" s="172">
        <f>X125</f>
        <v>0</v>
      </c>
      <c r="J3" s="172">
        <f>X155</f>
        <v>0</v>
      </c>
      <c r="K3" s="172">
        <f>X185</f>
        <v>0</v>
      </c>
      <c r="L3" s="172">
        <f>X215</f>
        <v>0</v>
      </c>
      <c r="M3" s="172">
        <f>X245</f>
        <v>0</v>
      </c>
      <c r="N3" s="172">
        <f>X275</f>
        <v>0</v>
      </c>
      <c r="W3" s="168" t="s">
        <v>70</v>
      </c>
      <c r="X3" s="168" t="s">
        <v>4</v>
      </c>
      <c r="Y3" s="168" t="s">
        <v>49</v>
      </c>
      <c r="Z3" s="168" t="s">
        <v>68</v>
      </c>
      <c r="AA3" s="168" t="s">
        <v>79</v>
      </c>
      <c r="AB3" s="169" t="s">
        <v>61</v>
      </c>
      <c r="AC3" s="169" t="s">
        <v>62</v>
      </c>
      <c r="AD3" s="169" t="s">
        <v>63</v>
      </c>
    </row>
    <row r="4" spans="1:30" ht="15" thickTop="1" x14ac:dyDescent="0.35">
      <c r="B4" s="173">
        <v>1</v>
      </c>
      <c r="C4" s="170" t="s">
        <v>92</v>
      </c>
      <c r="D4" s="173">
        <f t="shared" ref="D4:D35" si="0">SUM(E4:N4)</f>
        <v>50</v>
      </c>
      <c r="E4" s="171">
        <f t="shared" ref="E4:N13" si="1">SUMIFS(IF($C$3="NET",$AB$4:$AB$303,IF($C$3="BRUT",$AC$4:$AC$303,$AD$4:$AD$303)),$W$4:$W$303,E$2,$X$4:$X$303,E$3,$AA$4:$AA$303,$C4)</f>
        <v>25</v>
      </c>
      <c r="F4" s="171">
        <f t="shared" si="1"/>
        <v>25</v>
      </c>
      <c r="G4" s="171">
        <f t="shared" si="1"/>
        <v>0</v>
      </c>
      <c r="H4" s="171">
        <f t="shared" si="1"/>
        <v>0</v>
      </c>
      <c r="I4" s="171">
        <f t="shared" si="1"/>
        <v>0</v>
      </c>
      <c r="J4" s="171">
        <f t="shared" si="1"/>
        <v>0</v>
      </c>
      <c r="K4" s="171">
        <f t="shared" si="1"/>
        <v>0</v>
      </c>
      <c r="L4" s="171">
        <f t="shared" si="1"/>
        <v>0</v>
      </c>
      <c r="M4" s="171">
        <f t="shared" si="1"/>
        <v>0</v>
      </c>
      <c r="N4" s="171">
        <f t="shared" si="1"/>
        <v>0</v>
      </c>
      <c r="W4" t="str">
        <f>'Bourges 05-03'!$D$2</f>
        <v>Bourges</v>
      </c>
      <c r="X4" s="162">
        <f>'Bourges 05-03'!$D$3</f>
        <v>44625</v>
      </c>
      <c r="Y4" t="str">
        <f>'Bourges 05-03'!C9</f>
        <v>BINVAULT</v>
      </c>
      <c r="Z4" t="str">
        <f>'Bourges 05-03'!D9</f>
        <v>Dominique</v>
      </c>
      <c r="AA4" t="str">
        <f t="shared" ref="AA4:AA35" si="2">CONCATENATE(Y4," ",Z4)</f>
        <v>BINVAULT Dominique</v>
      </c>
      <c r="AB4" s="1">
        <f>'Bourges 05-03'!AF9</f>
        <v>6</v>
      </c>
      <c r="AC4" s="1">
        <f>'Bourges 05-03'!AK9</f>
        <v>2</v>
      </c>
      <c r="AD4" s="1">
        <f>'Bourges 05-03'!AP9</f>
        <v>1</v>
      </c>
    </row>
    <row r="5" spans="1:30" x14ac:dyDescent="0.35">
      <c r="B5" s="174">
        <v>2</v>
      </c>
      <c r="C5" t="s">
        <v>86</v>
      </c>
      <c r="D5" s="174">
        <f t="shared" si="0"/>
        <v>45</v>
      </c>
      <c r="E5" s="175">
        <f t="shared" si="1"/>
        <v>15</v>
      </c>
      <c r="F5" s="175">
        <f t="shared" si="1"/>
        <v>30</v>
      </c>
      <c r="G5" s="175">
        <f t="shared" si="1"/>
        <v>0</v>
      </c>
      <c r="H5" s="175">
        <f t="shared" si="1"/>
        <v>0</v>
      </c>
      <c r="I5" s="175">
        <f t="shared" si="1"/>
        <v>0</v>
      </c>
      <c r="J5" s="175">
        <f t="shared" si="1"/>
        <v>0</v>
      </c>
      <c r="K5" s="175">
        <f t="shared" si="1"/>
        <v>0</v>
      </c>
      <c r="L5" s="175">
        <f t="shared" si="1"/>
        <v>0</v>
      </c>
      <c r="M5" s="175">
        <f t="shared" si="1"/>
        <v>0</v>
      </c>
      <c r="N5" s="175">
        <f t="shared" si="1"/>
        <v>0</v>
      </c>
      <c r="W5" t="str">
        <f>'Bourges 05-03'!$D$2</f>
        <v>Bourges</v>
      </c>
      <c r="X5" s="162">
        <f>'Bourges 05-03'!$D$3</f>
        <v>44625</v>
      </c>
      <c r="Y5" t="str">
        <f>'Bourges 05-03'!C10</f>
        <v>CHRETIEN</v>
      </c>
      <c r="Z5" t="str">
        <f>'Bourges 05-03'!D10</f>
        <v>Fabrice</v>
      </c>
      <c r="AA5" t="str">
        <f t="shared" si="2"/>
        <v>CHRETIEN Fabrice</v>
      </c>
      <c r="AB5" s="1">
        <f>'Bourges 05-03'!AF10</f>
        <v>1</v>
      </c>
      <c r="AC5" s="1">
        <f>'Bourges 05-03'!AK10</f>
        <v>5</v>
      </c>
      <c r="AD5" s="1">
        <f>'Bourges 05-03'!AP10</f>
        <v>7</v>
      </c>
    </row>
    <row r="6" spans="1:30" x14ac:dyDescent="0.35">
      <c r="B6" s="174">
        <v>3</v>
      </c>
      <c r="C6" t="s">
        <v>84</v>
      </c>
      <c r="D6" s="174">
        <f t="shared" si="0"/>
        <v>31</v>
      </c>
      <c r="E6" s="175">
        <f t="shared" si="1"/>
        <v>20</v>
      </c>
      <c r="F6" s="175">
        <f t="shared" si="1"/>
        <v>11</v>
      </c>
      <c r="G6" s="175">
        <f t="shared" si="1"/>
        <v>0</v>
      </c>
      <c r="H6" s="175">
        <f t="shared" si="1"/>
        <v>0</v>
      </c>
      <c r="I6" s="175">
        <f t="shared" si="1"/>
        <v>0</v>
      </c>
      <c r="J6" s="175">
        <f t="shared" si="1"/>
        <v>0</v>
      </c>
      <c r="K6" s="175">
        <f t="shared" si="1"/>
        <v>0</v>
      </c>
      <c r="L6" s="175">
        <f t="shared" si="1"/>
        <v>0</v>
      </c>
      <c r="M6" s="175">
        <f t="shared" si="1"/>
        <v>0</v>
      </c>
      <c r="N6" s="175">
        <f t="shared" si="1"/>
        <v>0</v>
      </c>
      <c r="W6" t="str">
        <f>'Bourges 05-03'!$D$2</f>
        <v>Bourges</v>
      </c>
      <c r="X6" s="162">
        <f>'Bourges 05-03'!$D$3</f>
        <v>44625</v>
      </c>
      <c r="Y6" t="str">
        <f>'Bourges 05-03'!C11</f>
        <v>DELOUCHE</v>
      </c>
      <c r="Z6" t="str">
        <f>'Bourges 05-03'!D11</f>
        <v>Yannick</v>
      </c>
      <c r="AA6" t="str">
        <f t="shared" si="2"/>
        <v>DELOUCHE Yannick</v>
      </c>
      <c r="AB6" s="1">
        <f>'Bourges 05-03'!AF11</f>
        <v>15</v>
      </c>
      <c r="AC6" s="1">
        <f>'Bourges 05-03'!AK11</f>
        <v>1</v>
      </c>
      <c r="AD6" s="1">
        <f>'Bourges 05-03'!AP11</f>
        <v>1</v>
      </c>
    </row>
    <row r="7" spans="1:30" x14ac:dyDescent="0.35">
      <c r="B7" s="174">
        <v>4</v>
      </c>
      <c r="C7" s="180" t="s">
        <v>95</v>
      </c>
      <c r="D7" s="174">
        <f t="shared" si="0"/>
        <v>30</v>
      </c>
      <c r="E7" s="175">
        <f t="shared" si="1"/>
        <v>30</v>
      </c>
      <c r="F7" s="175">
        <f t="shared" si="1"/>
        <v>0</v>
      </c>
      <c r="G7" s="175">
        <f t="shared" si="1"/>
        <v>0</v>
      </c>
      <c r="H7" s="175">
        <f t="shared" si="1"/>
        <v>0</v>
      </c>
      <c r="I7" s="175">
        <f t="shared" si="1"/>
        <v>0</v>
      </c>
      <c r="J7" s="175">
        <f t="shared" si="1"/>
        <v>0</v>
      </c>
      <c r="K7" s="175">
        <f t="shared" si="1"/>
        <v>0</v>
      </c>
      <c r="L7" s="175">
        <f t="shared" si="1"/>
        <v>0</v>
      </c>
      <c r="M7" s="175">
        <f t="shared" si="1"/>
        <v>0</v>
      </c>
      <c r="N7" s="175">
        <f t="shared" si="1"/>
        <v>0</v>
      </c>
      <c r="W7" t="str">
        <f>'Bourges 05-03'!$D$2</f>
        <v>Bourges</v>
      </c>
      <c r="X7" s="162">
        <f>'Bourges 05-03'!$D$3</f>
        <v>44625</v>
      </c>
      <c r="Y7" t="str">
        <f>'Bourges 05-03'!C12</f>
        <v>DIOT</v>
      </c>
      <c r="Z7" t="str">
        <f>'Bourges 05-03'!D12</f>
        <v>Alexandre</v>
      </c>
      <c r="AA7" t="str">
        <f t="shared" si="2"/>
        <v>DIOT Alexandre</v>
      </c>
      <c r="AB7" s="1">
        <f>'Bourges 05-03'!AF12</f>
        <v>1</v>
      </c>
      <c r="AC7" s="1">
        <f>'Bourges 05-03'!AK12</f>
        <v>20</v>
      </c>
      <c r="AD7" s="1">
        <f>'Bourges 05-03'!AP12</f>
        <v>20</v>
      </c>
    </row>
    <row r="8" spans="1:30" x14ac:dyDescent="0.35">
      <c r="B8" s="174">
        <v>5</v>
      </c>
      <c r="C8" t="s">
        <v>88</v>
      </c>
      <c r="D8" s="174">
        <f t="shared" si="0"/>
        <v>29</v>
      </c>
      <c r="E8" s="175">
        <f t="shared" si="1"/>
        <v>9</v>
      </c>
      <c r="F8" s="175">
        <f t="shared" si="1"/>
        <v>20</v>
      </c>
      <c r="G8" s="175">
        <f t="shared" si="1"/>
        <v>0</v>
      </c>
      <c r="H8" s="175">
        <f t="shared" si="1"/>
        <v>0</v>
      </c>
      <c r="I8" s="175">
        <f t="shared" si="1"/>
        <v>0</v>
      </c>
      <c r="J8" s="175">
        <f t="shared" si="1"/>
        <v>0</v>
      </c>
      <c r="K8" s="175">
        <f t="shared" si="1"/>
        <v>0</v>
      </c>
      <c r="L8" s="175">
        <f t="shared" si="1"/>
        <v>0</v>
      </c>
      <c r="M8" s="175">
        <f t="shared" si="1"/>
        <v>0</v>
      </c>
      <c r="N8" s="175">
        <f t="shared" si="1"/>
        <v>0</v>
      </c>
      <c r="W8" t="str">
        <f>'Bourges 05-03'!$D$2</f>
        <v>Bourges</v>
      </c>
      <c r="X8" s="162">
        <f>'Bourges 05-03'!$D$3</f>
        <v>44625</v>
      </c>
      <c r="Y8" t="str">
        <f>'Bourges 05-03'!C13</f>
        <v>GAUTHIER</v>
      </c>
      <c r="Z8" t="str">
        <f>'Bourges 05-03'!D13</f>
        <v>Patrice</v>
      </c>
      <c r="AA8" t="str">
        <f t="shared" si="2"/>
        <v>GAUTHIER Patrice</v>
      </c>
      <c r="AB8" s="1">
        <f>'Bourges 05-03'!AF13</f>
        <v>8</v>
      </c>
      <c r="AC8" s="1">
        <f>'Bourges 05-03'!AK13</f>
        <v>7</v>
      </c>
      <c r="AD8" s="1">
        <f>'Bourges 05-03'!AP13</f>
        <v>8</v>
      </c>
    </row>
    <row r="9" spans="1:30" x14ac:dyDescent="0.35">
      <c r="B9" s="174">
        <v>6</v>
      </c>
      <c r="C9" t="s">
        <v>98</v>
      </c>
      <c r="D9" s="174">
        <f t="shared" si="0"/>
        <v>21</v>
      </c>
      <c r="E9" s="175">
        <f t="shared" si="1"/>
        <v>10</v>
      </c>
      <c r="F9" s="175">
        <f t="shared" si="1"/>
        <v>11</v>
      </c>
      <c r="G9" s="175">
        <f t="shared" si="1"/>
        <v>0</v>
      </c>
      <c r="H9" s="175">
        <f t="shared" si="1"/>
        <v>0</v>
      </c>
      <c r="I9" s="175">
        <f t="shared" si="1"/>
        <v>0</v>
      </c>
      <c r="J9" s="175">
        <f t="shared" si="1"/>
        <v>0</v>
      </c>
      <c r="K9" s="175">
        <f t="shared" si="1"/>
        <v>0</v>
      </c>
      <c r="L9" s="175">
        <f t="shared" si="1"/>
        <v>0</v>
      </c>
      <c r="M9" s="175">
        <f t="shared" si="1"/>
        <v>0</v>
      </c>
      <c r="N9" s="175">
        <f t="shared" si="1"/>
        <v>0</v>
      </c>
      <c r="W9" t="str">
        <f>'Bourges 05-03'!$D$2</f>
        <v>Bourges</v>
      </c>
      <c r="X9" s="162">
        <f>'Bourges 05-03'!$D$3</f>
        <v>44625</v>
      </c>
      <c r="Y9" t="str">
        <f>'Bourges 05-03'!C14</f>
        <v>HERRAULT</v>
      </c>
      <c r="Z9" t="str">
        <f>'Bourges 05-03'!D14</f>
        <v>Sébastien</v>
      </c>
      <c r="AA9" t="str">
        <f t="shared" si="2"/>
        <v>HERRAULT Sébastien</v>
      </c>
      <c r="AB9" s="1">
        <f>'Bourges 05-03'!AF14</f>
        <v>2</v>
      </c>
      <c r="AC9" s="1">
        <f>'Bourges 05-03'!AK14</f>
        <v>12</v>
      </c>
      <c r="AD9" s="1">
        <f>'Bourges 05-03'!AP14</f>
        <v>15</v>
      </c>
    </row>
    <row r="10" spans="1:30" x14ac:dyDescent="0.35">
      <c r="B10" s="174">
        <v>7</v>
      </c>
      <c r="C10" t="s">
        <v>96</v>
      </c>
      <c r="D10" s="174">
        <f t="shared" si="0"/>
        <v>17</v>
      </c>
      <c r="E10" s="175">
        <f t="shared" si="1"/>
        <v>6</v>
      </c>
      <c r="F10" s="175">
        <f t="shared" si="1"/>
        <v>11</v>
      </c>
      <c r="G10" s="175">
        <f t="shared" si="1"/>
        <v>0</v>
      </c>
      <c r="H10" s="175">
        <f t="shared" si="1"/>
        <v>0</v>
      </c>
      <c r="I10" s="175">
        <f t="shared" si="1"/>
        <v>0</v>
      </c>
      <c r="J10" s="175">
        <f t="shared" si="1"/>
        <v>0</v>
      </c>
      <c r="K10" s="175">
        <f t="shared" si="1"/>
        <v>0</v>
      </c>
      <c r="L10" s="175">
        <f t="shared" si="1"/>
        <v>0</v>
      </c>
      <c r="M10" s="175">
        <f t="shared" si="1"/>
        <v>0</v>
      </c>
      <c r="N10" s="175">
        <f t="shared" si="1"/>
        <v>0</v>
      </c>
      <c r="W10" t="str">
        <f>'Bourges 05-03'!$D$2</f>
        <v>Bourges</v>
      </c>
      <c r="X10" s="162">
        <f>'Bourges 05-03'!$D$3</f>
        <v>44625</v>
      </c>
      <c r="Y10" t="str">
        <f>'Bourges 05-03'!C15</f>
        <v>HODEAU</v>
      </c>
      <c r="Z10" t="str">
        <f>'Bourges 05-03'!D15</f>
        <v>Cédric</v>
      </c>
      <c r="AA10" t="str">
        <f t="shared" si="2"/>
        <v>HODEAU Cédric</v>
      </c>
      <c r="AB10" s="1">
        <f>'Bourges 05-03'!AF15</f>
        <v>27</v>
      </c>
      <c r="AC10" s="1">
        <f>'Bourges 05-03'!AK15</f>
        <v>4</v>
      </c>
      <c r="AD10" s="1">
        <f>'Bourges 05-03'!AP15</f>
        <v>4</v>
      </c>
    </row>
    <row r="11" spans="1:30" x14ac:dyDescent="0.35">
      <c r="B11" s="174">
        <v>8</v>
      </c>
      <c r="C11" t="s">
        <v>82</v>
      </c>
      <c r="D11" s="174">
        <f t="shared" si="0"/>
        <v>13</v>
      </c>
      <c r="E11" s="175">
        <f t="shared" si="1"/>
        <v>7</v>
      </c>
      <c r="F11" s="175">
        <f t="shared" si="1"/>
        <v>6</v>
      </c>
      <c r="G11" s="175">
        <f t="shared" si="1"/>
        <v>0</v>
      </c>
      <c r="H11" s="175">
        <f t="shared" si="1"/>
        <v>0</v>
      </c>
      <c r="I11" s="175">
        <f t="shared" si="1"/>
        <v>0</v>
      </c>
      <c r="J11" s="175">
        <f t="shared" si="1"/>
        <v>0</v>
      </c>
      <c r="K11" s="175">
        <f t="shared" si="1"/>
        <v>0</v>
      </c>
      <c r="L11" s="175">
        <f t="shared" si="1"/>
        <v>0</v>
      </c>
      <c r="M11" s="175">
        <f t="shared" si="1"/>
        <v>0</v>
      </c>
      <c r="N11" s="175">
        <f t="shared" si="1"/>
        <v>0</v>
      </c>
      <c r="W11" t="str">
        <f>'Bourges 05-03'!$D$2</f>
        <v>Bourges</v>
      </c>
      <c r="X11" s="162">
        <f>'Bourges 05-03'!$D$3</f>
        <v>44625</v>
      </c>
      <c r="Y11" t="str">
        <f>'Bourges 05-03'!C16</f>
        <v>JACQUEMIN</v>
      </c>
      <c r="Z11" t="str">
        <f>'Bourges 05-03'!D16</f>
        <v>Franck</v>
      </c>
      <c r="AA11" t="str">
        <f t="shared" si="2"/>
        <v>JACQUEMIN Franck</v>
      </c>
      <c r="AB11" s="1">
        <f>'Bourges 05-03'!AF16</f>
        <v>5</v>
      </c>
      <c r="AC11" s="1">
        <f>'Bourges 05-03'!AK16</f>
        <v>9</v>
      </c>
      <c r="AD11" s="1">
        <f>'Bourges 05-03'!AP16</f>
        <v>9</v>
      </c>
    </row>
    <row r="12" spans="1:30" x14ac:dyDescent="0.35">
      <c r="B12" s="174">
        <v>9</v>
      </c>
      <c r="C12" s="180" t="s">
        <v>85</v>
      </c>
      <c r="D12" s="174">
        <f t="shared" si="0"/>
        <v>8</v>
      </c>
      <c r="E12" s="175">
        <f t="shared" si="1"/>
        <v>8</v>
      </c>
      <c r="F12" s="175">
        <f t="shared" si="1"/>
        <v>0</v>
      </c>
      <c r="G12" s="175">
        <f t="shared" si="1"/>
        <v>0</v>
      </c>
      <c r="H12" s="175">
        <f t="shared" si="1"/>
        <v>0</v>
      </c>
      <c r="I12" s="175">
        <f t="shared" si="1"/>
        <v>0</v>
      </c>
      <c r="J12" s="175">
        <f t="shared" si="1"/>
        <v>0</v>
      </c>
      <c r="K12" s="175">
        <f t="shared" si="1"/>
        <v>0</v>
      </c>
      <c r="L12" s="175">
        <f t="shared" si="1"/>
        <v>0</v>
      </c>
      <c r="M12" s="175">
        <f t="shared" si="1"/>
        <v>0</v>
      </c>
      <c r="N12" s="175">
        <f t="shared" si="1"/>
        <v>0</v>
      </c>
      <c r="W12" t="str">
        <f>'Bourges 05-03'!$D$2</f>
        <v>Bourges</v>
      </c>
      <c r="X12" s="162">
        <f>'Bourges 05-03'!$D$3</f>
        <v>44625</v>
      </c>
      <c r="Y12" t="str">
        <f>'Bourges 05-03'!C17</f>
        <v>LEFEU</v>
      </c>
      <c r="Z12" t="str">
        <f>'Bourges 05-03'!D17</f>
        <v>Jean-Marie</v>
      </c>
      <c r="AA12" t="str">
        <f t="shared" si="2"/>
        <v>LEFEU Jean-Marie</v>
      </c>
      <c r="AB12" s="1">
        <f>'Bourges 05-03'!AF17</f>
        <v>1</v>
      </c>
      <c r="AC12" s="1">
        <f>'Bourges 05-03'!AK17</f>
        <v>1</v>
      </c>
      <c r="AD12" s="1">
        <f>'Bourges 05-03'!AP17</f>
        <v>1</v>
      </c>
    </row>
    <row r="13" spans="1:30" x14ac:dyDescent="0.35">
      <c r="B13" s="174">
        <v>10</v>
      </c>
      <c r="C13" t="s">
        <v>87</v>
      </c>
      <c r="D13" s="174">
        <f t="shared" si="0"/>
        <v>8</v>
      </c>
      <c r="E13" s="175">
        <f t="shared" si="1"/>
        <v>4</v>
      </c>
      <c r="F13" s="175">
        <f t="shared" si="1"/>
        <v>4</v>
      </c>
      <c r="G13" s="175">
        <f t="shared" si="1"/>
        <v>0</v>
      </c>
      <c r="H13" s="175">
        <f t="shared" si="1"/>
        <v>0</v>
      </c>
      <c r="I13" s="175">
        <f t="shared" si="1"/>
        <v>0</v>
      </c>
      <c r="J13" s="175">
        <f t="shared" si="1"/>
        <v>0</v>
      </c>
      <c r="K13" s="175">
        <f t="shared" si="1"/>
        <v>0</v>
      </c>
      <c r="L13" s="175">
        <f t="shared" si="1"/>
        <v>0</v>
      </c>
      <c r="M13" s="175">
        <f t="shared" si="1"/>
        <v>0</v>
      </c>
      <c r="N13" s="175">
        <f t="shared" si="1"/>
        <v>0</v>
      </c>
      <c r="W13" t="str">
        <f>'Bourges 05-03'!$D$2</f>
        <v>Bourges</v>
      </c>
      <c r="X13" s="162">
        <f>'Bourges 05-03'!$D$3</f>
        <v>44625</v>
      </c>
      <c r="Y13" t="str">
        <f>'Bourges 05-03'!C18</f>
        <v>LEVEQUE</v>
      </c>
      <c r="Z13" t="str">
        <f>'Bourges 05-03'!D18</f>
        <v>Claude</v>
      </c>
      <c r="AA13" t="str">
        <f t="shared" si="2"/>
        <v>LEVEQUE Claude</v>
      </c>
      <c r="AB13" s="1">
        <f>'Bourges 05-03'!AF18</f>
        <v>1</v>
      </c>
      <c r="AC13" s="1">
        <f>'Bourges 05-03'!AK18</f>
        <v>1</v>
      </c>
      <c r="AD13" s="1">
        <f>'Bourges 05-03'!AP18</f>
        <v>1</v>
      </c>
    </row>
    <row r="14" spans="1:30" x14ac:dyDescent="0.35">
      <c r="B14" s="174">
        <v>11</v>
      </c>
      <c r="C14" t="s">
        <v>131</v>
      </c>
      <c r="D14" s="174">
        <f t="shared" si="0"/>
        <v>8</v>
      </c>
      <c r="E14" s="175">
        <f t="shared" ref="E14:N23" si="3">SUMIFS(IF($C$3="NET",$AB$4:$AB$303,IF($C$3="BRUT",$AC$4:$AC$303,$AD$4:$AD$303)),$W$4:$W$303,E$2,$X$4:$X$303,E$3,$AA$4:$AA$303,$C14)</f>
        <v>0</v>
      </c>
      <c r="F14" s="175">
        <f t="shared" si="3"/>
        <v>8</v>
      </c>
      <c r="G14" s="175">
        <f t="shared" si="3"/>
        <v>0</v>
      </c>
      <c r="H14" s="175">
        <f t="shared" si="3"/>
        <v>0</v>
      </c>
      <c r="I14" s="175">
        <f t="shared" si="3"/>
        <v>0</v>
      </c>
      <c r="J14" s="175">
        <f t="shared" si="3"/>
        <v>0</v>
      </c>
      <c r="K14" s="175">
        <f t="shared" si="3"/>
        <v>0</v>
      </c>
      <c r="L14" s="175">
        <f t="shared" si="3"/>
        <v>0</v>
      </c>
      <c r="M14" s="175">
        <f t="shared" si="3"/>
        <v>0</v>
      </c>
      <c r="N14" s="175">
        <f t="shared" si="3"/>
        <v>0</v>
      </c>
      <c r="W14" t="str">
        <f>'Bourges 05-03'!$D$2</f>
        <v>Bourges</v>
      </c>
      <c r="X14" s="162">
        <f>'Bourges 05-03'!$D$3</f>
        <v>44625</v>
      </c>
      <c r="Y14" t="str">
        <f>'Bourges 05-03'!C19</f>
        <v>MICHEL</v>
      </c>
      <c r="Z14" t="str">
        <f>'Bourges 05-03'!D19</f>
        <v>Eric</v>
      </c>
      <c r="AA14" t="str">
        <f t="shared" si="2"/>
        <v>MICHEL Eric</v>
      </c>
      <c r="AB14" s="1">
        <f>'Bourges 05-03'!AF19</f>
        <v>20</v>
      </c>
      <c r="AC14" s="1">
        <f>'Bourges 05-03'!AK19</f>
        <v>1</v>
      </c>
      <c r="AD14" s="1">
        <f>'Bourges 05-03'!AP19</f>
        <v>1</v>
      </c>
    </row>
    <row r="15" spans="1:30" x14ac:dyDescent="0.35">
      <c r="B15" s="174">
        <v>12</v>
      </c>
      <c r="C15" t="s">
        <v>129</v>
      </c>
      <c r="D15" s="174">
        <f t="shared" si="0"/>
        <v>7</v>
      </c>
      <c r="E15" s="175">
        <f t="shared" si="3"/>
        <v>0</v>
      </c>
      <c r="F15" s="175">
        <f t="shared" si="3"/>
        <v>7</v>
      </c>
      <c r="G15" s="175">
        <f t="shared" si="3"/>
        <v>0</v>
      </c>
      <c r="H15" s="175">
        <f t="shared" si="3"/>
        <v>0</v>
      </c>
      <c r="I15" s="175">
        <f t="shared" si="3"/>
        <v>0</v>
      </c>
      <c r="J15" s="175">
        <f t="shared" si="3"/>
        <v>0</v>
      </c>
      <c r="K15" s="175">
        <f t="shared" si="3"/>
        <v>0</v>
      </c>
      <c r="L15" s="175">
        <f t="shared" si="3"/>
        <v>0</v>
      </c>
      <c r="M15" s="175">
        <f t="shared" si="3"/>
        <v>0</v>
      </c>
      <c r="N15" s="175">
        <f t="shared" si="3"/>
        <v>0</v>
      </c>
      <c r="W15" t="str">
        <f>'Bourges 05-03'!$D$2</f>
        <v>Bourges</v>
      </c>
      <c r="X15" s="162">
        <f>'Bourges 05-03'!$D$3</f>
        <v>44625</v>
      </c>
      <c r="Y15" t="str">
        <f>'Bourges 05-03'!C20</f>
        <v>MORALES</v>
      </c>
      <c r="Z15" t="str">
        <f>'Bourges 05-03'!D20</f>
        <v>José</v>
      </c>
      <c r="AA15" t="str">
        <f t="shared" si="2"/>
        <v>MORALES José</v>
      </c>
      <c r="AB15" s="1">
        <f>'Bourges 05-03'!AF20</f>
        <v>9</v>
      </c>
      <c r="AC15" s="1">
        <f>'Bourges 05-03'!AK20</f>
        <v>25</v>
      </c>
      <c r="AD15" s="1">
        <f>'Bourges 05-03'!AP20</f>
        <v>25</v>
      </c>
    </row>
    <row r="16" spans="1:30" x14ac:dyDescent="0.35">
      <c r="B16" s="174">
        <v>13</v>
      </c>
      <c r="C16" t="s">
        <v>94</v>
      </c>
      <c r="D16" s="174">
        <f t="shared" si="0"/>
        <v>6</v>
      </c>
      <c r="E16" s="175">
        <f t="shared" si="3"/>
        <v>5</v>
      </c>
      <c r="F16" s="175">
        <f t="shared" si="3"/>
        <v>1</v>
      </c>
      <c r="G16" s="175">
        <f t="shared" si="3"/>
        <v>0</v>
      </c>
      <c r="H16" s="175">
        <f t="shared" si="3"/>
        <v>0</v>
      </c>
      <c r="I16" s="175">
        <f t="shared" si="3"/>
        <v>0</v>
      </c>
      <c r="J16" s="175">
        <f t="shared" si="3"/>
        <v>0</v>
      </c>
      <c r="K16" s="175">
        <f t="shared" si="3"/>
        <v>0</v>
      </c>
      <c r="L16" s="175">
        <f t="shared" si="3"/>
        <v>0</v>
      </c>
      <c r="M16" s="175">
        <f t="shared" si="3"/>
        <v>0</v>
      </c>
      <c r="N16" s="175">
        <f t="shared" si="3"/>
        <v>0</v>
      </c>
      <c r="W16" t="str">
        <f>'Bourges 05-03'!$D$2</f>
        <v>Bourges</v>
      </c>
      <c r="X16" s="162">
        <f>'Bourges 05-03'!$D$3</f>
        <v>44625</v>
      </c>
      <c r="Y16" t="str">
        <f>'Bourges 05-03'!C21</f>
        <v>NOTTIN</v>
      </c>
      <c r="Z16" t="str">
        <f>'Bourges 05-03'!D21</f>
        <v>Eric</v>
      </c>
      <c r="AA16" t="str">
        <f t="shared" si="2"/>
        <v>NOTTIN Eric</v>
      </c>
      <c r="AB16" s="1">
        <f>'Bourges 05-03'!AF21</f>
        <v>9</v>
      </c>
      <c r="AC16" s="1">
        <f>'Bourges 05-03'!AK21</f>
        <v>2</v>
      </c>
      <c r="AD16" s="1">
        <f>'Bourges 05-03'!AP21</f>
        <v>3</v>
      </c>
    </row>
    <row r="17" spans="2:30" x14ac:dyDescent="0.35">
      <c r="B17" s="174">
        <v>14</v>
      </c>
      <c r="C17" t="s">
        <v>128</v>
      </c>
      <c r="D17" s="174">
        <f t="shared" si="0"/>
        <v>5</v>
      </c>
      <c r="E17" s="175">
        <f t="shared" si="3"/>
        <v>0</v>
      </c>
      <c r="F17" s="175">
        <f t="shared" si="3"/>
        <v>5</v>
      </c>
      <c r="G17" s="175">
        <f t="shared" si="3"/>
        <v>0</v>
      </c>
      <c r="H17" s="175">
        <f t="shared" si="3"/>
        <v>0</v>
      </c>
      <c r="I17" s="175">
        <f t="shared" si="3"/>
        <v>0</v>
      </c>
      <c r="J17" s="175">
        <f t="shared" si="3"/>
        <v>0</v>
      </c>
      <c r="K17" s="175">
        <f t="shared" si="3"/>
        <v>0</v>
      </c>
      <c r="L17" s="175">
        <f t="shared" si="3"/>
        <v>0</v>
      </c>
      <c r="M17" s="175">
        <f t="shared" si="3"/>
        <v>0</v>
      </c>
      <c r="N17" s="175">
        <f t="shared" si="3"/>
        <v>0</v>
      </c>
      <c r="W17" t="str">
        <f>'Bourges 05-03'!$D$2</f>
        <v>Bourges</v>
      </c>
      <c r="X17" s="162">
        <f>'Bourges 05-03'!$D$3</f>
        <v>44625</v>
      </c>
      <c r="Y17" t="str">
        <f>'Bourges 05-03'!C22</f>
        <v>ROBERT</v>
      </c>
      <c r="Z17" t="str">
        <f>'Bourges 05-03'!D22</f>
        <v>Jean-Christophe</v>
      </c>
      <c r="AA17" t="str">
        <f t="shared" si="2"/>
        <v>ROBERT Jean-Christophe</v>
      </c>
      <c r="AB17" s="1">
        <f>'Bourges 05-03'!AF22</f>
        <v>4</v>
      </c>
      <c r="AC17" s="1">
        <f>'Bourges 05-03'!AK22</f>
        <v>5</v>
      </c>
      <c r="AD17" s="1">
        <f>'Bourges 05-03'!AP22</f>
        <v>5</v>
      </c>
    </row>
    <row r="18" spans="2:30" x14ac:dyDescent="0.35">
      <c r="B18" s="174">
        <v>15</v>
      </c>
      <c r="C18" t="s">
        <v>93</v>
      </c>
      <c r="D18" s="174">
        <f t="shared" si="0"/>
        <v>3</v>
      </c>
      <c r="E18" s="175">
        <f t="shared" si="3"/>
        <v>3</v>
      </c>
      <c r="F18" s="175">
        <f t="shared" si="3"/>
        <v>0</v>
      </c>
      <c r="G18" s="175">
        <f t="shared" si="3"/>
        <v>0</v>
      </c>
      <c r="H18" s="175">
        <f t="shared" si="3"/>
        <v>0</v>
      </c>
      <c r="I18" s="175">
        <f t="shared" si="3"/>
        <v>0</v>
      </c>
      <c r="J18" s="175">
        <f t="shared" si="3"/>
        <v>0</v>
      </c>
      <c r="K18" s="175">
        <f t="shared" si="3"/>
        <v>0</v>
      </c>
      <c r="L18" s="175">
        <f t="shared" si="3"/>
        <v>0</v>
      </c>
      <c r="M18" s="175">
        <f t="shared" si="3"/>
        <v>0</v>
      </c>
      <c r="N18" s="175">
        <f t="shared" si="3"/>
        <v>0</v>
      </c>
      <c r="W18" t="str">
        <f>'Bourges 05-03'!$D$2</f>
        <v>Bourges</v>
      </c>
      <c r="X18" s="162">
        <f>'Bourges 05-03'!$D$3</f>
        <v>44625</v>
      </c>
      <c r="Y18" t="str">
        <f>'Bourges 05-03'!C23</f>
        <v>RONDEL</v>
      </c>
      <c r="Z18" t="str">
        <f>'Bourges 05-03'!D23</f>
        <v>François</v>
      </c>
      <c r="AA18" t="str">
        <f t="shared" si="2"/>
        <v>RONDEL François</v>
      </c>
      <c r="AB18" s="1">
        <f>'Bourges 05-03'!AF23</f>
        <v>3</v>
      </c>
      <c r="AC18" s="1">
        <f>'Bourges 05-03'!AK23</f>
        <v>30</v>
      </c>
      <c r="AD18" s="1">
        <f>'Bourges 05-03'!AP23</f>
        <v>30</v>
      </c>
    </row>
    <row r="19" spans="2:30" x14ac:dyDescent="0.35">
      <c r="B19" s="174">
        <v>16</v>
      </c>
      <c r="C19" t="s">
        <v>132</v>
      </c>
      <c r="D19" s="174">
        <f t="shared" si="0"/>
        <v>3</v>
      </c>
      <c r="E19" s="175">
        <f t="shared" si="3"/>
        <v>0</v>
      </c>
      <c r="F19" s="175">
        <f t="shared" si="3"/>
        <v>3</v>
      </c>
      <c r="G19" s="175">
        <f t="shared" si="3"/>
        <v>0</v>
      </c>
      <c r="H19" s="175">
        <f t="shared" si="3"/>
        <v>0</v>
      </c>
      <c r="I19" s="175">
        <f t="shared" si="3"/>
        <v>0</v>
      </c>
      <c r="J19" s="175">
        <f t="shared" si="3"/>
        <v>0</v>
      </c>
      <c r="K19" s="182">
        <f t="shared" si="3"/>
        <v>0</v>
      </c>
      <c r="L19" s="175">
        <f t="shared" si="3"/>
        <v>0</v>
      </c>
      <c r="M19" s="175">
        <f t="shared" si="3"/>
        <v>0</v>
      </c>
      <c r="N19" s="175">
        <f t="shared" si="3"/>
        <v>0</v>
      </c>
      <c r="W19" t="str">
        <f>'Bourges 05-03'!$D$2</f>
        <v>Bourges</v>
      </c>
      <c r="X19" s="162">
        <f>'Bourges 05-03'!$D$3</f>
        <v>44625</v>
      </c>
      <c r="Y19" t="str">
        <f>'Bourges 05-03'!C24</f>
        <v>VERRIER</v>
      </c>
      <c r="Z19" t="str">
        <f>'Bourges 05-03'!D24</f>
        <v>Alexandre</v>
      </c>
      <c r="AA19" t="str">
        <f t="shared" si="2"/>
        <v>VERRIER Alexandre</v>
      </c>
      <c r="AB19" s="1">
        <f>'Bourges 05-03'!AF24</f>
        <v>1</v>
      </c>
      <c r="AC19" s="1">
        <f>'Bourges 05-03'!AK24</f>
        <v>8</v>
      </c>
      <c r="AD19" s="1">
        <f>'Bourges 05-03'!AP24</f>
        <v>6</v>
      </c>
    </row>
    <row r="20" spans="2:30" x14ac:dyDescent="0.35">
      <c r="B20" s="174">
        <v>17</v>
      </c>
      <c r="C20" s="180" t="s">
        <v>81</v>
      </c>
      <c r="D20" s="174">
        <f t="shared" si="0"/>
        <v>2</v>
      </c>
      <c r="E20" s="175">
        <f t="shared" si="3"/>
        <v>1</v>
      </c>
      <c r="F20" s="175">
        <f t="shared" si="3"/>
        <v>1</v>
      </c>
      <c r="G20" s="175">
        <f t="shared" si="3"/>
        <v>0</v>
      </c>
      <c r="H20" s="175">
        <f t="shared" si="3"/>
        <v>0</v>
      </c>
      <c r="I20" s="175">
        <f t="shared" si="3"/>
        <v>0</v>
      </c>
      <c r="J20" s="175">
        <f t="shared" si="3"/>
        <v>0</v>
      </c>
      <c r="K20" s="182">
        <f t="shared" si="3"/>
        <v>0</v>
      </c>
      <c r="L20" s="175">
        <f t="shared" si="3"/>
        <v>0</v>
      </c>
      <c r="M20" s="175">
        <f t="shared" si="3"/>
        <v>0</v>
      </c>
      <c r="N20" s="175">
        <f t="shared" si="3"/>
        <v>0</v>
      </c>
      <c r="W20" t="str">
        <f>'Bourges 05-03'!$D$2</f>
        <v>Bourges</v>
      </c>
      <c r="X20" s="162">
        <f>'Bourges 05-03'!$D$3</f>
        <v>44625</v>
      </c>
      <c r="Y20" t="str">
        <f>'Bourges 05-03'!C25</f>
        <v>VICENTE</v>
      </c>
      <c r="Z20" t="str">
        <f>'Bourges 05-03'!D25</f>
        <v>Paulo</v>
      </c>
      <c r="AA20" t="str">
        <f t="shared" si="2"/>
        <v>VICENTE Paulo</v>
      </c>
      <c r="AB20" s="1">
        <f>'Bourges 05-03'!AF25</f>
        <v>27</v>
      </c>
      <c r="AC20" s="1">
        <f>'Bourges 05-03'!AK25</f>
        <v>1</v>
      </c>
      <c r="AD20" s="1">
        <f>'Bourges 05-03'!AP25</f>
        <v>1</v>
      </c>
    </row>
    <row r="21" spans="2:30" x14ac:dyDescent="0.35">
      <c r="B21" s="174">
        <v>18</v>
      </c>
      <c r="C21" s="180" t="s">
        <v>83</v>
      </c>
      <c r="D21" s="174">
        <f t="shared" si="0"/>
        <v>2</v>
      </c>
      <c r="E21" s="175">
        <f t="shared" si="3"/>
        <v>1</v>
      </c>
      <c r="F21" s="175">
        <f t="shared" si="3"/>
        <v>1</v>
      </c>
      <c r="G21" s="175">
        <f t="shared" si="3"/>
        <v>0</v>
      </c>
      <c r="H21" s="175">
        <f t="shared" si="3"/>
        <v>0</v>
      </c>
      <c r="I21" s="175">
        <f t="shared" si="3"/>
        <v>0</v>
      </c>
      <c r="J21" s="175">
        <f t="shared" si="3"/>
        <v>0</v>
      </c>
      <c r="K21" s="182">
        <f t="shared" si="3"/>
        <v>0</v>
      </c>
      <c r="L21" s="175">
        <f t="shared" si="3"/>
        <v>0</v>
      </c>
      <c r="M21" s="175">
        <f t="shared" si="3"/>
        <v>0</v>
      </c>
      <c r="N21" s="175">
        <f t="shared" si="3"/>
        <v>0</v>
      </c>
      <c r="W21" t="str">
        <f>'Bourges 05-03'!$D$2</f>
        <v>Bourges</v>
      </c>
      <c r="X21" s="162">
        <f>'Bourges 05-03'!$D$3</f>
        <v>44625</v>
      </c>
      <c r="Y21" t="str">
        <f>'Bourges 05-03'!C26</f>
        <v>ZIAR</v>
      </c>
      <c r="Z21" t="str">
        <f>'Bourges 05-03'!D26</f>
        <v>Yacine</v>
      </c>
      <c r="AA21" t="str">
        <f t="shared" si="2"/>
        <v>ZIAR Yacine</v>
      </c>
      <c r="AB21" s="1">
        <f>'Bourges 05-03'!AF26</f>
        <v>6</v>
      </c>
      <c r="AC21" s="1">
        <f>'Bourges 05-03'!AK26</f>
        <v>12</v>
      </c>
      <c r="AD21" s="1">
        <f>'Bourges 05-03'!AP26</f>
        <v>10</v>
      </c>
    </row>
    <row r="22" spans="2:30" x14ac:dyDescent="0.35">
      <c r="B22" s="174">
        <v>19</v>
      </c>
      <c r="C22" t="s">
        <v>89</v>
      </c>
      <c r="D22" s="174">
        <f t="shared" si="0"/>
        <v>2</v>
      </c>
      <c r="E22" s="175">
        <f t="shared" si="3"/>
        <v>1</v>
      </c>
      <c r="F22" s="175">
        <f t="shared" si="3"/>
        <v>1</v>
      </c>
      <c r="G22" s="175">
        <f t="shared" si="3"/>
        <v>0</v>
      </c>
      <c r="H22" s="175">
        <f t="shared" si="3"/>
        <v>0</v>
      </c>
      <c r="I22" s="175">
        <f t="shared" si="3"/>
        <v>0</v>
      </c>
      <c r="J22" s="175">
        <f t="shared" si="3"/>
        <v>0</v>
      </c>
      <c r="K22" s="182">
        <f t="shared" si="3"/>
        <v>0</v>
      </c>
      <c r="L22" s="175">
        <f t="shared" si="3"/>
        <v>0</v>
      </c>
      <c r="M22" s="175">
        <f t="shared" si="3"/>
        <v>0</v>
      </c>
      <c r="N22" s="175">
        <f t="shared" si="3"/>
        <v>0</v>
      </c>
      <c r="W22" t="str">
        <f>'Bourges 05-03'!$D$2</f>
        <v>Bourges</v>
      </c>
      <c r="X22" s="162">
        <f>'Bourges 05-03'!$D$3</f>
        <v>44625</v>
      </c>
      <c r="Y22">
        <f>'Bourges 05-03'!C27</f>
        <v>0</v>
      </c>
      <c r="Z22">
        <f>'Bourges 05-03'!D27</f>
        <v>0</v>
      </c>
      <c r="AA22" t="str">
        <f t="shared" si="2"/>
        <v>0 0</v>
      </c>
      <c r="AB22" s="1">
        <f>'Bourges 05-03'!AF27</f>
        <v>0</v>
      </c>
      <c r="AC22" s="1">
        <f>'Bourges 05-03'!AK27</f>
        <v>0</v>
      </c>
      <c r="AD22" s="1">
        <f>'Bourges 05-03'!AP27</f>
        <v>0</v>
      </c>
    </row>
    <row r="23" spans="2:30" x14ac:dyDescent="0.35">
      <c r="B23" s="174">
        <v>20</v>
      </c>
      <c r="C23" t="s">
        <v>90</v>
      </c>
      <c r="D23" s="174">
        <f t="shared" si="0"/>
        <v>2</v>
      </c>
      <c r="E23" s="175">
        <f t="shared" si="3"/>
        <v>1</v>
      </c>
      <c r="F23" s="175">
        <f t="shared" si="3"/>
        <v>1</v>
      </c>
      <c r="G23" s="175">
        <f t="shared" si="3"/>
        <v>0</v>
      </c>
      <c r="H23" s="175">
        <f t="shared" si="3"/>
        <v>0</v>
      </c>
      <c r="I23" s="175">
        <f t="shared" si="3"/>
        <v>0</v>
      </c>
      <c r="J23" s="175">
        <f t="shared" si="3"/>
        <v>0</v>
      </c>
      <c r="K23" s="182">
        <f t="shared" si="3"/>
        <v>0</v>
      </c>
      <c r="L23" s="175">
        <f t="shared" si="3"/>
        <v>0</v>
      </c>
      <c r="M23" s="175">
        <f t="shared" si="3"/>
        <v>0</v>
      </c>
      <c r="N23" s="175">
        <f t="shared" si="3"/>
        <v>0</v>
      </c>
      <c r="W23" t="str">
        <f>'Bourges 05-03'!$D$2</f>
        <v>Bourges</v>
      </c>
      <c r="X23" s="162">
        <f>'Bourges 05-03'!$D$3</f>
        <v>44625</v>
      </c>
      <c r="Y23">
        <f>'Bourges 05-03'!C28</f>
        <v>0</v>
      </c>
      <c r="Z23">
        <f>'Bourges 05-03'!D28</f>
        <v>0</v>
      </c>
      <c r="AA23" t="str">
        <f t="shared" si="2"/>
        <v>0 0</v>
      </c>
      <c r="AB23" s="1">
        <f>'Bourges 05-03'!AF28</f>
        <v>0</v>
      </c>
      <c r="AC23" s="1">
        <f>'Bourges 05-03'!AK28</f>
        <v>0</v>
      </c>
      <c r="AD23" s="1">
        <f>'Bourges 05-03'!AP28</f>
        <v>0</v>
      </c>
    </row>
    <row r="24" spans="2:30" x14ac:dyDescent="0.35">
      <c r="B24" s="174">
        <v>21</v>
      </c>
      <c r="C24" t="s">
        <v>91</v>
      </c>
      <c r="D24" s="174">
        <f t="shared" si="0"/>
        <v>2</v>
      </c>
      <c r="E24" s="175">
        <f t="shared" ref="E24:N33" si="4">SUMIFS(IF($C$3="NET",$AB$4:$AB$303,IF($C$3="BRUT",$AC$4:$AC$303,$AD$4:$AD$303)),$W$4:$W$303,E$2,$X$4:$X$303,E$3,$AA$4:$AA$303,$C24)</f>
        <v>1</v>
      </c>
      <c r="F24" s="175">
        <f t="shared" si="4"/>
        <v>1</v>
      </c>
      <c r="G24" s="175">
        <f t="shared" si="4"/>
        <v>0</v>
      </c>
      <c r="H24" s="175">
        <f t="shared" si="4"/>
        <v>0</v>
      </c>
      <c r="I24" s="175">
        <f t="shared" si="4"/>
        <v>0</v>
      </c>
      <c r="J24" s="175">
        <f t="shared" si="4"/>
        <v>0</v>
      </c>
      <c r="K24" s="182">
        <f t="shared" si="4"/>
        <v>0</v>
      </c>
      <c r="L24" s="175">
        <f t="shared" si="4"/>
        <v>0</v>
      </c>
      <c r="M24" s="175">
        <f t="shared" si="4"/>
        <v>0</v>
      </c>
      <c r="N24" s="175">
        <f t="shared" si="4"/>
        <v>0</v>
      </c>
      <c r="W24" t="str">
        <f>'Bourges 05-03'!$D$2</f>
        <v>Bourges</v>
      </c>
      <c r="X24" s="162">
        <f>'Bourges 05-03'!$D$3</f>
        <v>44625</v>
      </c>
      <c r="Y24">
        <f>'Bourges 05-03'!C29</f>
        <v>0</v>
      </c>
      <c r="Z24">
        <f>'Bourges 05-03'!D29</f>
        <v>0</v>
      </c>
      <c r="AA24" t="str">
        <f t="shared" si="2"/>
        <v>0 0</v>
      </c>
      <c r="AB24" s="1">
        <f>'Bourges 05-03'!AF29</f>
        <v>0</v>
      </c>
      <c r="AC24" s="1">
        <f>'Bourges 05-03'!AK29</f>
        <v>0</v>
      </c>
      <c r="AD24" s="1">
        <f>'Bourges 05-03'!AP29</f>
        <v>0</v>
      </c>
    </row>
    <row r="25" spans="2:30" x14ac:dyDescent="0.35">
      <c r="B25" s="174">
        <v>22</v>
      </c>
      <c r="C25" s="180" t="s">
        <v>97</v>
      </c>
      <c r="D25" s="174">
        <f t="shared" si="0"/>
        <v>2</v>
      </c>
      <c r="E25" s="175">
        <f t="shared" si="4"/>
        <v>1</v>
      </c>
      <c r="F25" s="175">
        <f t="shared" si="4"/>
        <v>1</v>
      </c>
      <c r="G25" s="175">
        <f t="shared" si="4"/>
        <v>0</v>
      </c>
      <c r="H25" s="175">
        <f t="shared" si="4"/>
        <v>0</v>
      </c>
      <c r="I25" s="175">
        <f t="shared" si="4"/>
        <v>0</v>
      </c>
      <c r="J25" s="175">
        <f t="shared" si="4"/>
        <v>0</v>
      </c>
      <c r="K25" s="182">
        <f t="shared" si="4"/>
        <v>0</v>
      </c>
      <c r="L25" s="175">
        <f t="shared" si="4"/>
        <v>0</v>
      </c>
      <c r="M25" s="175">
        <f t="shared" si="4"/>
        <v>0</v>
      </c>
      <c r="N25" s="175">
        <f t="shared" si="4"/>
        <v>0</v>
      </c>
      <c r="W25" t="str">
        <f>'Bourges 05-03'!$D$2</f>
        <v>Bourges</v>
      </c>
      <c r="X25" s="162">
        <f>'Bourges 05-03'!$D$3</f>
        <v>44625</v>
      </c>
      <c r="Y25">
        <f>'Bourges 05-03'!C30</f>
        <v>0</v>
      </c>
      <c r="Z25">
        <f>'Bourges 05-03'!D30</f>
        <v>0</v>
      </c>
      <c r="AA25" t="str">
        <f t="shared" si="2"/>
        <v>0 0</v>
      </c>
      <c r="AB25" s="1">
        <f>'Bourges 05-03'!AF30</f>
        <v>0</v>
      </c>
      <c r="AC25" s="1">
        <f>'Bourges 05-03'!AK30</f>
        <v>0</v>
      </c>
      <c r="AD25" s="1">
        <f>'Bourges 05-03'!AP30</f>
        <v>0</v>
      </c>
    </row>
    <row r="26" spans="2:30" x14ac:dyDescent="0.35">
      <c r="B26" s="174">
        <v>23</v>
      </c>
      <c r="C26" t="s">
        <v>127</v>
      </c>
      <c r="D26" s="174">
        <f t="shared" si="0"/>
        <v>1</v>
      </c>
      <c r="E26" s="175">
        <f t="shared" si="4"/>
        <v>0</v>
      </c>
      <c r="F26" s="175">
        <f t="shared" si="4"/>
        <v>1</v>
      </c>
      <c r="G26" s="175">
        <f t="shared" si="4"/>
        <v>0</v>
      </c>
      <c r="H26" s="175">
        <f t="shared" si="4"/>
        <v>0</v>
      </c>
      <c r="I26" s="175">
        <f t="shared" si="4"/>
        <v>0</v>
      </c>
      <c r="J26" s="175">
        <f t="shared" si="4"/>
        <v>0</v>
      </c>
      <c r="K26" s="182">
        <f t="shared" si="4"/>
        <v>0</v>
      </c>
      <c r="L26" s="175">
        <f t="shared" si="4"/>
        <v>0</v>
      </c>
      <c r="M26" s="175">
        <f t="shared" si="4"/>
        <v>0</v>
      </c>
      <c r="N26" s="175">
        <f t="shared" si="4"/>
        <v>0</v>
      </c>
      <c r="W26" t="str">
        <f>'Bourges 05-03'!$D$2</f>
        <v>Bourges</v>
      </c>
      <c r="X26" s="162">
        <f>'Bourges 05-03'!$D$3</f>
        <v>44625</v>
      </c>
      <c r="Y26">
        <f>'Bourges 05-03'!C31</f>
        <v>0</v>
      </c>
      <c r="Z26">
        <f>'Bourges 05-03'!D31</f>
        <v>0</v>
      </c>
      <c r="AA26" t="str">
        <f t="shared" si="2"/>
        <v>0 0</v>
      </c>
      <c r="AB26" s="1">
        <f>'Bourges 05-03'!AF31</f>
        <v>0</v>
      </c>
      <c r="AC26" s="1">
        <f>'Bourges 05-03'!AK31</f>
        <v>0</v>
      </c>
      <c r="AD26" s="1">
        <f>'Bourges 05-03'!AP31</f>
        <v>0</v>
      </c>
    </row>
    <row r="27" spans="2:30" x14ac:dyDescent="0.35">
      <c r="B27" s="174">
        <v>24</v>
      </c>
      <c r="C27" t="s">
        <v>136</v>
      </c>
      <c r="D27" s="174">
        <f t="shared" si="0"/>
        <v>1</v>
      </c>
      <c r="E27" s="175">
        <f t="shared" si="4"/>
        <v>0</v>
      </c>
      <c r="F27" s="175">
        <f t="shared" si="4"/>
        <v>1</v>
      </c>
      <c r="G27" s="175">
        <f t="shared" si="4"/>
        <v>0</v>
      </c>
      <c r="H27" s="175">
        <f t="shared" si="4"/>
        <v>0</v>
      </c>
      <c r="I27" s="175">
        <f t="shared" si="4"/>
        <v>0</v>
      </c>
      <c r="J27" s="175">
        <f t="shared" si="4"/>
        <v>0</v>
      </c>
      <c r="K27" s="182">
        <f t="shared" si="4"/>
        <v>0</v>
      </c>
      <c r="L27" s="175">
        <f t="shared" si="4"/>
        <v>0</v>
      </c>
      <c r="M27" s="175">
        <f t="shared" si="4"/>
        <v>0</v>
      </c>
      <c r="N27" s="175">
        <f t="shared" si="4"/>
        <v>0</v>
      </c>
      <c r="W27" t="str">
        <f>'Bourges 05-03'!$D$2</f>
        <v>Bourges</v>
      </c>
      <c r="X27" s="162">
        <f>'Bourges 05-03'!$D$3</f>
        <v>44625</v>
      </c>
      <c r="Y27">
        <f>'Bourges 05-03'!C32</f>
        <v>0</v>
      </c>
      <c r="Z27">
        <f>'Bourges 05-03'!D32</f>
        <v>0</v>
      </c>
      <c r="AA27" t="str">
        <f t="shared" si="2"/>
        <v>0 0</v>
      </c>
      <c r="AB27" s="1">
        <f>'Bourges 05-03'!AF32</f>
        <v>0</v>
      </c>
      <c r="AC27" s="1">
        <f>'Bourges 05-03'!AK32</f>
        <v>0</v>
      </c>
      <c r="AD27" s="1">
        <f>'Bourges 05-03'!AP32</f>
        <v>0</v>
      </c>
    </row>
    <row r="28" spans="2:30" x14ac:dyDescent="0.35">
      <c r="B28" s="174">
        <v>25</v>
      </c>
      <c r="C28" t="s">
        <v>130</v>
      </c>
      <c r="D28" s="174">
        <f t="shared" si="0"/>
        <v>1</v>
      </c>
      <c r="E28" s="175">
        <f t="shared" si="4"/>
        <v>0</v>
      </c>
      <c r="F28" s="175">
        <f t="shared" si="4"/>
        <v>1</v>
      </c>
      <c r="G28" s="175">
        <f t="shared" si="4"/>
        <v>0</v>
      </c>
      <c r="H28" s="175">
        <f t="shared" si="4"/>
        <v>0</v>
      </c>
      <c r="I28" s="175">
        <f t="shared" si="4"/>
        <v>0</v>
      </c>
      <c r="J28" s="175">
        <f t="shared" si="4"/>
        <v>0</v>
      </c>
      <c r="K28" s="182">
        <f t="shared" si="4"/>
        <v>0</v>
      </c>
      <c r="L28" s="175">
        <f t="shared" si="4"/>
        <v>0</v>
      </c>
      <c r="M28" s="175">
        <f t="shared" si="4"/>
        <v>0</v>
      </c>
      <c r="N28" s="175">
        <f t="shared" si="4"/>
        <v>0</v>
      </c>
      <c r="W28" t="str">
        <f>'Bourges 05-03'!$D$2</f>
        <v>Bourges</v>
      </c>
      <c r="X28" s="162">
        <f>'Bourges 05-03'!$D$3</f>
        <v>44625</v>
      </c>
      <c r="Y28">
        <f>'Bourges 05-03'!C33</f>
        <v>0</v>
      </c>
      <c r="Z28">
        <f>'Bourges 05-03'!D33</f>
        <v>0</v>
      </c>
      <c r="AA28" t="str">
        <f t="shared" si="2"/>
        <v>0 0</v>
      </c>
      <c r="AB28" s="1">
        <f>'Bourges 05-03'!AF33</f>
        <v>0</v>
      </c>
      <c r="AC28" s="1">
        <f>'Bourges 05-03'!AK33</f>
        <v>0</v>
      </c>
      <c r="AD28" s="1">
        <f>'Bourges 05-03'!AP33</f>
        <v>0</v>
      </c>
    </row>
    <row r="29" spans="2:30" x14ac:dyDescent="0.35">
      <c r="B29" s="174">
        <v>26</v>
      </c>
      <c r="C29" t="s">
        <v>133</v>
      </c>
      <c r="D29" s="174">
        <f t="shared" si="0"/>
        <v>1</v>
      </c>
      <c r="E29" s="175">
        <f t="shared" si="4"/>
        <v>0</v>
      </c>
      <c r="F29" s="175">
        <f t="shared" si="4"/>
        <v>1</v>
      </c>
      <c r="G29" s="175">
        <f t="shared" si="4"/>
        <v>0</v>
      </c>
      <c r="H29" s="175">
        <f t="shared" si="4"/>
        <v>0</v>
      </c>
      <c r="I29" s="175">
        <f t="shared" si="4"/>
        <v>0</v>
      </c>
      <c r="J29" s="175">
        <f t="shared" si="4"/>
        <v>0</v>
      </c>
      <c r="K29" s="182">
        <f t="shared" si="4"/>
        <v>0</v>
      </c>
      <c r="L29" s="175">
        <f t="shared" si="4"/>
        <v>0</v>
      </c>
      <c r="M29" s="175">
        <f t="shared" si="4"/>
        <v>0</v>
      </c>
      <c r="N29" s="175">
        <f t="shared" si="4"/>
        <v>0</v>
      </c>
      <c r="W29" t="str">
        <f>'Bourges 05-03'!$D$2</f>
        <v>Bourges</v>
      </c>
      <c r="X29" s="162">
        <f>'Bourges 05-03'!$D$3</f>
        <v>44625</v>
      </c>
      <c r="Y29">
        <f>'Bourges 05-03'!C34</f>
        <v>0</v>
      </c>
      <c r="Z29">
        <f>'Bourges 05-03'!D34</f>
        <v>0</v>
      </c>
      <c r="AA29" t="str">
        <f t="shared" si="2"/>
        <v>0 0</v>
      </c>
      <c r="AB29" s="1">
        <f>'Bourges 05-03'!AF34</f>
        <v>0</v>
      </c>
      <c r="AC29" s="1">
        <f>'Bourges 05-03'!AK34</f>
        <v>0</v>
      </c>
      <c r="AD29" s="1">
        <f>'Bourges 05-03'!AP34</f>
        <v>0</v>
      </c>
    </row>
    <row r="30" spans="2:30" x14ac:dyDescent="0.35">
      <c r="B30" s="174">
        <v>27</v>
      </c>
      <c r="C30" s="180" t="s">
        <v>100</v>
      </c>
      <c r="D30" s="174">
        <f t="shared" si="0"/>
        <v>0</v>
      </c>
      <c r="E30" s="175">
        <f t="shared" si="4"/>
        <v>0</v>
      </c>
      <c r="F30" s="175">
        <f t="shared" si="4"/>
        <v>0</v>
      </c>
      <c r="G30" s="175">
        <f t="shared" si="4"/>
        <v>0</v>
      </c>
      <c r="H30" s="175">
        <f t="shared" si="4"/>
        <v>0</v>
      </c>
      <c r="I30" s="175">
        <f t="shared" si="4"/>
        <v>0</v>
      </c>
      <c r="J30" s="175">
        <f t="shared" si="4"/>
        <v>0</v>
      </c>
      <c r="K30" s="182">
        <f t="shared" si="4"/>
        <v>0</v>
      </c>
      <c r="L30" s="175">
        <f t="shared" si="4"/>
        <v>0</v>
      </c>
      <c r="M30" s="175">
        <f t="shared" si="4"/>
        <v>0</v>
      </c>
      <c r="N30" s="175">
        <f t="shared" si="4"/>
        <v>0</v>
      </c>
      <c r="W30" t="str">
        <f>'Bourges 05-03'!$D$2</f>
        <v>Bourges</v>
      </c>
      <c r="X30" s="162">
        <f>'Bourges 05-03'!$D$3</f>
        <v>44625</v>
      </c>
      <c r="Y30">
        <f>'Bourges 05-03'!C35</f>
        <v>0</v>
      </c>
      <c r="Z30">
        <f>'Bourges 05-03'!D35</f>
        <v>0</v>
      </c>
      <c r="AA30" t="str">
        <f t="shared" si="2"/>
        <v>0 0</v>
      </c>
      <c r="AB30" s="1">
        <f>'Bourges 05-03'!AF35</f>
        <v>0</v>
      </c>
      <c r="AC30" s="1">
        <f>'Bourges 05-03'!AK35</f>
        <v>0</v>
      </c>
      <c r="AD30" s="1">
        <f>'Bourges 05-03'!AP35</f>
        <v>0</v>
      </c>
    </row>
    <row r="31" spans="2:30" x14ac:dyDescent="0.35">
      <c r="B31" s="174">
        <v>28</v>
      </c>
      <c r="D31" s="174">
        <f t="shared" si="0"/>
        <v>0</v>
      </c>
      <c r="E31" s="175">
        <f t="shared" si="4"/>
        <v>0</v>
      </c>
      <c r="F31" s="175">
        <f t="shared" si="4"/>
        <v>0</v>
      </c>
      <c r="G31" s="175">
        <f t="shared" si="4"/>
        <v>0</v>
      </c>
      <c r="H31" s="175">
        <f t="shared" si="4"/>
        <v>0</v>
      </c>
      <c r="I31" s="175">
        <f t="shared" si="4"/>
        <v>0</v>
      </c>
      <c r="J31" s="175">
        <f t="shared" si="4"/>
        <v>0</v>
      </c>
      <c r="K31" s="1">
        <f t="shared" si="4"/>
        <v>0</v>
      </c>
      <c r="L31" s="175">
        <f t="shared" si="4"/>
        <v>0</v>
      </c>
      <c r="M31" s="175">
        <f t="shared" si="4"/>
        <v>0</v>
      </c>
      <c r="N31" s="175">
        <f t="shared" si="4"/>
        <v>0</v>
      </c>
      <c r="W31" t="str">
        <f>'Bourges 05-03'!$D$2</f>
        <v>Bourges</v>
      </c>
      <c r="X31" s="162">
        <f>'Bourges 05-03'!$D$3</f>
        <v>44625</v>
      </c>
      <c r="Y31">
        <f>'Bourges 05-03'!C36</f>
        <v>0</v>
      </c>
      <c r="Z31">
        <f>'Bourges 05-03'!D36</f>
        <v>0</v>
      </c>
      <c r="AA31" t="str">
        <f t="shared" si="2"/>
        <v>0 0</v>
      </c>
      <c r="AB31" s="1">
        <f>'Bourges 05-03'!AF36</f>
        <v>0</v>
      </c>
      <c r="AC31" s="1">
        <f>'Bourges 05-03'!AK36</f>
        <v>0</v>
      </c>
      <c r="AD31" s="1">
        <f>'Bourges 05-03'!AP36</f>
        <v>0</v>
      </c>
    </row>
    <row r="32" spans="2:30" x14ac:dyDescent="0.35">
      <c r="B32" s="174">
        <v>29</v>
      </c>
      <c r="D32" s="174">
        <f t="shared" si="0"/>
        <v>0</v>
      </c>
      <c r="E32" s="175">
        <f t="shared" si="4"/>
        <v>0</v>
      </c>
      <c r="F32" s="175">
        <f t="shared" si="4"/>
        <v>0</v>
      </c>
      <c r="G32" s="175">
        <f t="shared" si="4"/>
        <v>0</v>
      </c>
      <c r="H32" s="175">
        <f t="shared" si="4"/>
        <v>0</v>
      </c>
      <c r="I32" s="175">
        <f t="shared" si="4"/>
        <v>0</v>
      </c>
      <c r="J32" s="175">
        <f t="shared" si="4"/>
        <v>0</v>
      </c>
      <c r="K32" s="1">
        <f t="shared" si="4"/>
        <v>0</v>
      </c>
      <c r="L32" s="175">
        <f t="shared" si="4"/>
        <v>0</v>
      </c>
      <c r="M32" s="175">
        <f t="shared" si="4"/>
        <v>0</v>
      </c>
      <c r="N32" s="175">
        <f t="shared" si="4"/>
        <v>0</v>
      </c>
      <c r="W32" t="str">
        <f>'Bourges 05-03'!$D$2</f>
        <v>Bourges</v>
      </c>
      <c r="X32" s="162">
        <f>'Bourges 05-03'!$D$3</f>
        <v>44625</v>
      </c>
      <c r="Y32">
        <f>'Bourges 05-03'!C37</f>
        <v>0</v>
      </c>
      <c r="Z32">
        <f>'Bourges 05-03'!D37</f>
        <v>0</v>
      </c>
      <c r="AA32" t="str">
        <f t="shared" si="2"/>
        <v>0 0</v>
      </c>
      <c r="AB32" s="1">
        <f>'Bourges 05-03'!AF37</f>
        <v>0</v>
      </c>
      <c r="AC32" s="1">
        <f>'Bourges 05-03'!AK37</f>
        <v>0</v>
      </c>
      <c r="AD32" s="1">
        <f>'Bourges 05-03'!AP37</f>
        <v>0</v>
      </c>
    </row>
    <row r="33" spans="2:30" ht="15" thickBot="1" x14ac:dyDescent="0.4">
      <c r="B33" s="174">
        <v>30</v>
      </c>
      <c r="D33" s="174">
        <f t="shared" si="0"/>
        <v>0</v>
      </c>
      <c r="E33" s="175">
        <f t="shared" si="4"/>
        <v>0</v>
      </c>
      <c r="F33" s="175">
        <f t="shared" si="4"/>
        <v>0</v>
      </c>
      <c r="G33" s="175">
        <f t="shared" si="4"/>
        <v>0</v>
      </c>
      <c r="H33" s="175">
        <f t="shared" si="4"/>
        <v>0</v>
      </c>
      <c r="I33" s="175">
        <f t="shared" si="4"/>
        <v>0</v>
      </c>
      <c r="J33" s="175">
        <f t="shared" si="4"/>
        <v>0</v>
      </c>
      <c r="K33" s="1">
        <f t="shared" si="4"/>
        <v>0</v>
      </c>
      <c r="L33" s="175">
        <f t="shared" si="4"/>
        <v>0</v>
      </c>
      <c r="M33" s="175">
        <f t="shared" si="4"/>
        <v>0</v>
      </c>
      <c r="N33" s="175">
        <f t="shared" si="4"/>
        <v>0</v>
      </c>
      <c r="W33" s="164" t="str">
        <f>'Bourges 05-03'!$D$2</f>
        <v>Bourges</v>
      </c>
      <c r="X33" s="165">
        <f>'Bourges 05-03'!$D$3</f>
        <v>44625</v>
      </c>
      <c r="Y33" s="164">
        <f>'Bourges 05-03'!C38</f>
        <v>0</v>
      </c>
      <c r="Z33" s="164">
        <f>'Bourges 05-03'!D38</f>
        <v>0</v>
      </c>
      <c r="AA33" s="164" t="str">
        <f t="shared" si="2"/>
        <v>0 0</v>
      </c>
      <c r="AB33" s="166">
        <f>'Bourges 05-03'!AF38</f>
        <v>0</v>
      </c>
      <c r="AC33" s="166">
        <f>'Bourges 05-03'!AK38</f>
        <v>0</v>
      </c>
      <c r="AD33" s="166">
        <f>'Bourges 05-03'!AP38</f>
        <v>0</v>
      </c>
    </row>
    <row r="34" spans="2:30" ht="15" thickTop="1" x14ac:dyDescent="0.35">
      <c r="B34" s="174">
        <v>31</v>
      </c>
      <c r="D34" s="174">
        <f t="shared" si="0"/>
        <v>0</v>
      </c>
      <c r="E34" s="175">
        <f t="shared" ref="E34:N43" si="5">SUMIFS(IF($C$3="NET",$AB$4:$AB$303,IF($C$3="BRUT",$AC$4:$AC$303,$AD$4:$AD$303)),$W$4:$W$303,E$2,$X$4:$X$303,E$3,$AA$4:$AA$303,$C34)</f>
        <v>0</v>
      </c>
      <c r="F34" s="175">
        <f t="shared" si="5"/>
        <v>0</v>
      </c>
      <c r="G34" s="175">
        <f t="shared" si="5"/>
        <v>0</v>
      </c>
      <c r="H34" s="175">
        <f t="shared" si="5"/>
        <v>0</v>
      </c>
      <c r="I34" s="175">
        <f t="shared" si="5"/>
        <v>0</v>
      </c>
      <c r="J34" s="175">
        <f t="shared" si="5"/>
        <v>0</v>
      </c>
      <c r="K34" s="1">
        <f t="shared" si="5"/>
        <v>0</v>
      </c>
      <c r="L34" s="175">
        <f t="shared" si="5"/>
        <v>0</v>
      </c>
      <c r="M34" s="175">
        <f t="shared" si="5"/>
        <v>0</v>
      </c>
      <c r="N34" s="175">
        <f t="shared" si="5"/>
        <v>0</v>
      </c>
      <c r="W34" t="str">
        <f>'Cheverny 26-03'!$D$2</f>
        <v>Cheverny</v>
      </c>
      <c r="X34" s="162">
        <f>'Cheverny 26-03'!$D$3</f>
        <v>44646</v>
      </c>
      <c r="Y34" t="str">
        <f>'Cheverny 26-03'!C9</f>
        <v>CHRETIEN</v>
      </c>
      <c r="Z34" t="str">
        <f>'Cheverny 26-03'!D9</f>
        <v>Fabrice</v>
      </c>
      <c r="AA34" t="str">
        <f t="shared" si="2"/>
        <v>CHRETIEN Fabrice</v>
      </c>
      <c r="AB34" s="191">
        <f>'Cheverny 26-03'!AF9</f>
        <v>1</v>
      </c>
      <c r="AC34" s="191">
        <f>'Cheverny 26-03'!AK9</f>
        <v>6</v>
      </c>
      <c r="AD34" s="191">
        <f>'Cheverny 26-03'!AP9</f>
        <v>6</v>
      </c>
    </row>
    <row r="35" spans="2:30" x14ac:dyDescent="0.35">
      <c r="B35" s="174">
        <v>32</v>
      </c>
      <c r="D35" s="174">
        <f t="shared" si="0"/>
        <v>0</v>
      </c>
      <c r="E35" s="175">
        <f t="shared" si="5"/>
        <v>0</v>
      </c>
      <c r="F35" s="175">
        <f t="shared" si="5"/>
        <v>0</v>
      </c>
      <c r="G35" s="175">
        <f t="shared" si="5"/>
        <v>0</v>
      </c>
      <c r="H35" s="175">
        <f t="shared" si="5"/>
        <v>0</v>
      </c>
      <c r="I35" s="175">
        <f t="shared" si="5"/>
        <v>0</v>
      </c>
      <c r="J35" s="175">
        <f t="shared" si="5"/>
        <v>0</v>
      </c>
      <c r="K35" s="1">
        <f t="shared" si="5"/>
        <v>0</v>
      </c>
      <c r="L35" s="175">
        <f t="shared" si="5"/>
        <v>0</v>
      </c>
      <c r="M35" s="175">
        <f t="shared" si="5"/>
        <v>0</v>
      </c>
      <c r="N35" s="175">
        <f t="shared" si="5"/>
        <v>0</v>
      </c>
      <c r="W35" t="str">
        <f>'Cheverny 26-03'!$D$2</f>
        <v>Cheverny</v>
      </c>
      <c r="X35" s="162">
        <f>'Cheverny 26-03'!$D$3</f>
        <v>44646</v>
      </c>
      <c r="Y35" t="str">
        <f>'Cheverny 26-03'!C10</f>
        <v>DELOUCHE</v>
      </c>
      <c r="Z35" t="str">
        <f>'Cheverny 26-03'!D10</f>
        <v>Yannick</v>
      </c>
      <c r="AA35" t="str">
        <f t="shared" si="2"/>
        <v>DELOUCHE Yannick</v>
      </c>
      <c r="AB35" s="1">
        <f>'Cheverny 26-03'!AF10</f>
        <v>15</v>
      </c>
      <c r="AC35" s="1">
        <f>'Cheverny 26-03'!AK10</f>
        <v>1</v>
      </c>
      <c r="AD35" s="1">
        <f>'Cheverny 26-03'!AP10</f>
        <v>1</v>
      </c>
    </row>
    <row r="36" spans="2:30" x14ac:dyDescent="0.35">
      <c r="B36" s="174">
        <v>33</v>
      </c>
      <c r="D36" s="174">
        <f t="shared" ref="D36:D67" si="6">SUM(E36:N36)</f>
        <v>0</v>
      </c>
      <c r="E36" s="175">
        <f t="shared" si="5"/>
        <v>0</v>
      </c>
      <c r="F36" s="175">
        <f t="shared" si="5"/>
        <v>0</v>
      </c>
      <c r="G36" s="175">
        <f t="shared" si="5"/>
        <v>0</v>
      </c>
      <c r="H36" s="175">
        <f t="shared" si="5"/>
        <v>0</v>
      </c>
      <c r="I36" s="175">
        <f t="shared" si="5"/>
        <v>0</v>
      </c>
      <c r="J36" s="175">
        <f t="shared" si="5"/>
        <v>0</v>
      </c>
      <c r="K36" s="1">
        <f t="shared" si="5"/>
        <v>0</v>
      </c>
      <c r="L36" s="175">
        <f t="shared" si="5"/>
        <v>0</v>
      </c>
      <c r="M36" s="175">
        <f t="shared" si="5"/>
        <v>0</v>
      </c>
      <c r="N36" s="175">
        <f t="shared" si="5"/>
        <v>0</v>
      </c>
      <c r="W36" t="str">
        <f>'Cheverny 26-03'!$D$2</f>
        <v>Cheverny</v>
      </c>
      <c r="X36" s="162">
        <f>'Cheverny 26-03'!$D$3</f>
        <v>44646</v>
      </c>
      <c r="Y36" t="str">
        <f>'Cheverny 26-03'!C11</f>
        <v>LANDIER</v>
      </c>
      <c r="Z36" t="str">
        <f>'Cheverny 26-03'!D11</f>
        <v>Marc</v>
      </c>
      <c r="AA36" t="str">
        <f t="shared" ref="AA36:AA65" si="7">CONCATENATE(Y36," ",Z36)</f>
        <v>LANDIER Marc</v>
      </c>
      <c r="AB36" s="1">
        <f>'Cheverny 26-03'!AF11</f>
        <v>1</v>
      </c>
      <c r="AC36" s="1">
        <f>'Cheverny 26-03'!AK11</f>
        <v>1</v>
      </c>
      <c r="AD36" s="1">
        <f>'Cheverny 26-03'!AP11</f>
        <v>1</v>
      </c>
    </row>
    <row r="37" spans="2:30" x14ac:dyDescent="0.35">
      <c r="B37" s="174">
        <v>34</v>
      </c>
      <c r="D37" s="174">
        <f t="shared" si="6"/>
        <v>0</v>
      </c>
      <c r="E37" s="175">
        <f t="shared" si="5"/>
        <v>0</v>
      </c>
      <c r="F37" s="175">
        <f t="shared" si="5"/>
        <v>0</v>
      </c>
      <c r="G37" s="175">
        <f t="shared" si="5"/>
        <v>0</v>
      </c>
      <c r="H37" s="175">
        <f t="shared" si="5"/>
        <v>0</v>
      </c>
      <c r="I37" s="175">
        <f t="shared" si="5"/>
        <v>0</v>
      </c>
      <c r="J37" s="175">
        <f t="shared" si="5"/>
        <v>0</v>
      </c>
      <c r="K37" s="1">
        <f t="shared" si="5"/>
        <v>0</v>
      </c>
      <c r="L37" s="175">
        <f t="shared" si="5"/>
        <v>0</v>
      </c>
      <c r="M37" s="175">
        <f t="shared" si="5"/>
        <v>0</v>
      </c>
      <c r="N37" s="175">
        <f t="shared" si="5"/>
        <v>0</v>
      </c>
      <c r="W37" t="str">
        <f>'Cheverny 26-03'!$D$2</f>
        <v>Cheverny</v>
      </c>
      <c r="X37" s="162">
        <f>'Cheverny 26-03'!$D$3</f>
        <v>44646</v>
      </c>
      <c r="Y37" t="str">
        <f>'Cheverny 26-03'!C12</f>
        <v>HODEAU</v>
      </c>
      <c r="Z37" t="str">
        <f>'Cheverny 26-03'!D12</f>
        <v>Cédric</v>
      </c>
      <c r="AA37" t="str">
        <f t="shared" si="7"/>
        <v>HODEAU Cédric</v>
      </c>
      <c r="AB37" s="1">
        <f>'Cheverny 26-03'!AF12</f>
        <v>25</v>
      </c>
      <c r="AC37" s="1">
        <f>'Cheverny 26-03'!AK12</f>
        <v>5</v>
      </c>
      <c r="AD37" s="1">
        <f>'Cheverny 26-03'!AP12</f>
        <v>4</v>
      </c>
    </row>
    <row r="38" spans="2:30" x14ac:dyDescent="0.35">
      <c r="B38" s="174">
        <v>35</v>
      </c>
      <c r="D38" s="174">
        <f t="shared" si="6"/>
        <v>0</v>
      </c>
      <c r="E38" s="175">
        <f t="shared" si="5"/>
        <v>0</v>
      </c>
      <c r="F38" s="175">
        <f t="shared" si="5"/>
        <v>0</v>
      </c>
      <c r="G38" s="175">
        <f t="shared" si="5"/>
        <v>0</v>
      </c>
      <c r="H38" s="175">
        <f t="shared" si="5"/>
        <v>0</v>
      </c>
      <c r="I38" s="175">
        <f t="shared" si="5"/>
        <v>0</v>
      </c>
      <c r="J38" s="175">
        <f t="shared" si="5"/>
        <v>0</v>
      </c>
      <c r="K38" s="1">
        <f t="shared" si="5"/>
        <v>0</v>
      </c>
      <c r="L38" s="175">
        <f t="shared" si="5"/>
        <v>0</v>
      </c>
      <c r="M38" s="175">
        <f t="shared" si="5"/>
        <v>0</v>
      </c>
      <c r="N38" s="175">
        <f t="shared" si="5"/>
        <v>0</v>
      </c>
      <c r="W38" t="str">
        <f>'Cheverny 26-03'!$D$2</f>
        <v>Cheverny</v>
      </c>
      <c r="X38" s="162">
        <f>'Cheverny 26-03'!$D$3</f>
        <v>44646</v>
      </c>
      <c r="Y38" t="str">
        <f>'Cheverny 26-03'!C13</f>
        <v>FARE</v>
      </c>
      <c r="Z38" t="str">
        <f>'Cheverny 26-03'!D13</f>
        <v>Loïc</v>
      </c>
      <c r="AA38" t="str">
        <f t="shared" si="7"/>
        <v>FARE Loïc</v>
      </c>
      <c r="AB38" s="1">
        <f>'Cheverny 26-03'!AF13</f>
        <v>6</v>
      </c>
      <c r="AC38" s="1">
        <f>'Cheverny 26-03'!AK13</f>
        <v>4</v>
      </c>
      <c r="AD38" s="1">
        <f>'Cheverny 26-03'!AP13</f>
        <v>5</v>
      </c>
    </row>
    <row r="39" spans="2:30" x14ac:dyDescent="0.35">
      <c r="B39" s="174">
        <v>36</v>
      </c>
      <c r="D39" s="174">
        <f t="shared" si="6"/>
        <v>0</v>
      </c>
      <c r="E39" s="175">
        <f t="shared" si="5"/>
        <v>0</v>
      </c>
      <c r="F39" s="175">
        <f t="shared" si="5"/>
        <v>0</v>
      </c>
      <c r="G39" s="175">
        <f t="shared" si="5"/>
        <v>0</v>
      </c>
      <c r="H39" s="175">
        <f t="shared" si="5"/>
        <v>0</v>
      </c>
      <c r="I39" s="175">
        <f t="shared" si="5"/>
        <v>0</v>
      </c>
      <c r="J39" s="175">
        <f t="shared" si="5"/>
        <v>0</v>
      </c>
      <c r="K39" s="1">
        <f t="shared" si="5"/>
        <v>0</v>
      </c>
      <c r="L39" s="175">
        <f t="shared" si="5"/>
        <v>0</v>
      </c>
      <c r="M39" s="175">
        <f t="shared" si="5"/>
        <v>0</v>
      </c>
      <c r="N39" s="175">
        <f t="shared" si="5"/>
        <v>0</v>
      </c>
      <c r="W39" t="str">
        <f>'Cheverny 26-03'!$D$2</f>
        <v>Cheverny</v>
      </c>
      <c r="X39" s="162">
        <f>'Cheverny 26-03'!$D$3</f>
        <v>44646</v>
      </c>
      <c r="Y39" t="str">
        <f>'Cheverny 26-03'!C14</f>
        <v>MORALES</v>
      </c>
      <c r="Z39" t="str">
        <f>'Cheverny 26-03'!D14</f>
        <v>José</v>
      </c>
      <c r="AA39" t="str">
        <f t="shared" si="7"/>
        <v>MORALES José</v>
      </c>
      <c r="AB39" s="1">
        <f>'Cheverny 26-03'!AF14</f>
        <v>6</v>
      </c>
      <c r="AC39" s="1">
        <f>'Cheverny 26-03'!AK14</f>
        <v>25</v>
      </c>
      <c r="AD39" s="1">
        <f>'Cheverny 26-03'!AP14</f>
        <v>25</v>
      </c>
    </row>
    <row r="40" spans="2:30" x14ac:dyDescent="0.35">
      <c r="B40" s="174">
        <v>37</v>
      </c>
      <c r="D40" s="174">
        <f t="shared" si="6"/>
        <v>0</v>
      </c>
      <c r="E40" s="175">
        <f t="shared" si="5"/>
        <v>0</v>
      </c>
      <c r="F40" s="175">
        <f t="shared" si="5"/>
        <v>0</v>
      </c>
      <c r="G40" s="175">
        <f t="shared" si="5"/>
        <v>0</v>
      </c>
      <c r="H40" s="175">
        <f t="shared" si="5"/>
        <v>0</v>
      </c>
      <c r="I40" s="175">
        <f t="shared" si="5"/>
        <v>0</v>
      </c>
      <c r="J40" s="175">
        <f t="shared" si="5"/>
        <v>0</v>
      </c>
      <c r="K40" s="1">
        <f t="shared" si="5"/>
        <v>0</v>
      </c>
      <c r="L40" s="175">
        <f t="shared" si="5"/>
        <v>0</v>
      </c>
      <c r="M40" s="175">
        <f t="shared" si="5"/>
        <v>0</v>
      </c>
      <c r="N40" s="175">
        <f t="shared" si="5"/>
        <v>0</v>
      </c>
      <c r="W40" t="str">
        <f>'Cheverny 26-03'!$D$2</f>
        <v>Cheverny</v>
      </c>
      <c r="X40" s="162">
        <f>'Cheverny 26-03'!$D$3</f>
        <v>44646</v>
      </c>
      <c r="Y40" t="str">
        <f>'Cheverny 26-03'!C15</f>
        <v>ROBERT</v>
      </c>
      <c r="Z40" t="str">
        <f>'Cheverny 26-03'!D15</f>
        <v>Jean-Christophe</v>
      </c>
      <c r="AA40" t="str">
        <f t="shared" si="7"/>
        <v>ROBERT Jean-Christophe</v>
      </c>
      <c r="AB40" s="1">
        <f>'Cheverny 26-03'!AF15</f>
        <v>1</v>
      </c>
      <c r="AC40" s="1">
        <f>'Cheverny 26-03'!AK15</f>
        <v>2</v>
      </c>
      <c r="AD40" s="1">
        <f>'Cheverny 26-03'!AP15</f>
        <v>1</v>
      </c>
    </row>
    <row r="41" spans="2:30" x14ac:dyDescent="0.35">
      <c r="B41" s="174">
        <v>38</v>
      </c>
      <c r="D41" s="174">
        <f t="shared" si="6"/>
        <v>0</v>
      </c>
      <c r="E41" s="175">
        <f t="shared" si="5"/>
        <v>0</v>
      </c>
      <c r="F41" s="175">
        <f t="shared" si="5"/>
        <v>0</v>
      </c>
      <c r="G41" s="175">
        <f t="shared" si="5"/>
        <v>0</v>
      </c>
      <c r="H41" s="175">
        <f t="shared" si="5"/>
        <v>0</v>
      </c>
      <c r="I41" s="175">
        <f t="shared" si="5"/>
        <v>0</v>
      </c>
      <c r="J41" s="175">
        <f t="shared" si="5"/>
        <v>0</v>
      </c>
      <c r="K41" s="1">
        <f t="shared" si="5"/>
        <v>0</v>
      </c>
      <c r="L41" s="175">
        <f t="shared" si="5"/>
        <v>0</v>
      </c>
      <c r="M41" s="175">
        <f t="shared" si="5"/>
        <v>0</v>
      </c>
      <c r="N41" s="175">
        <f t="shared" si="5"/>
        <v>0</v>
      </c>
      <c r="W41" t="str">
        <f>'Cheverny 26-03'!$D$2</f>
        <v>Cheverny</v>
      </c>
      <c r="X41" s="162">
        <f>'Cheverny 26-03'!$D$3</f>
        <v>44646</v>
      </c>
      <c r="Y41" t="str">
        <f>'Cheverny 26-03'!C16</f>
        <v>BINVAULT</v>
      </c>
      <c r="Z41" t="str">
        <f>'Cheverny 26-03'!D16</f>
        <v>Dominique</v>
      </c>
      <c r="AA41" t="str">
        <f t="shared" si="7"/>
        <v>BINVAULT Dominique</v>
      </c>
      <c r="AB41" s="1">
        <f>'Cheverny 26-03'!AF16</f>
        <v>1</v>
      </c>
      <c r="AC41" s="1">
        <f>'Cheverny 26-03'!AK16</f>
        <v>1</v>
      </c>
      <c r="AD41" s="1">
        <f>'Cheverny 26-03'!AP16</f>
        <v>1</v>
      </c>
    </row>
    <row r="42" spans="2:30" x14ac:dyDescent="0.35">
      <c r="B42" s="174">
        <v>39</v>
      </c>
      <c r="D42" s="174">
        <f t="shared" si="6"/>
        <v>0</v>
      </c>
      <c r="E42" s="175">
        <f t="shared" si="5"/>
        <v>0</v>
      </c>
      <c r="F42" s="175">
        <f t="shared" si="5"/>
        <v>0</v>
      </c>
      <c r="G42" s="175">
        <f t="shared" si="5"/>
        <v>0</v>
      </c>
      <c r="H42" s="175">
        <f t="shared" si="5"/>
        <v>0</v>
      </c>
      <c r="I42" s="175">
        <f t="shared" si="5"/>
        <v>0</v>
      </c>
      <c r="J42" s="175">
        <f t="shared" si="5"/>
        <v>0</v>
      </c>
      <c r="K42" s="1">
        <f t="shared" si="5"/>
        <v>0</v>
      </c>
      <c r="L42" s="175">
        <f t="shared" si="5"/>
        <v>0</v>
      </c>
      <c r="M42" s="175">
        <f t="shared" si="5"/>
        <v>0</v>
      </c>
      <c r="N42" s="175">
        <f t="shared" si="5"/>
        <v>0</v>
      </c>
      <c r="W42" t="str">
        <f>'Cheverny 26-03'!$D$2</f>
        <v>Cheverny</v>
      </c>
      <c r="X42" s="162">
        <f>'Cheverny 26-03'!$D$3</f>
        <v>44646</v>
      </c>
      <c r="Y42" t="str">
        <f>'Cheverny 26-03'!C17</f>
        <v>DIOT</v>
      </c>
      <c r="Z42" t="str">
        <f>'Cheverny 26-03'!D17</f>
        <v>Alexandre</v>
      </c>
      <c r="AA42" t="str">
        <f t="shared" si="7"/>
        <v>DIOT Alexandre</v>
      </c>
      <c r="AB42" s="1">
        <f>'Cheverny 26-03'!AF17</f>
        <v>1</v>
      </c>
      <c r="AC42" s="1">
        <f>'Cheverny 26-03'!AK17</f>
        <v>12</v>
      </c>
      <c r="AD42" s="1">
        <f>'Cheverny 26-03'!AP17</f>
        <v>11</v>
      </c>
    </row>
    <row r="43" spans="2:30" x14ac:dyDescent="0.35">
      <c r="B43" s="174">
        <v>40</v>
      </c>
      <c r="D43" s="174">
        <f t="shared" si="6"/>
        <v>0</v>
      </c>
      <c r="E43" s="175">
        <f t="shared" si="5"/>
        <v>0</v>
      </c>
      <c r="F43" s="175">
        <f t="shared" si="5"/>
        <v>0</v>
      </c>
      <c r="G43" s="175">
        <f t="shared" si="5"/>
        <v>0</v>
      </c>
      <c r="H43" s="175">
        <f t="shared" si="5"/>
        <v>0</v>
      </c>
      <c r="I43" s="175">
        <f t="shared" si="5"/>
        <v>0</v>
      </c>
      <c r="J43" s="175">
        <f t="shared" si="5"/>
        <v>0</v>
      </c>
      <c r="K43" s="1">
        <f t="shared" si="5"/>
        <v>0</v>
      </c>
      <c r="L43" s="175">
        <f t="shared" si="5"/>
        <v>0</v>
      </c>
      <c r="M43" s="175">
        <f t="shared" si="5"/>
        <v>0</v>
      </c>
      <c r="N43" s="175">
        <f t="shared" si="5"/>
        <v>0</v>
      </c>
      <c r="W43" t="str">
        <f>'Cheverny 26-03'!$D$2</f>
        <v>Cheverny</v>
      </c>
      <c r="X43" s="162">
        <f>'Cheverny 26-03'!$D$3</f>
        <v>44646</v>
      </c>
      <c r="Y43" t="str">
        <f>'Cheverny 26-03'!C18</f>
        <v>VILLATTE</v>
      </c>
      <c r="Z43" t="str">
        <f>'Cheverny 26-03'!D18</f>
        <v>Joël</v>
      </c>
      <c r="AA43" t="str">
        <f t="shared" si="7"/>
        <v>VILLATTE Joël</v>
      </c>
      <c r="AB43" s="1">
        <f>'Cheverny 26-03'!AF18</f>
        <v>1</v>
      </c>
      <c r="AC43" s="1">
        <f>'Cheverny 26-03'!AK18</f>
        <v>1</v>
      </c>
      <c r="AD43" s="1">
        <f>'Cheverny 26-03'!AP18</f>
        <v>1</v>
      </c>
    </row>
    <row r="44" spans="2:30" x14ac:dyDescent="0.35">
      <c r="B44" s="174">
        <v>41</v>
      </c>
      <c r="D44" s="174">
        <f t="shared" si="6"/>
        <v>0</v>
      </c>
      <c r="E44" s="175">
        <f t="shared" ref="E44:N53" si="8">SUMIFS(IF($C$3="NET",$AB$4:$AB$303,IF($C$3="BRUT",$AC$4:$AC$303,$AD$4:$AD$303)),$W$4:$W$303,E$2,$X$4:$X$303,E$3,$AA$4:$AA$303,$C44)</f>
        <v>0</v>
      </c>
      <c r="F44" s="175">
        <f t="shared" si="8"/>
        <v>0</v>
      </c>
      <c r="G44" s="175">
        <f t="shared" si="8"/>
        <v>0</v>
      </c>
      <c r="H44" s="175">
        <f t="shared" si="8"/>
        <v>0</v>
      </c>
      <c r="I44" s="175">
        <f t="shared" si="8"/>
        <v>0</v>
      </c>
      <c r="J44" s="175">
        <f t="shared" si="8"/>
        <v>0</v>
      </c>
      <c r="K44" s="1">
        <f t="shared" si="8"/>
        <v>0</v>
      </c>
      <c r="L44" s="175">
        <f t="shared" si="8"/>
        <v>0</v>
      </c>
      <c r="M44" s="175">
        <f t="shared" si="8"/>
        <v>0</v>
      </c>
      <c r="N44" s="175">
        <f t="shared" si="8"/>
        <v>0</v>
      </c>
      <c r="W44" t="str">
        <f>'Cheverny 26-03'!$D$2</f>
        <v>Cheverny</v>
      </c>
      <c r="X44" s="162">
        <f>'Cheverny 26-03'!$D$3</f>
        <v>44646</v>
      </c>
      <c r="Y44" t="str">
        <f>'Cheverny 26-03'!C19</f>
        <v>VICENTE</v>
      </c>
      <c r="Z44" t="str">
        <f>'Cheverny 26-03'!D19</f>
        <v>Paulo</v>
      </c>
      <c r="AA44" t="str">
        <f t="shared" si="7"/>
        <v>VICENTE Paulo</v>
      </c>
      <c r="AB44" s="1">
        <f>'Cheverny 26-03'!AF19</f>
        <v>30</v>
      </c>
      <c r="AC44" s="1">
        <f>'Cheverny 26-03'!AK19</f>
        <v>1</v>
      </c>
      <c r="AD44" s="1">
        <f>'Cheverny 26-03'!AP19</f>
        <v>1</v>
      </c>
    </row>
    <row r="45" spans="2:30" x14ac:dyDescent="0.35">
      <c r="B45" s="174">
        <v>42</v>
      </c>
      <c r="D45" s="174">
        <f t="shared" si="6"/>
        <v>0</v>
      </c>
      <c r="E45" s="175">
        <f t="shared" si="8"/>
        <v>0</v>
      </c>
      <c r="F45" s="175">
        <f t="shared" si="8"/>
        <v>0</v>
      </c>
      <c r="G45" s="175">
        <f t="shared" si="8"/>
        <v>0</v>
      </c>
      <c r="H45" s="175">
        <f t="shared" si="8"/>
        <v>0</v>
      </c>
      <c r="I45" s="175">
        <f t="shared" si="8"/>
        <v>0</v>
      </c>
      <c r="J45" s="175">
        <f t="shared" si="8"/>
        <v>0</v>
      </c>
      <c r="K45" s="1">
        <f t="shared" si="8"/>
        <v>0</v>
      </c>
      <c r="L45" s="175">
        <f t="shared" si="8"/>
        <v>0</v>
      </c>
      <c r="M45" s="175">
        <f t="shared" si="8"/>
        <v>0</v>
      </c>
      <c r="N45" s="175">
        <f t="shared" si="8"/>
        <v>0</v>
      </c>
      <c r="W45" t="str">
        <f>'Cheverny 26-03'!$D$2</f>
        <v>Cheverny</v>
      </c>
      <c r="X45" s="162">
        <f>'Cheverny 26-03'!$D$3</f>
        <v>44646</v>
      </c>
      <c r="Y45" t="str">
        <f>'Cheverny 26-03'!C20</f>
        <v>HERRAULT</v>
      </c>
      <c r="Z45" t="str">
        <f>'Cheverny 26-03'!D20</f>
        <v>Sébastien</v>
      </c>
      <c r="AA45" t="str">
        <f t="shared" si="7"/>
        <v>HERRAULT Sébastien</v>
      </c>
      <c r="AB45" s="1">
        <f>'Cheverny 26-03'!AF20</f>
        <v>6</v>
      </c>
      <c r="AC45" s="1">
        <f>'Cheverny 26-03'!AK20</f>
        <v>30</v>
      </c>
      <c r="AD45" s="1">
        <f>'Cheverny 26-03'!AP20</f>
        <v>30</v>
      </c>
    </row>
    <row r="46" spans="2:30" x14ac:dyDescent="0.35">
      <c r="B46" s="174">
        <v>43</v>
      </c>
      <c r="D46" s="174">
        <f t="shared" si="6"/>
        <v>0</v>
      </c>
      <c r="E46" s="175">
        <f t="shared" si="8"/>
        <v>0</v>
      </c>
      <c r="F46" s="175">
        <f t="shared" si="8"/>
        <v>0</v>
      </c>
      <c r="G46" s="175">
        <f t="shared" si="8"/>
        <v>0</v>
      </c>
      <c r="H46" s="175">
        <f t="shared" si="8"/>
        <v>0</v>
      </c>
      <c r="I46" s="175">
        <f t="shared" si="8"/>
        <v>0</v>
      </c>
      <c r="J46" s="175">
        <f t="shared" si="8"/>
        <v>0</v>
      </c>
      <c r="K46" s="1">
        <f t="shared" si="8"/>
        <v>0</v>
      </c>
      <c r="L46" s="175">
        <f t="shared" si="8"/>
        <v>0</v>
      </c>
      <c r="M46" s="175">
        <f t="shared" si="8"/>
        <v>0</v>
      </c>
      <c r="N46" s="175">
        <f t="shared" si="8"/>
        <v>0</v>
      </c>
      <c r="W46" t="str">
        <f>'Cheverny 26-03'!$D$2</f>
        <v>Cheverny</v>
      </c>
      <c r="X46" s="162">
        <f>'Cheverny 26-03'!$D$3</f>
        <v>44646</v>
      </c>
      <c r="Y46" t="str">
        <f>'Cheverny 26-03'!C21</f>
        <v>MAITRE</v>
      </c>
      <c r="Z46" t="str">
        <f>'Cheverny 26-03'!D21</f>
        <v>Benoît</v>
      </c>
      <c r="AA46" t="str">
        <f t="shared" si="7"/>
        <v>MAITRE Benoît</v>
      </c>
      <c r="AB46" s="191">
        <f>'Cheverny 26-03'!AF21</f>
        <v>9</v>
      </c>
      <c r="AC46" s="191">
        <f>'Cheverny 26-03'!AK21</f>
        <v>7</v>
      </c>
      <c r="AD46" s="191">
        <f>'Cheverny 26-03'!AP21</f>
        <v>7</v>
      </c>
    </row>
    <row r="47" spans="2:30" x14ac:dyDescent="0.35">
      <c r="B47" s="174">
        <v>44</v>
      </c>
      <c r="D47" s="174">
        <f t="shared" si="6"/>
        <v>0</v>
      </c>
      <c r="E47" s="175">
        <f t="shared" si="8"/>
        <v>0</v>
      </c>
      <c r="F47" s="175">
        <f t="shared" si="8"/>
        <v>0</v>
      </c>
      <c r="G47" s="175">
        <f t="shared" si="8"/>
        <v>0</v>
      </c>
      <c r="H47" s="175">
        <f t="shared" si="8"/>
        <v>0</v>
      </c>
      <c r="I47" s="175">
        <f t="shared" si="8"/>
        <v>0</v>
      </c>
      <c r="J47" s="175">
        <f t="shared" si="8"/>
        <v>0</v>
      </c>
      <c r="K47" s="1">
        <f t="shared" si="8"/>
        <v>0</v>
      </c>
      <c r="L47" s="175">
        <f t="shared" si="8"/>
        <v>0</v>
      </c>
      <c r="M47" s="175">
        <f t="shared" si="8"/>
        <v>0</v>
      </c>
      <c r="N47" s="175">
        <f t="shared" si="8"/>
        <v>0</v>
      </c>
      <c r="W47" t="str">
        <f>'Cheverny 26-03'!$D$2</f>
        <v>Cheverny</v>
      </c>
      <c r="X47" s="162">
        <f>'Cheverny 26-03'!$D$3</f>
        <v>44646</v>
      </c>
      <c r="Y47" t="str">
        <f>'Cheverny 26-03'!C22</f>
        <v>LEVEQUE</v>
      </c>
      <c r="Z47" t="str">
        <f>'Cheverny 26-03'!D22</f>
        <v>Claude</v>
      </c>
      <c r="AA47" t="str">
        <f t="shared" si="7"/>
        <v>LEVEQUE Claude</v>
      </c>
      <c r="AB47" s="1">
        <f>'Cheverny 26-03'!AF22</f>
        <v>1</v>
      </c>
      <c r="AC47" s="1">
        <f>'Cheverny 26-03'!AK22</f>
        <v>1</v>
      </c>
      <c r="AD47" s="1">
        <f>'Cheverny 26-03'!AP22</f>
        <v>1</v>
      </c>
    </row>
    <row r="48" spans="2:30" x14ac:dyDescent="0.35">
      <c r="B48" s="174">
        <v>45</v>
      </c>
      <c r="D48" s="174">
        <f t="shared" si="6"/>
        <v>0</v>
      </c>
      <c r="E48" s="175">
        <f t="shared" si="8"/>
        <v>0</v>
      </c>
      <c r="F48" s="175">
        <f t="shared" si="8"/>
        <v>0</v>
      </c>
      <c r="G48" s="175">
        <f t="shared" si="8"/>
        <v>0</v>
      </c>
      <c r="H48" s="175">
        <f t="shared" si="8"/>
        <v>0</v>
      </c>
      <c r="I48" s="175">
        <f t="shared" si="8"/>
        <v>0</v>
      </c>
      <c r="J48" s="175">
        <f t="shared" si="8"/>
        <v>0</v>
      </c>
      <c r="K48" s="1">
        <f t="shared" si="8"/>
        <v>0</v>
      </c>
      <c r="L48" s="175">
        <f t="shared" si="8"/>
        <v>0</v>
      </c>
      <c r="M48" s="175">
        <f t="shared" si="8"/>
        <v>0</v>
      </c>
      <c r="N48" s="175">
        <f t="shared" si="8"/>
        <v>0</v>
      </c>
      <c r="W48" t="str">
        <f>'Cheverny 26-03'!$D$2</f>
        <v>Cheverny</v>
      </c>
      <c r="X48" s="162">
        <f>'Cheverny 26-03'!$D$3</f>
        <v>44646</v>
      </c>
      <c r="Y48" t="str">
        <f>'Cheverny 26-03'!C23</f>
        <v>VERRIER</v>
      </c>
      <c r="Z48" t="str">
        <f>'Cheverny 26-03'!D23</f>
        <v>Alexandre</v>
      </c>
      <c r="AA48" t="str">
        <f t="shared" si="7"/>
        <v>VERRIER Alexandre</v>
      </c>
      <c r="AB48" s="1">
        <f>'Cheverny 26-03'!AF23</f>
        <v>3</v>
      </c>
      <c r="AC48" s="1">
        <f>'Cheverny 26-03'!AK23</f>
        <v>9</v>
      </c>
      <c r="AD48" s="1">
        <f>'Cheverny 26-03'!AP23</f>
        <v>11</v>
      </c>
    </row>
    <row r="49" spans="2:30" x14ac:dyDescent="0.35">
      <c r="B49" s="174">
        <v>46</v>
      </c>
      <c r="D49" s="174">
        <f t="shared" si="6"/>
        <v>0</v>
      </c>
      <c r="E49" s="175">
        <f t="shared" si="8"/>
        <v>0</v>
      </c>
      <c r="F49" s="175">
        <f t="shared" si="8"/>
        <v>0</v>
      </c>
      <c r="G49" s="175">
        <f t="shared" si="8"/>
        <v>0</v>
      </c>
      <c r="H49" s="175">
        <f t="shared" si="8"/>
        <v>0</v>
      </c>
      <c r="I49" s="175">
        <f t="shared" si="8"/>
        <v>0</v>
      </c>
      <c r="J49" s="175">
        <f t="shared" si="8"/>
        <v>0</v>
      </c>
      <c r="K49" s="1">
        <f t="shared" si="8"/>
        <v>0</v>
      </c>
      <c r="L49" s="175">
        <f t="shared" si="8"/>
        <v>0</v>
      </c>
      <c r="M49" s="175">
        <f t="shared" si="8"/>
        <v>0</v>
      </c>
      <c r="N49" s="175">
        <f t="shared" si="8"/>
        <v>0</v>
      </c>
      <c r="W49" t="str">
        <f>'Cheverny 26-03'!$D$2</f>
        <v>Cheverny</v>
      </c>
      <c r="X49" s="162">
        <f>'Cheverny 26-03'!$D$3</f>
        <v>44646</v>
      </c>
      <c r="Y49" t="str">
        <f>'Cheverny 26-03'!C24</f>
        <v>MICHEL</v>
      </c>
      <c r="Z49" t="str">
        <f>'Cheverny 26-03'!D24</f>
        <v>Eric</v>
      </c>
      <c r="AA49" t="str">
        <f t="shared" si="7"/>
        <v>MICHEL Eric</v>
      </c>
      <c r="AB49" s="1">
        <f>'Cheverny 26-03'!AF24</f>
        <v>9</v>
      </c>
      <c r="AC49" s="1">
        <f>'Cheverny 26-03'!AK24</f>
        <v>1</v>
      </c>
      <c r="AD49" s="1">
        <f>'Cheverny 26-03'!AP24</f>
        <v>1</v>
      </c>
    </row>
    <row r="50" spans="2:30" x14ac:dyDescent="0.35">
      <c r="B50" s="174">
        <v>47</v>
      </c>
      <c r="D50" s="174">
        <f t="shared" si="6"/>
        <v>0</v>
      </c>
      <c r="E50" s="175">
        <f t="shared" si="8"/>
        <v>0</v>
      </c>
      <c r="F50" s="175">
        <f t="shared" si="8"/>
        <v>0</v>
      </c>
      <c r="G50" s="175">
        <f t="shared" si="8"/>
        <v>0</v>
      </c>
      <c r="H50" s="175">
        <f t="shared" si="8"/>
        <v>0</v>
      </c>
      <c r="I50" s="175">
        <f t="shared" si="8"/>
        <v>0</v>
      </c>
      <c r="J50" s="175">
        <f t="shared" si="8"/>
        <v>0</v>
      </c>
      <c r="K50" s="1">
        <f t="shared" si="8"/>
        <v>0</v>
      </c>
      <c r="L50" s="175">
        <f t="shared" si="8"/>
        <v>0</v>
      </c>
      <c r="M50" s="175">
        <f t="shared" si="8"/>
        <v>0</v>
      </c>
      <c r="N50" s="175">
        <f t="shared" si="8"/>
        <v>0</v>
      </c>
      <c r="W50" t="str">
        <f>'Cheverny 26-03'!$D$2</f>
        <v>Cheverny</v>
      </c>
      <c r="X50" s="162">
        <f>'Cheverny 26-03'!$D$3</f>
        <v>44646</v>
      </c>
      <c r="Y50" t="str">
        <f>'Cheverny 26-03'!C25</f>
        <v>PORTRON</v>
      </c>
      <c r="Z50" t="str">
        <f>'Cheverny 26-03'!D25</f>
        <v>Inès</v>
      </c>
      <c r="AA50" t="str">
        <f t="shared" si="7"/>
        <v>PORTRON Inès</v>
      </c>
      <c r="AB50" s="1">
        <f>'Cheverny 26-03'!AF25</f>
        <v>3</v>
      </c>
      <c r="AC50" s="1">
        <f>'Cheverny 26-03'!AK25</f>
        <v>1</v>
      </c>
      <c r="AD50" s="1">
        <f>'Cheverny 26-03'!AP25</f>
        <v>1</v>
      </c>
    </row>
    <row r="51" spans="2:30" x14ac:dyDescent="0.35">
      <c r="B51" s="174">
        <v>48</v>
      </c>
      <c r="D51" s="174">
        <f t="shared" si="6"/>
        <v>0</v>
      </c>
      <c r="E51" s="175">
        <f t="shared" si="8"/>
        <v>0</v>
      </c>
      <c r="F51" s="175">
        <f t="shared" si="8"/>
        <v>0</v>
      </c>
      <c r="G51" s="175">
        <f t="shared" si="8"/>
        <v>0</v>
      </c>
      <c r="H51" s="175">
        <f t="shared" si="8"/>
        <v>0</v>
      </c>
      <c r="I51" s="175">
        <f t="shared" si="8"/>
        <v>0</v>
      </c>
      <c r="J51" s="175">
        <f t="shared" si="8"/>
        <v>0</v>
      </c>
      <c r="K51" s="1">
        <f t="shared" si="8"/>
        <v>0</v>
      </c>
      <c r="L51" s="175">
        <f t="shared" si="8"/>
        <v>0</v>
      </c>
      <c r="M51" s="175">
        <f t="shared" si="8"/>
        <v>0</v>
      </c>
      <c r="N51" s="175">
        <f t="shared" si="8"/>
        <v>0</v>
      </c>
      <c r="W51" t="str">
        <f>'Cheverny 26-03'!$D$2</f>
        <v>Cheverny</v>
      </c>
      <c r="X51" s="162">
        <f>'Cheverny 26-03'!$D$3</f>
        <v>44646</v>
      </c>
      <c r="Y51" t="str">
        <f>'Cheverny 26-03'!C26</f>
        <v>VIALLETON</v>
      </c>
      <c r="Z51" t="str">
        <f>'Cheverny 26-03'!D26</f>
        <v>Loïc</v>
      </c>
      <c r="AA51" t="str">
        <f t="shared" si="7"/>
        <v>VIALLETON Loïc</v>
      </c>
      <c r="AB51" s="1">
        <f>'Cheverny 26-03'!AF26</f>
        <v>2</v>
      </c>
      <c r="AC51" s="1">
        <f>'Cheverny 26-03'!AK26</f>
        <v>8</v>
      </c>
      <c r="AD51" s="1">
        <f>'Cheverny 26-03'!AP26</f>
        <v>8</v>
      </c>
    </row>
    <row r="52" spans="2:30" x14ac:dyDescent="0.35">
      <c r="B52" s="174">
        <v>49</v>
      </c>
      <c r="D52" s="174">
        <f t="shared" si="6"/>
        <v>0</v>
      </c>
      <c r="E52" s="175">
        <f t="shared" si="8"/>
        <v>0</v>
      </c>
      <c r="F52" s="175">
        <f t="shared" si="8"/>
        <v>0</v>
      </c>
      <c r="G52" s="175">
        <f t="shared" si="8"/>
        <v>0</v>
      </c>
      <c r="H52" s="175">
        <f t="shared" si="8"/>
        <v>0</v>
      </c>
      <c r="I52" s="175">
        <f t="shared" si="8"/>
        <v>0</v>
      </c>
      <c r="J52" s="175">
        <f t="shared" si="8"/>
        <v>0</v>
      </c>
      <c r="K52" s="1">
        <f t="shared" si="8"/>
        <v>0</v>
      </c>
      <c r="L52" s="175">
        <f t="shared" si="8"/>
        <v>0</v>
      </c>
      <c r="M52" s="175">
        <f t="shared" si="8"/>
        <v>0</v>
      </c>
      <c r="N52" s="175">
        <f t="shared" si="8"/>
        <v>0</v>
      </c>
      <c r="W52" t="str">
        <f>'Cheverny 26-03'!$D$2</f>
        <v>Cheverny</v>
      </c>
      <c r="X52" s="162">
        <f>'Cheverny 26-03'!$D$3</f>
        <v>44646</v>
      </c>
      <c r="Y52" t="str">
        <f>'Cheverny 26-03'!C27</f>
        <v>DAVID</v>
      </c>
      <c r="Z52" t="str">
        <f>'Cheverny 26-03'!D27</f>
        <v>Paul</v>
      </c>
      <c r="AA52" t="str">
        <f t="shared" si="7"/>
        <v>DAVID Paul</v>
      </c>
      <c r="AB52" s="1">
        <f>'Cheverny 26-03'!AF27</f>
        <v>1</v>
      </c>
      <c r="AC52" s="1">
        <f>'Cheverny 26-03'!AK27</f>
        <v>3</v>
      </c>
      <c r="AD52" s="1">
        <f>'Cheverny 26-03'!AP27</f>
        <v>3</v>
      </c>
    </row>
    <row r="53" spans="2:30" x14ac:dyDescent="0.35">
      <c r="B53" s="174">
        <v>50</v>
      </c>
      <c r="D53" s="174">
        <f t="shared" si="6"/>
        <v>0</v>
      </c>
      <c r="E53" s="175">
        <f t="shared" si="8"/>
        <v>0</v>
      </c>
      <c r="F53" s="175">
        <f t="shared" si="8"/>
        <v>0</v>
      </c>
      <c r="G53" s="175">
        <f t="shared" si="8"/>
        <v>0</v>
      </c>
      <c r="H53" s="175">
        <f t="shared" si="8"/>
        <v>0</v>
      </c>
      <c r="I53" s="175">
        <f t="shared" si="8"/>
        <v>0</v>
      </c>
      <c r="J53" s="175">
        <f t="shared" si="8"/>
        <v>0</v>
      </c>
      <c r="K53" s="1">
        <f t="shared" si="8"/>
        <v>0</v>
      </c>
      <c r="L53" s="175">
        <f t="shared" si="8"/>
        <v>0</v>
      </c>
      <c r="M53" s="175">
        <f t="shared" si="8"/>
        <v>0</v>
      </c>
      <c r="N53" s="175">
        <f t="shared" si="8"/>
        <v>0</v>
      </c>
      <c r="W53" t="str">
        <f>'Cheverny 26-03'!$D$2</f>
        <v>Cheverny</v>
      </c>
      <c r="X53" s="162">
        <f>'Cheverny 26-03'!$D$3</f>
        <v>44646</v>
      </c>
      <c r="Y53" t="str">
        <f>'Cheverny 26-03'!C28</f>
        <v>LEFEU</v>
      </c>
      <c r="Z53" t="str">
        <f>'Cheverny 26-03'!D28</f>
        <v>Jean-Marie</v>
      </c>
      <c r="AA53" t="str">
        <f t="shared" si="7"/>
        <v>LEFEU Jean-Marie</v>
      </c>
      <c r="AB53" s="1">
        <f>'Cheverny 26-03'!AF28</f>
        <v>1</v>
      </c>
      <c r="AC53" s="1">
        <f>'Cheverny 26-03'!AK28</f>
        <v>1</v>
      </c>
      <c r="AD53" s="1">
        <f>'Cheverny 26-03'!AP28</f>
        <v>1</v>
      </c>
    </row>
    <row r="54" spans="2:30" x14ac:dyDescent="0.35">
      <c r="B54" s="174">
        <v>51</v>
      </c>
      <c r="D54" s="174">
        <f t="shared" si="6"/>
        <v>0</v>
      </c>
      <c r="E54" s="175">
        <f t="shared" ref="E54:N65" si="9">SUMIFS(IF($C$3="NET",$AB$4:$AB$303,IF($C$3="BRUT",$AC$4:$AC$303,$AD$4:$AD$303)),$W$4:$W$303,E$2,$X$4:$X$303,E$3,$AA$4:$AA$303,$C54)</f>
        <v>0</v>
      </c>
      <c r="F54" s="175">
        <f t="shared" si="9"/>
        <v>0</v>
      </c>
      <c r="G54" s="175">
        <f t="shared" si="9"/>
        <v>0</v>
      </c>
      <c r="H54" s="175">
        <f t="shared" si="9"/>
        <v>0</v>
      </c>
      <c r="I54" s="175">
        <f t="shared" si="9"/>
        <v>0</v>
      </c>
      <c r="J54" s="175">
        <f t="shared" si="9"/>
        <v>0</v>
      </c>
      <c r="K54" s="1">
        <f t="shared" si="9"/>
        <v>0</v>
      </c>
      <c r="L54" s="175">
        <f t="shared" si="9"/>
        <v>0</v>
      </c>
      <c r="M54" s="175">
        <f t="shared" si="9"/>
        <v>0</v>
      </c>
      <c r="N54" s="175">
        <f t="shared" si="9"/>
        <v>0</v>
      </c>
      <c r="W54" t="str">
        <f>'Cheverny 26-03'!$D$2</f>
        <v>Cheverny</v>
      </c>
      <c r="X54" s="162">
        <f>'Cheverny 26-03'!$D$3</f>
        <v>44646</v>
      </c>
      <c r="Y54" t="str">
        <f>'Cheverny 26-03'!C29</f>
        <v>ZIAR</v>
      </c>
      <c r="Z54" t="str">
        <f>'Cheverny 26-03'!D29</f>
        <v>Yacine</v>
      </c>
      <c r="AA54" t="str">
        <f t="shared" si="7"/>
        <v>ZIAR Yacine</v>
      </c>
      <c r="AB54" s="1">
        <f>'Cheverny 26-03'!AF29</f>
        <v>6</v>
      </c>
      <c r="AC54" s="1">
        <f>'Cheverny 26-03'!AK29</f>
        <v>12</v>
      </c>
      <c r="AD54" s="1">
        <f>'Cheverny 26-03'!AP29</f>
        <v>11</v>
      </c>
    </row>
    <row r="55" spans="2:30" x14ac:dyDescent="0.35">
      <c r="B55" s="174">
        <v>52</v>
      </c>
      <c r="D55" s="174">
        <f t="shared" si="6"/>
        <v>0</v>
      </c>
      <c r="E55" s="175">
        <f t="shared" si="9"/>
        <v>0</v>
      </c>
      <c r="F55" s="175">
        <f t="shared" si="9"/>
        <v>0</v>
      </c>
      <c r="G55" s="175">
        <f t="shared" si="9"/>
        <v>0</v>
      </c>
      <c r="H55" s="175">
        <f t="shared" si="9"/>
        <v>0</v>
      </c>
      <c r="I55" s="175">
        <f t="shared" si="9"/>
        <v>0</v>
      </c>
      <c r="J55" s="175">
        <f t="shared" si="9"/>
        <v>0</v>
      </c>
      <c r="K55" s="1">
        <f t="shared" si="9"/>
        <v>0</v>
      </c>
      <c r="L55" s="175">
        <f t="shared" si="9"/>
        <v>0</v>
      </c>
      <c r="M55" s="175">
        <f t="shared" si="9"/>
        <v>0</v>
      </c>
      <c r="N55" s="175">
        <f t="shared" si="9"/>
        <v>0</v>
      </c>
      <c r="W55" t="str">
        <f>'Cheverny 26-03'!$D$2</f>
        <v>Cheverny</v>
      </c>
      <c r="X55" s="162">
        <f>'Cheverny 26-03'!$D$3</f>
        <v>44646</v>
      </c>
      <c r="Y55" t="str">
        <f>'Cheverny 26-03'!C30</f>
        <v>JACQUEMIN</v>
      </c>
      <c r="Z55" t="str">
        <f>'Cheverny 26-03'!D30</f>
        <v>Franck</v>
      </c>
      <c r="AA55" t="str">
        <f t="shared" si="7"/>
        <v>JACQUEMIN Franck</v>
      </c>
      <c r="AB55" s="1">
        <f>'Cheverny 26-03'!AF30</f>
        <v>20</v>
      </c>
      <c r="AC55" s="1">
        <f>'Cheverny 26-03'!AK30</f>
        <v>20</v>
      </c>
      <c r="AD55" s="1">
        <f>'Cheverny 26-03'!AP30</f>
        <v>20</v>
      </c>
    </row>
    <row r="56" spans="2:30" x14ac:dyDescent="0.35">
      <c r="B56" s="174">
        <v>53</v>
      </c>
      <c r="D56" s="174">
        <f t="shared" si="6"/>
        <v>0</v>
      </c>
      <c r="E56" s="175">
        <f t="shared" si="9"/>
        <v>0</v>
      </c>
      <c r="F56" s="175">
        <f t="shared" si="9"/>
        <v>0</v>
      </c>
      <c r="G56" s="175">
        <f t="shared" si="9"/>
        <v>0</v>
      </c>
      <c r="H56" s="175">
        <f t="shared" si="9"/>
        <v>0</v>
      </c>
      <c r="I56" s="175">
        <f t="shared" si="9"/>
        <v>0</v>
      </c>
      <c r="J56" s="175">
        <f t="shared" si="9"/>
        <v>0</v>
      </c>
      <c r="K56" s="1">
        <f t="shared" si="9"/>
        <v>0</v>
      </c>
      <c r="L56" s="175">
        <f t="shared" si="9"/>
        <v>0</v>
      </c>
      <c r="M56" s="175">
        <f t="shared" si="9"/>
        <v>0</v>
      </c>
      <c r="N56" s="175">
        <f t="shared" si="9"/>
        <v>0</v>
      </c>
      <c r="W56" t="str">
        <f>'Cheverny 26-03'!$D$2</f>
        <v>Cheverny</v>
      </c>
      <c r="X56" s="162">
        <f>'Cheverny 26-03'!$D$3</f>
        <v>44646</v>
      </c>
      <c r="Y56" t="str">
        <f>'Cheverny 26-03'!C31</f>
        <v>LAHOREAU</v>
      </c>
      <c r="Z56" t="str">
        <f>'Cheverny 26-03'!D31</f>
        <v>Patrice</v>
      </c>
      <c r="AA56" t="str">
        <f t="shared" si="7"/>
        <v>LAHOREAU Patrice</v>
      </c>
      <c r="AB56" s="1">
        <f>'Cheverny 26-03'!AF31</f>
        <v>1</v>
      </c>
      <c r="AC56" s="1">
        <f>'Cheverny 26-03'!AK31</f>
        <v>1</v>
      </c>
      <c r="AD56" s="1">
        <f>'Cheverny 26-03'!AP31</f>
        <v>1</v>
      </c>
    </row>
    <row r="57" spans="2:30" x14ac:dyDescent="0.35">
      <c r="B57" s="174">
        <v>54</v>
      </c>
      <c r="D57" s="174">
        <f t="shared" si="6"/>
        <v>0</v>
      </c>
      <c r="E57" s="175">
        <f t="shared" si="9"/>
        <v>0</v>
      </c>
      <c r="F57" s="175">
        <f t="shared" si="9"/>
        <v>0</v>
      </c>
      <c r="G57" s="175">
        <f t="shared" si="9"/>
        <v>0</v>
      </c>
      <c r="H57" s="175">
        <f t="shared" si="9"/>
        <v>0</v>
      </c>
      <c r="I57" s="175">
        <f t="shared" si="9"/>
        <v>0</v>
      </c>
      <c r="J57" s="175">
        <f t="shared" si="9"/>
        <v>0</v>
      </c>
      <c r="K57" s="1">
        <f t="shared" si="9"/>
        <v>0</v>
      </c>
      <c r="L57" s="175">
        <f t="shared" si="9"/>
        <v>0</v>
      </c>
      <c r="M57" s="175">
        <f t="shared" si="9"/>
        <v>0</v>
      </c>
      <c r="N57" s="175">
        <f t="shared" si="9"/>
        <v>0</v>
      </c>
      <c r="W57" t="str">
        <f>'Cheverny 26-03'!$D$2</f>
        <v>Cheverny</v>
      </c>
      <c r="X57" s="162">
        <f>'Cheverny 26-03'!$D$3</f>
        <v>44646</v>
      </c>
      <c r="Y57">
        <f>'Cheverny 26-03'!C32</f>
        <v>0</v>
      </c>
      <c r="Z57">
        <f>'Cheverny 26-03'!D32</f>
        <v>0</v>
      </c>
      <c r="AA57" t="str">
        <f t="shared" si="7"/>
        <v>0 0</v>
      </c>
      <c r="AB57" s="1">
        <f>'Cheverny 26-03'!AF32</f>
        <v>0</v>
      </c>
      <c r="AC57" s="1">
        <f>'Cheverny 26-03'!AK32</f>
        <v>0</v>
      </c>
      <c r="AD57" s="1">
        <f>'Cheverny 26-03'!AP32</f>
        <v>0</v>
      </c>
    </row>
    <row r="58" spans="2:30" x14ac:dyDescent="0.35">
      <c r="B58" s="174">
        <v>55</v>
      </c>
      <c r="D58" s="174">
        <f t="shared" si="6"/>
        <v>0</v>
      </c>
      <c r="E58" s="175">
        <f t="shared" si="9"/>
        <v>0</v>
      </c>
      <c r="F58" s="175">
        <f t="shared" si="9"/>
        <v>0</v>
      </c>
      <c r="G58" s="175">
        <f t="shared" si="9"/>
        <v>0</v>
      </c>
      <c r="H58" s="175">
        <f t="shared" si="9"/>
        <v>0</v>
      </c>
      <c r="I58" s="175">
        <f t="shared" si="9"/>
        <v>0</v>
      </c>
      <c r="J58" s="175">
        <f t="shared" si="9"/>
        <v>0</v>
      </c>
      <c r="K58" s="1">
        <f t="shared" si="9"/>
        <v>0</v>
      </c>
      <c r="L58" s="175">
        <f t="shared" si="9"/>
        <v>0</v>
      </c>
      <c r="M58" s="175">
        <f t="shared" si="9"/>
        <v>0</v>
      </c>
      <c r="N58" s="175">
        <f t="shared" si="9"/>
        <v>0</v>
      </c>
      <c r="W58" t="str">
        <f>'Cheverny 26-03'!$D$2</f>
        <v>Cheverny</v>
      </c>
      <c r="X58" s="162">
        <f>'Cheverny 26-03'!$D$3</f>
        <v>44646</v>
      </c>
      <c r="Y58">
        <f>'Cheverny 26-03'!C33</f>
        <v>0</v>
      </c>
      <c r="Z58">
        <f>'Cheverny 26-03'!D33</f>
        <v>0</v>
      </c>
      <c r="AA58" t="str">
        <f t="shared" si="7"/>
        <v>0 0</v>
      </c>
      <c r="AB58" s="1">
        <f>'Cheverny 26-03'!AF33</f>
        <v>0</v>
      </c>
      <c r="AC58" s="1">
        <f>'Cheverny 26-03'!AK33</f>
        <v>0</v>
      </c>
      <c r="AD58" s="1">
        <f>'Cheverny 26-03'!AP33</f>
        <v>0</v>
      </c>
    </row>
    <row r="59" spans="2:30" x14ac:dyDescent="0.35">
      <c r="B59" s="174">
        <v>56</v>
      </c>
      <c r="D59" s="174">
        <f t="shared" si="6"/>
        <v>0</v>
      </c>
      <c r="E59" s="175">
        <f t="shared" si="9"/>
        <v>0</v>
      </c>
      <c r="F59" s="175">
        <f t="shared" si="9"/>
        <v>0</v>
      </c>
      <c r="G59" s="175">
        <f t="shared" si="9"/>
        <v>0</v>
      </c>
      <c r="H59" s="175">
        <f t="shared" si="9"/>
        <v>0</v>
      </c>
      <c r="I59" s="175">
        <f t="shared" si="9"/>
        <v>0</v>
      </c>
      <c r="J59" s="175">
        <f t="shared" si="9"/>
        <v>0</v>
      </c>
      <c r="K59" s="1">
        <f t="shared" si="9"/>
        <v>0</v>
      </c>
      <c r="L59" s="175">
        <f t="shared" si="9"/>
        <v>0</v>
      </c>
      <c r="M59" s="175">
        <f t="shared" si="9"/>
        <v>0</v>
      </c>
      <c r="N59" s="175">
        <f t="shared" si="9"/>
        <v>0</v>
      </c>
      <c r="W59" t="str">
        <f>'Cheverny 26-03'!$D$2</f>
        <v>Cheverny</v>
      </c>
      <c r="X59" s="162">
        <f>'Cheverny 26-03'!$D$3</f>
        <v>44646</v>
      </c>
      <c r="Y59">
        <f>'Cheverny 26-03'!C34</f>
        <v>0</v>
      </c>
      <c r="Z59">
        <f>'Cheverny 26-03'!D34</f>
        <v>0</v>
      </c>
      <c r="AA59" t="str">
        <f t="shared" si="7"/>
        <v>0 0</v>
      </c>
      <c r="AB59" s="1">
        <f>'Cheverny 26-03'!AF34</f>
        <v>0</v>
      </c>
      <c r="AC59" s="1">
        <f>'Cheverny 26-03'!AK34</f>
        <v>0</v>
      </c>
      <c r="AD59" s="1">
        <f>'Cheverny 26-03'!AP34</f>
        <v>0</v>
      </c>
    </row>
    <row r="60" spans="2:30" x14ac:dyDescent="0.35">
      <c r="B60" s="174">
        <v>57</v>
      </c>
      <c r="D60" s="174">
        <f t="shared" si="6"/>
        <v>0</v>
      </c>
      <c r="E60" s="175">
        <f t="shared" si="9"/>
        <v>0</v>
      </c>
      <c r="F60" s="175">
        <f t="shared" si="9"/>
        <v>0</v>
      </c>
      <c r="G60" s="175">
        <f t="shared" si="9"/>
        <v>0</v>
      </c>
      <c r="H60" s="175">
        <f t="shared" si="9"/>
        <v>0</v>
      </c>
      <c r="I60" s="175">
        <f t="shared" si="9"/>
        <v>0</v>
      </c>
      <c r="J60" s="175">
        <f t="shared" si="9"/>
        <v>0</v>
      </c>
      <c r="K60" s="1">
        <f t="shared" si="9"/>
        <v>0</v>
      </c>
      <c r="L60" s="175">
        <f t="shared" si="9"/>
        <v>0</v>
      </c>
      <c r="M60" s="175">
        <f t="shared" si="9"/>
        <v>0</v>
      </c>
      <c r="N60" s="175">
        <f t="shared" si="9"/>
        <v>0</v>
      </c>
      <c r="W60" t="str">
        <f>'Cheverny 26-03'!$D$2</f>
        <v>Cheverny</v>
      </c>
      <c r="X60" s="162">
        <f>'Cheverny 26-03'!$D$3</f>
        <v>44646</v>
      </c>
      <c r="Y60">
        <f>'Cheverny 26-03'!C35</f>
        <v>0</v>
      </c>
      <c r="Z60">
        <f>'Cheverny 26-03'!D35</f>
        <v>0</v>
      </c>
      <c r="AA60" t="str">
        <f t="shared" si="7"/>
        <v>0 0</v>
      </c>
      <c r="AB60" s="1">
        <f>'Cheverny 26-03'!AF35</f>
        <v>0</v>
      </c>
      <c r="AC60" s="1">
        <f>'Cheverny 26-03'!AK35</f>
        <v>0</v>
      </c>
      <c r="AD60" s="1">
        <f>'Cheverny 26-03'!AP35</f>
        <v>0</v>
      </c>
    </row>
    <row r="61" spans="2:30" x14ac:dyDescent="0.35">
      <c r="B61" s="174">
        <v>58</v>
      </c>
      <c r="D61" s="174">
        <f t="shared" si="6"/>
        <v>0</v>
      </c>
      <c r="E61" s="175">
        <f t="shared" si="9"/>
        <v>0</v>
      </c>
      <c r="F61" s="175">
        <f t="shared" si="9"/>
        <v>0</v>
      </c>
      <c r="G61" s="175">
        <f t="shared" si="9"/>
        <v>0</v>
      </c>
      <c r="H61" s="175">
        <f t="shared" si="9"/>
        <v>0</v>
      </c>
      <c r="I61" s="175">
        <f t="shared" si="9"/>
        <v>0</v>
      </c>
      <c r="J61" s="175">
        <f t="shared" si="9"/>
        <v>0</v>
      </c>
      <c r="K61" s="1">
        <f t="shared" si="9"/>
        <v>0</v>
      </c>
      <c r="L61" s="175">
        <f t="shared" si="9"/>
        <v>0</v>
      </c>
      <c r="M61" s="175">
        <f t="shared" si="9"/>
        <v>0</v>
      </c>
      <c r="N61" s="175">
        <f t="shared" si="9"/>
        <v>0</v>
      </c>
      <c r="W61" t="str">
        <f>'Cheverny 26-03'!$D$2</f>
        <v>Cheverny</v>
      </c>
      <c r="X61" s="162">
        <f>'Cheverny 26-03'!$D$3</f>
        <v>44646</v>
      </c>
      <c r="Y61">
        <f>'Cheverny 26-03'!C36</f>
        <v>0</v>
      </c>
      <c r="Z61">
        <f>'Cheverny 26-03'!D36</f>
        <v>0</v>
      </c>
      <c r="AA61" t="str">
        <f t="shared" si="7"/>
        <v>0 0</v>
      </c>
      <c r="AB61" s="1">
        <f>'Cheverny 26-03'!AF36</f>
        <v>0</v>
      </c>
      <c r="AC61" s="1">
        <f>'Cheverny 26-03'!AK36</f>
        <v>0</v>
      </c>
      <c r="AD61" s="1">
        <f>'Cheverny 26-03'!AP36</f>
        <v>0</v>
      </c>
    </row>
    <row r="62" spans="2:30" x14ac:dyDescent="0.35">
      <c r="B62" s="174">
        <v>59</v>
      </c>
      <c r="D62" s="174">
        <f t="shared" si="6"/>
        <v>0</v>
      </c>
      <c r="E62" s="175">
        <f t="shared" si="9"/>
        <v>0</v>
      </c>
      <c r="F62" s="175">
        <f t="shared" si="9"/>
        <v>0</v>
      </c>
      <c r="G62" s="175">
        <f t="shared" si="9"/>
        <v>0</v>
      </c>
      <c r="H62" s="175">
        <f t="shared" si="9"/>
        <v>0</v>
      </c>
      <c r="I62" s="175">
        <f t="shared" si="9"/>
        <v>0</v>
      </c>
      <c r="J62" s="175">
        <f t="shared" si="9"/>
        <v>0</v>
      </c>
      <c r="K62" s="1">
        <f t="shared" si="9"/>
        <v>0</v>
      </c>
      <c r="L62" s="175">
        <f t="shared" si="9"/>
        <v>0</v>
      </c>
      <c r="M62" s="175">
        <f t="shared" si="9"/>
        <v>0</v>
      </c>
      <c r="N62" s="175">
        <f t="shared" si="9"/>
        <v>0</v>
      </c>
      <c r="W62" t="str">
        <f>'Cheverny 26-03'!$D$2</f>
        <v>Cheverny</v>
      </c>
      <c r="X62" s="162">
        <f>'Cheverny 26-03'!$D$3</f>
        <v>44646</v>
      </c>
      <c r="Y62">
        <f>'Cheverny 26-03'!C37</f>
        <v>0</v>
      </c>
      <c r="Z62">
        <f>'Cheverny 26-03'!D37</f>
        <v>0</v>
      </c>
      <c r="AA62" t="str">
        <f t="shared" si="7"/>
        <v>0 0</v>
      </c>
      <c r="AB62" s="1">
        <f>'Cheverny 26-03'!AF37</f>
        <v>0</v>
      </c>
      <c r="AC62" s="1">
        <f>'Cheverny 26-03'!AK37</f>
        <v>0</v>
      </c>
      <c r="AD62" s="1">
        <f>'Cheverny 26-03'!AP37</f>
        <v>0</v>
      </c>
    </row>
    <row r="63" spans="2:30" ht="15" thickBot="1" x14ac:dyDescent="0.4">
      <c r="B63" s="174">
        <v>60</v>
      </c>
      <c r="D63" s="174">
        <f t="shared" si="6"/>
        <v>0</v>
      </c>
      <c r="E63" s="175">
        <f t="shared" si="9"/>
        <v>0</v>
      </c>
      <c r="F63" s="175">
        <f t="shared" si="9"/>
        <v>0</v>
      </c>
      <c r="G63" s="175">
        <f t="shared" si="9"/>
        <v>0</v>
      </c>
      <c r="H63" s="175">
        <f t="shared" si="9"/>
        <v>0</v>
      </c>
      <c r="I63" s="175">
        <f t="shared" si="9"/>
        <v>0</v>
      </c>
      <c r="J63" s="175">
        <f t="shared" si="9"/>
        <v>0</v>
      </c>
      <c r="K63" s="1">
        <f t="shared" si="9"/>
        <v>0</v>
      </c>
      <c r="L63" s="175">
        <f t="shared" si="9"/>
        <v>0</v>
      </c>
      <c r="M63" s="175">
        <f t="shared" si="9"/>
        <v>0</v>
      </c>
      <c r="N63" s="175">
        <f t="shared" si="9"/>
        <v>0</v>
      </c>
      <c r="W63" s="164" t="str">
        <f>'Cheverny 26-03'!$D$2</f>
        <v>Cheverny</v>
      </c>
      <c r="X63" s="165">
        <f>'Cheverny 26-03'!$D$3</f>
        <v>44646</v>
      </c>
      <c r="Y63" s="164">
        <f>'Cheverny 26-03'!C38</f>
        <v>0</v>
      </c>
      <c r="Z63" s="164">
        <f>'Cheverny 26-03'!D38</f>
        <v>0</v>
      </c>
      <c r="AA63" s="164" t="str">
        <f t="shared" si="7"/>
        <v>0 0</v>
      </c>
      <c r="AB63" s="166">
        <f>'Cheverny 26-03'!AF38</f>
        <v>0</v>
      </c>
      <c r="AC63" s="166">
        <f>'Cheverny 26-03'!AK38</f>
        <v>0</v>
      </c>
      <c r="AD63" s="166">
        <f>'Cheverny 26-03'!AP38</f>
        <v>0</v>
      </c>
    </row>
    <row r="64" spans="2:30" ht="15" thickTop="1" x14ac:dyDescent="0.35">
      <c r="B64" s="174">
        <v>61</v>
      </c>
      <c r="D64" s="174">
        <f t="shared" si="6"/>
        <v>0</v>
      </c>
      <c r="E64" s="175">
        <f t="shared" si="9"/>
        <v>0</v>
      </c>
      <c r="F64" s="175">
        <f t="shared" si="9"/>
        <v>0</v>
      </c>
      <c r="G64" s="175">
        <f t="shared" si="9"/>
        <v>0</v>
      </c>
      <c r="H64" s="175">
        <f t="shared" si="9"/>
        <v>0</v>
      </c>
      <c r="I64" s="175">
        <f t="shared" si="9"/>
        <v>0</v>
      </c>
      <c r="J64" s="175">
        <f t="shared" si="9"/>
        <v>0</v>
      </c>
      <c r="K64" s="1">
        <f t="shared" si="9"/>
        <v>0</v>
      </c>
      <c r="L64" s="175">
        <f t="shared" si="9"/>
        <v>0</v>
      </c>
      <c r="M64" s="175">
        <f t="shared" si="9"/>
        <v>0</v>
      </c>
      <c r="N64" s="175">
        <f t="shared" si="9"/>
        <v>0</v>
      </c>
      <c r="W64" t="str">
        <f>'sortie (3)'!$D$2</f>
        <v>B</v>
      </c>
      <c r="X64" s="162">
        <f>'sortie (3)'!$D$3</f>
        <v>0</v>
      </c>
      <c r="Y64">
        <f>'sortie (3)'!C9</f>
        <v>0</v>
      </c>
      <c r="Z64">
        <f>'sortie (3)'!D9</f>
        <v>0</v>
      </c>
      <c r="AA64" t="str">
        <f t="shared" si="7"/>
        <v>0 0</v>
      </c>
      <c r="AB64" s="191">
        <f>'sortie (3)'!AF9</f>
        <v>0</v>
      </c>
      <c r="AC64" s="191">
        <f>'sortie (3)'!AK9</f>
        <v>0</v>
      </c>
      <c r="AD64" s="191">
        <f>'sortie (3)'!AP9</f>
        <v>0</v>
      </c>
    </row>
    <row r="65" spans="2:30" x14ac:dyDescent="0.35">
      <c r="B65" s="174">
        <v>62</v>
      </c>
      <c r="D65" s="174">
        <f t="shared" si="6"/>
        <v>0</v>
      </c>
      <c r="E65" s="175">
        <f t="shared" si="9"/>
        <v>0</v>
      </c>
      <c r="F65" s="175">
        <f t="shared" si="9"/>
        <v>0</v>
      </c>
      <c r="G65" s="175">
        <f t="shared" si="9"/>
        <v>0</v>
      </c>
      <c r="H65" s="175">
        <f t="shared" si="9"/>
        <v>0</v>
      </c>
      <c r="I65" s="175">
        <f t="shared" si="9"/>
        <v>0</v>
      </c>
      <c r="J65" s="175">
        <f t="shared" si="9"/>
        <v>0</v>
      </c>
      <c r="K65" s="1">
        <f t="shared" si="9"/>
        <v>0</v>
      </c>
      <c r="L65" s="175">
        <f t="shared" si="9"/>
        <v>0</v>
      </c>
      <c r="M65" s="175">
        <f t="shared" si="9"/>
        <v>0</v>
      </c>
      <c r="N65" s="175">
        <f t="shared" si="9"/>
        <v>0</v>
      </c>
      <c r="W65" t="str">
        <f>'sortie (3)'!$D$2</f>
        <v>B</v>
      </c>
      <c r="X65" s="162">
        <f>'sortie (3)'!$D$3</f>
        <v>0</v>
      </c>
      <c r="Y65">
        <f>'sortie (3)'!C10</f>
        <v>0</v>
      </c>
      <c r="Z65">
        <f>'sortie (3)'!D10</f>
        <v>0</v>
      </c>
      <c r="AA65" t="str">
        <f t="shared" si="7"/>
        <v>0 0</v>
      </c>
      <c r="AB65" s="1">
        <f>'sortie (3)'!AF10</f>
        <v>0</v>
      </c>
      <c r="AC65" s="1">
        <f>'sortie (3)'!AK10</f>
        <v>0</v>
      </c>
      <c r="AD65" s="1">
        <f>'sortie (3)'!AP10</f>
        <v>0</v>
      </c>
    </row>
    <row r="66" spans="2:30" x14ac:dyDescent="0.35">
      <c r="W66" t="str">
        <f>'sortie (3)'!$D$2</f>
        <v>B</v>
      </c>
      <c r="X66" s="162">
        <f>'sortie (3)'!$D$3</f>
        <v>0</v>
      </c>
      <c r="Y66">
        <f>'sortie (3)'!C11</f>
        <v>0</v>
      </c>
      <c r="Z66">
        <f>'sortie (3)'!D11</f>
        <v>0</v>
      </c>
      <c r="AA66" t="str">
        <f t="shared" ref="AA66:AA68" si="10">CONCATENATE(Y66," ",Z66)</f>
        <v>0 0</v>
      </c>
      <c r="AB66" s="1">
        <f>'sortie (3)'!AF11</f>
        <v>0</v>
      </c>
      <c r="AC66" s="1">
        <f>'sortie (3)'!AK11</f>
        <v>0</v>
      </c>
      <c r="AD66" s="1">
        <f>'sortie (3)'!AP11</f>
        <v>0</v>
      </c>
    </row>
    <row r="67" spans="2:30" x14ac:dyDescent="0.35">
      <c r="W67" t="str">
        <f>'sortie (3)'!$D$2</f>
        <v>B</v>
      </c>
      <c r="X67" s="162">
        <f>'sortie (3)'!$D$3</f>
        <v>0</v>
      </c>
      <c r="Y67">
        <f>'sortie (3)'!C12</f>
        <v>0</v>
      </c>
      <c r="Z67">
        <f>'sortie (3)'!D12</f>
        <v>0</v>
      </c>
      <c r="AA67" t="str">
        <f t="shared" si="10"/>
        <v>0 0</v>
      </c>
      <c r="AB67" s="1">
        <f>'sortie (3)'!AF12</f>
        <v>0</v>
      </c>
      <c r="AC67" s="1">
        <f>'sortie (3)'!AK12</f>
        <v>0</v>
      </c>
      <c r="AD67" s="1">
        <f>'sortie (3)'!AP12</f>
        <v>0</v>
      </c>
    </row>
    <row r="68" spans="2:30" x14ac:dyDescent="0.35">
      <c r="W68" t="str">
        <f>'sortie (3)'!$D$2</f>
        <v>B</v>
      </c>
      <c r="X68" s="162">
        <f>'sortie (3)'!$D$3</f>
        <v>0</v>
      </c>
      <c r="Y68">
        <f>'sortie (3)'!C13</f>
        <v>0</v>
      </c>
      <c r="Z68">
        <f>'sortie (3)'!D13</f>
        <v>0</v>
      </c>
      <c r="AA68" t="str">
        <f t="shared" si="10"/>
        <v>0 0</v>
      </c>
      <c r="AB68" s="1">
        <f>'sortie (3)'!AF13</f>
        <v>0</v>
      </c>
      <c r="AC68" s="1">
        <f>'sortie (3)'!AK13</f>
        <v>0</v>
      </c>
      <c r="AD68" s="1">
        <f>'sortie (3)'!AP13</f>
        <v>0</v>
      </c>
    </row>
    <row r="69" spans="2:30" x14ac:dyDescent="0.35">
      <c r="W69" t="str">
        <f>'sortie (3)'!$D$2</f>
        <v>B</v>
      </c>
      <c r="X69" s="162">
        <f>'sortie (3)'!$D$3</f>
        <v>0</v>
      </c>
      <c r="Y69">
        <f>'sortie (3)'!C14</f>
        <v>0</v>
      </c>
      <c r="Z69">
        <f>'sortie (3)'!D14</f>
        <v>0</v>
      </c>
      <c r="AA69" t="str">
        <f t="shared" ref="AA69:AA132" si="11">CONCATENATE(Y69," ",Z69)</f>
        <v>0 0</v>
      </c>
      <c r="AB69" s="1">
        <f>'sortie (3)'!AF14</f>
        <v>0</v>
      </c>
      <c r="AC69" s="1">
        <f>'sortie (3)'!AK14</f>
        <v>0</v>
      </c>
      <c r="AD69" s="1">
        <f>'sortie (3)'!AP14</f>
        <v>0</v>
      </c>
    </row>
    <row r="70" spans="2:30" x14ac:dyDescent="0.35">
      <c r="W70" t="str">
        <f>'sortie (3)'!$D$2</f>
        <v>B</v>
      </c>
      <c r="X70" s="162">
        <f>'sortie (3)'!$D$3</f>
        <v>0</v>
      </c>
      <c r="Y70">
        <f>'sortie (3)'!C15</f>
        <v>0</v>
      </c>
      <c r="Z70">
        <f>'sortie (3)'!D15</f>
        <v>0</v>
      </c>
      <c r="AA70" t="str">
        <f t="shared" si="11"/>
        <v>0 0</v>
      </c>
      <c r="AB70" s="1">
        <f>'sortie (3)'!AF15</f>
        <v>0</v>
      </c>
      <c r="AC70" s="1">
        <f>'sortie (3)'!AK15</f>
        <v>0</v>
      </c>
      <c r="AD70" s="1">
        <f>'sortie (3)'!AP15</f>
        <v>0</v>
      </c>
    </row>
    <row r="71" spans="2:30" x14ac:dyDescent="0.35">
      <c r="W71" t="str">
        <f>'sortie (3)'!$D$2</f>
        <v>B</v>
      </c>
      <c r="X71" s="162">
        <f>'sortie (3)'!$D$3</f>
        <v>0</v>
      </c>
      <c r="Y71">
        <f>'sortie (3)'!C16</f>
        <v>0</v>
      </c>
      <c r="Z71">
        <f>'sortie (3)'!D16</f>
        <v>0</v>
      </c>
      <c r="AA71" t="str">
        <f t="shared" si="11"/>
        <v>0 0</v>
      </c>
      <c r="AB71" s="1">
        <f>'sortie (3)'!AF16</f>
        <v>0</v>
      </c>
      <c r="AC71" s="1">
        <f>'sortie (3)'!AK16</f>
        <v>0</v>
      </c>
      <c r="AD71" s="1">
        <f>'sortie (3)'!AP16</f>
        <v>0</v>
      </c>
    </row>
    <row r="72" spans="2:30" x14ac:dyDescent="0.35">
      <c r="W72" t="str">
        <f>'sortie (3)'!$D$2</f>
        <v>B</v>
      </c>
      <c r="X72" s="162">
        <f>'sortie (3)'!$D$3</f>
        <v>0</v>
      </c>
      <c r="Y72">
        <f>'sortie (3)'!C17</f>
        <v>0</v>
      </c>
      <c r="Z72">
        <f>'sortie (3)'!D17</f>
        <v>0</v>
      </c>
      <c r="AA72" t="str">
        <f t="shared" si="11"/>
        <v>0 0</v>
      </c>
      <c r="AB72" s="1">
        <f>'sortie (3)'!AF17</f>
        <v>0</v>
      </c>
      <c r="AC72" s="1">
        <f>'sortie (3)'!AK17</f>
        <v>0</v>
      </c>
      <c r="AD72" s="1">
        <f>'sortie (3)'!AP17</f>
        <v>0</v>
      </c>
    </row>
    <row r="73" spans="2:30" x14ac:dyDescent="0.35">
      <c r="W73" t="str">
        <f>'sortie (3)'!$D$2</f>
        <v>B</v>
      </c>
      <c r="X73" s="162">
        <f>'sortie (3)'!$D$3</f>
        <v>0</v>
      </c>
      <c r="Y73">
        <f>'sortie (3)'!C18</f>
        <v>0</v>
      </c>
      <c r="Z73">
        <f>'sortie (3)'!D18</f>
        <v>0</v>
      </c>
      <c r="AA73" t="str">
        <f t="shared" si="11"/>
        <v>0 0</v>
      </c>
      <c r="AB73" s="1">
        <f>'sortie (3)'!AF18</f>
        <v>0</v>
      </c>
      <c r="AC73" s="1">
        <f>'sortie (3)'!AK18</f>
        <v>0</v>
      </c>
      <c r="AD73" s="1">
        <f>'sortie (3)'!AP18</f>
        <v>0</v>
      </c>
    </row>
    <row r="74" spans="2:30" x14ac:dyDescent="0.35">
      <c r="W74" t="str">
        <f>'sortie (3)'!$D$2</f>
        <v>B</v>
      </c>
      <c r="X74" s="162">
        <f>'sortie (3)'!$D$3</f>
        <v>0</v>
      </c>
      <c r="Y74">
        <f>'sortie (3)'!C19</f>
        <v>0</v>
      </c>
      <c r="Z74">
        <f>'sortie (3)'!D19</f>
        <v>0</v>
      </c>
      <c r="AA74" t="str">
        <f t="shared" si="11"/>
        <v>0 0</v>
      </c>
      <c r="AB74" s="1">
        <f>'sortie (3)'!AF19</f>
        <v>0</v>
      </c>
      <c r="AC74" s="1">
        <f>'sortie (3)'!AK19</f>
        <v>0</v>
      </c>
      <c r="AD74" s="1">
        <f>'sortie (3)'!AP19</f>
        <v>0</v>
      </c>
    </row>
    <row r="75" spans="2:30" x14ac:dyDescent="0.35">
      <c r="W75" t="str">
        <f>'sortie (3)'!$D$2</f>
        <v>B</v>
      </c>
      <c r="X75" s="162">
        <f>'sortie (3)'!$D$3</f>
        <v>0</v>
      </c>
      <c r="Y75">
        <f>'sortie (3)'!C20</f>
        <v>0</v>
      </c>
      <c r="Z75">
        <f>'sortie (3)'!D20</f>
        <v>0</v>
      </c>
      <c r="AA75" t="str">
        <f t="shared" si="11"/>
        <v>0 0</v>
      </c>
      <c r="AB75" s="1">
        <f>'sortie (3)'!AF20</f>
        <v>0</v>
      </c>
      <c r="AC75" s="1">
        <f>'sortie (3)'!AK20</f>
        <v>0</v>
      </c>
      <c r="AD75" s="1">
        <f>'sortie (3)'!AP20</f>
        <v>0</v>
      </c>
    </row>
    <row r="76" spans="2:30" x14ac:dyDescent="0.35">
      <c r="W76" t="str">
        <f>'sortie (3)'!$D$2</f>
        <v>B</v>
      </c>
      <c r="X76" s="162">
        <f>'sortie (3)'!$D$3</f>
        <v>0</v>
      </c>
      <c r="Y76">
        <f>'sortie (3)'!C21</f>
        <v>0</v>
      </c>
      <c r="Z76">
        <f>'sortie (3)'!D21</f>
        <v>0</v>
      </c>
      <c r="AA76" t="str">
        <f t="shared" si="11"/>
        <v>0 0</v>
      </c>
      <c r="AB76" s="191">
        <f>'sortie (3)'!AF21</f>
        <v>0</v>
      </c>
      <c r="AC76" s="191">
        <f>'sortie (3)'!AK21</f>
        <v>0</v>
      </c>
      <c r="AD76" s="191">
        <f>'sortie (3)'!AP21</f>
        <v>0</v>
      </c>
    </row>
    <row r="77" spans="2:30" x14ac:dyDescent="0.35">
      <c r="W77" t="str">
        <f>'sortie (3)'!$D$2</f>
        <v>B</v>
      </c>
      <c r="X77" s="162">
        <f>'sortie (3)'!$D$3</f>
        <v>0</v>
      </c>
      <c r="Y77">
        <f>'sortie (3)'!C22</f>
        <v>0</v>
      </c>
      <c r="Z77">
        <f>'sortie (3)'!D22</f>
        <v>0</v>
      </c>
      <c r="AA77" t="str">
        <f t="shared" si="11"/>
        <v>0 0</v>
      </c>
      <c r="AB77" s="1">
        <f>'sortie (3)'!AF22</f>
        <v>0</v>
      </c>
      <c r="AC77" s="1">
        <f>'sortie (3)'!AK22</f>
        <v>0</v>
      </c>
      <c r="AD77" s="1">
        <f>'sortie (3)'!AP22</f>
        <v>0</v>
      </c>
    </row>
    <row r="78" spans="2:30" x14ac:dyDescent="0.35">
      <c r="W78" t="str">
        <f>'sortie (3)'!$D$2</f>
        <v>B</v>
      </c>
      <c r="X78" s="162">
        <f>'sortie (3)'!$D$3</f>
        <v>0</v>
      </c>
      <c r="Y78">
        <f>'sortie (3)'!C23</f>
        <v>0</v>
      </c>
      <c r="Z78">
        <f>'sortie (3)'!D23</f>
        <v>0</v>
      </c>
      <c r="AA78" t="str">
        <f t="shared" si="11"/>
        <v>0 0</v>
      </c>
      <c r="AB78" s="1">
        <f>'sortie (3)'!AF23</f>
        <v>0</v>
      </c>
      <c r="AC78" s="1">
        <f>'sortie (3)'!AK23</f>
        <v>0</v>
      </c>
      <c r="AD78" s="1">
        <f>'sortie (3)'!AP23</f>
        <v>0</v>
      </c>
    </row>
    <row r="79" spans="2:30" x14ac:dyDescent="0.35">
      <c r="W79" t="str">
        <f>'sortie (3)'!$D$2</f>
        <v>B</v>
      </c>
      <c r="X79" s="162">
        <f>'sortie (3)'!$D$3</f>
        <v>0</v>
      </c>
      <c r="Y79">
        <f>'sortie (3)'!C24</f>
        <v>0</v>
      </c>
      <c r="Z79">
        <f>'sortie (3)'!D24</f>
        <v>0</v>
      </c>
      <c r="AA79" t="str">
        <f t="shared" si="11"/>
        <v>0 0</v>
      </c>
      <c r="AB79" s="1">
        <f>'sortie (3)'!AF24</f>
        <v>0</v>
      </c>
      <c r="AC79" s="1">
        <f>'sortie (3)'!AK24</f>
        <v>0</v>
      </c>
      <c r="AD79" s="1">
        <f>'sortie (3)'!AP24</f>
        <v>0</v>
      </c>
    </row>
    <row r="80" spans="2:30" x14ac:dyDescent="0.35">
      <c r="W80" t="str">
        <f>'sortie (3)'!$D$2</f>
        <v>B</v>
      </c>
      <c r="X80" s="162">
        <f>'sortie (3)'!$D$3</f>
        <v>0</v>
      </c>
      <c r="Y80">
        <f>'sortie (3)'!C25</f>
        <v>0</v>
      </c>
      <c r="Z80">
        <f>'sortie (3)'!D25</f>
        <v>0</v>
      </c>
      <c r="AA80" t="str">
        <f t="shared" si="11"/>
        <v>0 0</v>
      </c>
      <c r="AB80" s="1">
        <f>'sortie (3)'!AF25</f>
        <v>0</v>
      </c>
      <c r="AC80" s="1">
        <f>'sortie (3)'!AK25</f>
        <v>0</v>
      </c>
      <c r="AD80" s="1">
        <f>'sortie (3)'!AP25</f>
        <v>0</v>
      </c>
    </row>
    <row r="81" spans="23:30" x14ac:dyDescent="0.35">
      <c r="W81" t="str">
        <f>'sortie (3)'!$D$2</f>
        <v>B</v>
      </c>
      <c r="X81" s="162">
        <f>'sortie (3)'!$D$3</f>
        <v>0</v>
      </c>
      <c r="Y81">
        <f>'sortie (3)'!C26</f>
        <v>0</v>
      </c>
      <c r="Z81">
        <f>'sortie (3)'!D26</f>
        <v>0</v>
      </c>
      <c r="AA81" t="str">
        <f t="shared" si="11"/>
        <v>0 0</v>
      </c>
      <c r="AB81" s="1">
        <f>'sortie (3)'!AF26</f>
        <v>0</v>
      </c>
      <c r="AC81" s="1">
        <f>'sortie (3)'!AK26</f>
        <v>0</v>
      </c>
      <c r="AD81" s="1">
        <f>'sortie (3)'!AP26</f>
        <v>0</v>
      </c>
    </row>
    <row r="82" spans="23:30" x14ac:dyDescent="0.35">
      <c r="W82" t="str">
        <f>'sortie (3)'!$D$2</f>
        <v>B</v>
      </c>
      <c r="X82" s="162">
        <f>'sortie (3)'!$D$3</f>
        <v>0</v>
      </c>
      <c r="Y82">
        <f>'sortie (3)'!C27</f>
        <v>0</v>
      </c>
      <c r="Z82">
        <f>'sortie (3)'!D27</f>
        <v>0</v>
      </c>
      <c r="AA82" t="str">
        <f t="shared" si="11"/>
        <v>0 0</v>
      </c>
      <c r="AB82" s="1">
        <f>'sortie (3)'!AF27</f>
        <v>0</v>
      </c>
      <c r="AC82" s="1">
        <f>'sortie (3)'!AK27</f>
        <v>0</v>
      </c>
      <c r="AD82" s="1">
        <f>'sortie (3)'!AP27</f>
        <v>0</v>
      </c>
    </row>
    <row r="83" spans="23:30" x14ac:dyDescent="0.35">
      <c r="W83" t="str">
        <f>'sortie (3)'!$D$2</f>
        <v>B</v>
      </c>
      <c r="X83" s="162">
        <f>'sortie (3)'!$D$3</f>
        <v>0</v>
      </c>
      <c r="Y83">
        <f>'sortie (3)'!C28</f>
        <v>0</v>
      </c>
      <c r="Z83">
        <f>'sortie (3)'!D28</f>
        <v>0</v>
      </c>
      <c r="AA83" t="str">
        <f t="shared" si="11"/>
        <v>0 0</v>
      </c>
      <c r="AB83" s="1">
        <f>'sortie (3)'!AF28</f>
        <v>0</v>
      </c>
      <c r="AC83" s="1">
        <f>'sortie (3)'!AK28</f>
        <v>0</v>
      </c>
      <c r="AD83" s="1">
        <f>'sortie (3)'!AP28</f>
        <v>0</v>
      </c>
    </row>
    <row r="84" spans="23:30" x14ac:dyDescent="0.35">
      <c r="W84" t="str">
        <f>'sortie (3)'!$D$2</f>
        <v>B</v>
      </c>
      <c r="X84" s="162">
        <f>'sortie (3)'!$D$3</f>
        <v>0</v>
      </c>
      <c r="Y84">
        <f>'sortie (3)'!C29</f>
        <v>0</v>
      </c>
      <c r="Z84">
        <f>'sortie (3)'!D29</f>
        <v>0</v>
      </c>
      <c r="AA84" t="str">
        <f t="shared" si="11"/>
        <v>0 0</v>
      </c>
      <c r="AB84" s="1">
        <f>'sortie (3)'!AF29</f>
        <v>0</v>
      </c>
      <c r="AC84" s="1">
        <f>'sortie (3)'!AK29</f>
        <v>0</v>
      </c>
      <c r="AD84" s="1">
        <f>'sortie (3)'!AP29</f>
        <v>0</v>
      </c>
    </row>
    <row r="85" spans="23:30" x14ac:dyDescent="0.35">
      <c r="W85" t="str">
        <f>'sortie (3)'!$D$2</f>
        <v>B</v>
      </c>
      <c r="X85" s="162">
        <f>'sortie (3)'!$D$3</f>
        <v>0</v>
      </c>
      <c r="Y85">
        <f>'sortie (3)'!C30</f>
        <v>0</v>
      </c>
      <c r="Z85">
        <f>'sortie (3)'!D30</f>
        <v>0</v>
      </c>
      <c r="AA85" t="str">
        <f t="shared" si="11"/>
        <v>0 0</v>
      </c>
      <c r="AB85" s="1">
        <f>'sortie (3)'!AF30</f>
        <v>0</v>
      </c>
      <c r="AC85" s="1">
        <f>'sortie (3)'!AK30</f>
        <v>0</v>
      </c>
      <c r="AD85" s="1">
        <f>'sortie (3)'!AP30</f>
        <v>0</v>
      </c>
    </row>
    <row r="86" spans="23:30" x14ac:dyDescent="0.35">
      <c r="W86" t="str">
        <f>'sortie (3)'!$D$2</f>
        <v>B</v>
      </c>
      <c r="X86" s="162">
        <f>'sortie (3)'!$D$3</f>
        <v>0</v>
      </c>
      <c r="Y86">
        <f>'sortie (3)'!C31</f>
        <v>0</v>
      </c>
      <c r="Z86">
        <f>'sortie (3)'!D31</f>
        <v>0</v>
      </c>
      <c r="AA86" t="str">
        <f t="shared" si="11"/>
        <v>0 0</v>
      </c>
      <c r="AB86" s="1">
        <f>'sortie (3)'!AF31</f>
        <v>0</v>
      </c>
      <c r="AC86" s="1">
        <f>'sortie (3)'!AK31</f>
        <v>0</v>
      </c>
      <c r="AD86" s="1">
        <f>'sortie (3)'!AP31</f>
        <v>0</v>
      </c>
    </row>
    <row r="87" spans="23:30" x14ac:dyDescent="0.35">
      <c r="W87" t="str">
        <f>'sortie (3)'!$D$2</f>
        <v>B</v>
      </c>
      <c r="X87" s="162">
        <f>'sortie (3)'!$D$3</f>
        <v>0</v>
      </c>
      <c r="Y87">
        <f>'sortie (3)'!C32</f>
        <v>0</v>
      </c>
      <c r="Z87">
        <f>'sortie (3)'!D32</f>
        <v>0</v>
      </c>
      <c r="AA87" t="str">
        <f t="shared" si="11"/>
        <v>0 0</v>
      </c>
      <c r="AB87" s="1">
        <f>'sortie (3)'!AF32</f>
        <v>0</v>
      </c>
      <c r="AC87" s="1">
        <f>'sortie (3)'!AK32</f>
        <v>0</v>
      </c>
      <c r="AD87" s="1">
        <f>'sortie (3)'!AP32</f>
        <v>0</v>
      </c>
    </row>
    <row r="88" spans="23:30" x14ac:dyDescent="0.35">
      <c r="W88" t="str">
        <f>'sortie (3)'!$D$2</f>
        <v>B</v>
      </c>
      <c r="X88" s="162">
        <f>'sortie (3)'!$D$3</f>
        <v>0</v>
      </c>
      <c r="Y88">
        <f>'sortie (3)'!C33</f>
        <v>0</v>
      </c>
      <c r="Z88">
        <f>'sortie (3)'!D33</f>
        <v>0</v>
      </c>
      <c r="AA88" t="str">
        <f t="shared" si="11"/>
        <v>0 0</v>
      </c>
      <c r="AB88" s="1">
        <f>'sortie (3)'!AF33</f>
        <v>0</v>
      </c>
      <c r="AC88" s="1">
        <f>'sortie (3)'!AK33</f>
        <v>0</v>
      </c>
      <c r="AD88" s="1">
        <f>'sortie (3)'!AP33</f>
        <v>0</v>
      </c>
    </row>
    <row r="89" spans="23:30" x14ac:dyDescent="0.35">
      <c r="W89" t="str">
        <f>'sortie (3)'!$D$2</f>
        <v>B</v>
      </c>
      <c r="X89" s="162">
        <f>'sortie (3)'!$D$3</f>
        <v>0</v>
      </c>
      <c r="Y89">
        <f>'sortie (3)'!C34</f>
        <v>0</v>
      </c>
      <c r="Z89">
        <f>'sortie (3)'!D34</f>
        <v>0</v>
      </c>
      <c r="AA89" t="str">
        <f t="shared" si="11"/>
        <v>0 0</v>
      </c>
      <c r="AB89" s="1">
        <f>'sortie (3)'!AF34</f>
        <v>0</v>
      </c>
      <c r="AC89" s="1">
        <f>'sortie (3)'!AK34</f>
        <v>0</v>
      </c>
      <c r="AD89" s="1">
        <f>'sortie (3)'!AP34</f>
        <v>0</v>
      </c>
    </row>
    <row r="90" spans="23:30" x14ac:dyDescent="0.35">
      <c r="W90" t="str">
        <f>'sortie (3)'!$D$2</f>
        <v>B</v>
      </c>
      <c r="X90" s="162">
        <f>'sortie (3)'!$D$3</f>
        <v>0</v>
      </c>
      <c r="Y90">
        <f>'sortie (3)'!C35</f>
        <v>0</v>
      </c>
      <c r="Z90">
        <f>'sortie (3)'!D35</f>
        <v>0</v>
      </c>
      <c r="AA90" t="str">
        <f t="shared" si="11"/>
        <v>0 0</v>
      </c>
      <c r="AB90" s="1">
        <f>'sortie (3)'!AF35</f>
        <v>0</v>
      </c>
      <c r="AC90" s="1">
        <f>'sortie (3)'!AK35</f>
        <v>0</v>
      </c>
      <c r="AD90" s="1">
        <f>'sortie (3)'!AP35</f>
        <v>0</v>
      </c>
    </row>
    <row r="91" spans="23:30" x14ac:dyDescent="0.35">
      <c r="W91" t="str">
        <f>'sortie (3)'!$D$2</f>
        <v>B</v>
      </c>
      <c r="X91" s="162">
        <f>'sortie (3)'!$D$3</f>
        <v>0</v>
      </c>
      <c r="Y91">
        <f>'sortie (3)'!C36</f>
        <v>0</v>
      </c>
      <c r="Z91">
        <f>'sortie (3)'!D36</f>
        <v>0</v>
      </c>
      <c r="AA91" t="str">
        <f t="shared" si="11"/>
        <v>0 0</v>
      </c>
      <c r="AB91" s="1">
        <f>'sortie (3)'!AF36</f>
        <v>0</v>
      </c>
      <c r="AC91" s="1">
        <f>'sortie (3)'!AK36</f>
        <v>0</v>
      </c>
      <c r="AD91" s="1">
        <f>'sortie (3)'!AP36</f>
        <v>0</v>
      </c>
    </row>
    <row r="92" spans="23:30" x14ac:dyDescent="0.35">
      <c r="W92" t="str">
        <f>'sortie (3)'!$D$2</f>
        <v>B</v>
      </c>
      <c r="X92" s="162">
        <f>'sortie (3)'!$D$3</f>
        <v>0</v>
      </c>
      <c r="Y92">
        <f>'sortie (3)'!C37</f>
        <v>0</v>
      </c>
      <c r="Z92">
        <f>'sortie (3)'!D37</f>
        <v>0</v>
      </c>
      <c r="AA92" t="str">
        <f t="shared" si="11"/>
        <v>0 0</v>
      </c>
      <c r="AB92" s="1">
        <f>'sortie (3)'!AF37</f>
        <v>0</v>
      </c>
      <c r="AC92" s="1">
        <f>'sortie (3)'!AK37</f>
        <v>0</v>
      </c>
      <c r="AD92" s="1">
        <f>'sortie (3)'!AP37</f>
        <v>0</v>
      </c>
    </row>
    <row r="93" spans="23:30" ht="15" thickBot="1" x14ac:dyDescent="0.4">
      <c r="W93" s="164" t="str">
        <f>'sortie (3)'!$D$2</f>
        <v>B</v>
      </c>
      <c r="X93" s="165">
        <f>'sortie (3)'!$D$3</f>
        <v>0</v>
      </c>
      <c r="Y93" s="164">
        <f>'sortie (3)'!C38</f>
        <v>0</v>
      </c>
      <c r="Z93" s="164">
        <f>'sortie (3)'!D38</f>
        <v>0</v>
      </c>
      <c r="AA93" s="164" t="str">
        <f t="shared" si="11"/>
        <v>0 0</v>
      </c>
      <c r="AB93" s="166">
        <f>'sortie (3)'!AF38</f>
        <v>0</v>
      </c>
      <c r="AC93" s="166">
        <f>'sortie (3)'!AK38</f>
        <v>0</v>
      </c>
      <c r="AD93" s="166">
        <f>'sortie (3)'!AP38</f>
        <v>0</v>
      </c>
    </row>
    <row r="94" spans="23:30" ht="15" thickTop="1" x14ac:dyDescent="0.35">
      <c r="W94" t="str">
        <f>'sortie (4)'!$D$2</f>
        <v>C</v>
      </c>
      <c r="X94" s="162">
        <f>'sortie (4)'!$D$3</f>
        <v>0</v>
      </c>
      <c r="Y94">
        <f>'sortie (4)'!C9</f>
        <v>0</v>
      </c>
      <c r="Z94">
        <f>'sortie (4)'!D9</f>
        <v>0</v>
      </c>
      <c r="AA94" t="str">
        <f t="shared" si="11"/>
        <v>0 0</v>
      </c>
      <c r="AB94" s="191">
        <f>'sortie (4)'!AF9</f>
        <v>0</v>
      </c>
      <c r="AC94" s="191">
        <f>'sortie (4)'!AK9</f>
        <v>0</v>
      </c>
      <c r="AD94" s="191">
        <f>'sortie (4)'!AP9</f>
        <v>0</v>
      </c>
    </row>
    <row r="95" spans="23:30" x14ac:dyDescent="0.35">
      <c r="W95" t="str">
        <f>'sortie (4)'!$D$2</f>
        <v>C</v>
      </c>
      <c r="X95" s="162">
        <f>'sortie (4)'!$D$3</f>
        <v>0</v>
      </c>
      <c r="Y95">
        <f>'sortie (4)'!C10</f>
        <v>0</v>
      </c>
      <c r="Z95">
        <f>'sortie (4)'!D10</f>
        <v>0</v>
      </c>
      <c r="AA95" t="str">
        <f t="shared" si="11"/>
        <v>0 0</v>
      </c>
      <c r="AB95" s="1">
        <f>'sortie (4)'!AF10</f>
        <v>0</v>
      </c>
      <c r="AC95" s="1">
        <f>'sortie (4)'!AK10</f>
        <v>0</v>
      </c>
      <c r="AD95" s="1">
        <f>'sortie (4)'!AP10</f>
        <v>0</v>
      </c>
    </row>
    <row r="96" spans="23:30" x14ac:dyDescent="0.35">
      <c r="W96" t="str">
        <f>'sortie (4)'!$D$2</f>
        <v>C</v>
      </c>
      <c r="X96" s="162">
        <f>'sortie (4)'!$D$3</f>
        <v>0</v>
      </c>
      <c r="Y96">
        <f>'sortie (4)'!C11</f>
        <v>0</v>
      </c>
      <c r="Z96">
        <f>'sortie (4)'!D11</f>
        <v>0</v>
      </c>
      <c r="AA96" t="str">
        <f t="shared" si="11"/>
        <v>0 0</v>
      </c>
      <c r="AB96" s="1">
        <f>'sortie (4)'!AF11</f>
        <v>0</v>
      </c>
      <c r="AC96" s="1">
        <f>'sortie (4)'!AK11</f>
        <v>0</v>
      </c>
      <c r="AD96" s="1">
        <f>'sortie (4)'!AP11</f>
        <v>0</v>
      </c>
    </row>
    <row r="97" spans="23:30" x14ac:dyDescent="0.35">
      <c r="W97" t="str">
        <f>'sortie (4)'!$D$2</f>
        <v>C</v>
      </c>
      <c r="X97" s="162">
        <f>'sortie (4)'!$D$3</f>
        <v>0</v>
      </c>
      <c r="Y97">
        <f>'sortie (4)'!C12</f>
        <v>0</v>
      </c>
      <c r="Z97">
        <f>'sortie (4)'!D12</f>
        <v>0</v>
      </c>
      <c r="AA97" t="str">
        <f t="shared" si="11"/>
        <v>0 0</v>
      </c>
      <c r="AB97" s="1">
        <f>'sortie (4)'!AF12</f>
        <v>0</v>
      </c>
      <c r="AC97" s="1">
        <f>'sortie (4)'!AK12</f>
        <v>0</v>
      </c>
      <c r="AD97" s="1">
        <f>'sortie (4)'!AP12</f>
        <v>0</v>
      </c>
    </row>
    <row r="98" spans="23:30" x14ac:dyDescent="0.35">
      <c r="W98" t="str">
        <f>'sortie (4)'!$D$2</f>
        <v>C</v>
      </c>
      <c r="X98" s="162">
        <f>'sortie (4)'!$D$3</f>
        <v>0</v>
      </c>
      <c r="Y98">
        <f>'sortie (4)'!C13</f>
        <v>0</v>
      </c>
      <c r="Z98">
        <f>'sortie (4)'!D13</f>
        <v>0</v>
      </c>
      <c r="AA98" t="str">
        <f t="shared" si="11"/>
        <v>0 0</v>
      </c>
      <c r="AB98" s="1">
        <f>'sortie (4)'!AF13</f>
        <v>0</v>
      </c>
      <c r="AC98" s="1">
        <f>'sortie (4)'!AK13</f>
        <v>0</v>
      </c>
      <c r="AD98" s="1">
        <f>'sortie (4)'!AP13</f>
        <v>0</v>
      </c>
    </row>
    <row r="99" spans="23:30" x14ac:dyDescent="0.35">
      <c r="W99" t="str">
        <f>'sortie (4)'!$D$2</f>
        <v>C</v>
      </c>
      <c r="X99" s="162">
        <f>'sortie (4)'!$D$3</f>
        <v>0</v>
      </c>
      <c r="Y99">
        <f>'sortie (4)'!C14</f>
        <v>0</v>
      </c>
      <c r="Z99">
        <f>'sortie (4)'!D14</f>
        <v>0</v>
      </c>
      <c r="AA99" t="str">
        <f t="shared" si="11"/>
        <v>0 0</v>
      </c>
      <c r="AB99" s="1">
        <f>'sortie (4)'!AF14</f>
        <v>0</v>
      </c>
      <c r="AC99" s="1">
        <f>'sortie (4)'!AK14</f>
        <v>0</v>
      </c>
      <c r="AD99" s="1">
        <f>'sortie (4)'!AP14</f>
        <v>0</v>
      </c>
    </row>
    <row r="100" spans="23:30" x14ac:dyDescent="0.35">
      <c r="W100" t="str">
        <f>'sortie (4)'!$D$2</f>
        <v>C</v>
      </c>
      <c r="X100" s="162">
        <f>'sortie (4)'!$D$3</f>
        <v>0</v>
      </c>
      <c r="Y100">
        <f>'sortie (4)'!C15</f>
        <v>0</v>
      </c>
      <c r="Z100">
        <f>'sortie (4)'!D15</f>
        <v>0</v>
      </c>
      <c r="AA100" t="str">
        <f t="shared" si="11"/>
        <v>0 0</v>
      </c>
      <c r="AB100" s="1">
        <f>'sortie (4)'!AF15</f>
        <v>0</v>
      </c>
      <c r="AC100" s="1">
        <f>'sortie (4)'!AK15</f>
        <v>0</v>
      </c>
      <c r="AD100" s="1">
        <f>'sortie (4)'!AP15</f>
        <v>0</v>
      </c>
    </row>
    <row r="101" spans="23:30" x14ac:dyDescent="0.35">
      <c r="W101" t="str">
        <f>'sortie (4)'!$D$2</f>
        <v>C</v>
      </c>
      <c r="X101" s="162">
        <f>'sortie (4)'!$D$3</f>
        <v>0</v>
      </c>
      <c r="Y101">
        <f>'sortie (4)'!C16</f>
        <v>0</v>
      </c>
      <c r="Z101">
        <f>'sortie (4)'!D16</f>
        <v>0</v>
      </c>
      <c r="AA101" t="str">
        <f t="shared" si="11"/>
        <v>0 0</v>
      </c>
      <c r="AB101" s="1">
        <f>'sortie (4)'!AF16</f>
        <v>0</v>
      </c>
      <c r="AC101" s="1">
        <f>'sortie (4)'!AK16</f>
        <v>0</v>
      </c>
      <c r="AD101" s="1">
        <f>'sortie (4)'!AP16</f>
        <v>0</v>
      </c>
    </row>
    <row r="102" spans="23:30" x14ac:dyDescent="0.35">
      <c r="W102" t="str">
        <f>'sortie (4)'!$D$2</f>
        <v>C</v>
      </c>
      <c r="X102" s="162">
        <f>'sortie (4)'!$D$3</f>
        <v>0</v>
      </c>
      <c r="Y102">
        <f>'sortie (4)'!C17</f>
        <v>0</v>
      </c>
      <c r="Z102">
        <f>'sortie (4)'!D17</f>
        <v>0</v>
      </c>
      <c r="AA102" t="str">
        <f t="shared" si="11"/>
        <v>0 0</v>
      </c>
      <c r="AB102" s="1">
        <f>'sortie (4)'!AF17</f>
        <v>0</v>
      </c>
      <c r="AC102" s="1">
        <f>'sortie (4)'!AK17</f>
        <v>0</v>
      </c>
      <c r="AD102" s="1">
        <f>'sortie (4)'!AP17</f>
        <v>0</v>
      </c>
    </row>
    <row r="103" spans="23:30" x14ac:dyDescent="0.35">
      <c r="W103" t="str">
        <f>'sortie (4)'!$D$2</f>
        <v>C</v>
      </c>
      <c r="X103" s="162">
        <f>'sortie (4)'!$D$3</f>
        <v>0</v>
      </c>
      <c r="Y103">
        <f>'sortie (4)'!C18</f>
        <v>0</v>
      </c>
      <c r="Z103">
        <f>'sortie (4)'!D18</f>
        <v>0</v>
      </c>
      <c r="AA103" t="str">
        <f t="shared" si="11"/>
        <v>0 0</v>
      </c>
      <c r="AB103" s="1">
        <f>'sortie (4)'!AF18</f>
        <v>0</v>
      </c>
      <c r="AC103" s="1">
        <f>'sortie (4)'!AK18</f>
        <v>0</v>
      </c>
      <c r="AD103" s="1">
        <f>'sortie (4)'!AP18</f>
        <v>0</v>
      </c>
    </row>
    <row r="104" spans="23:30" x14ac:dyDescent="0.35">
      <c r="W104" t="str">
        <f>'sortie (4)'!$D$2</f>
        <v>C</v>
      </c>
      <c r="X104" s="162">
        <f>'sortie (4)'!$D$3</f>
        <v>0</v>
      </c>
      <c r="Y104">
        <f>'sortie (4)'!C19</f>
        <v>0</v>
      </c>
      <c r="Z104">
        <f>'sortie (4)'!D19</f>
        <v>0</v>
      </c>
      <c r="AA104" t="str">
        <f t="shared" si="11"/>
        <v>0 0</v>
      </c>
      <c r="AB104" s="1">
        <f>'sortie (4)'!AF19</f>
        <v>0</v>
      </c>
      <c r="AC104" s="1">
        <f>'sortie (4)'!AK19</f>
        <v>0</v>
      </c>
      <c r="AD104" s="1">
        <f>'sortie (4)'!AP19</f>
        <v>0</v>
      </c>
    </row>
    <row r="105" spans="23:30" x14ac:dyDescent="0.35">
      <c r="W105" t="str">
        <f>'sortie (4)'!$D$2</f>
        <v>C</v>
      </c>
      <c r="X105" s="162">
        <f>'sortie (4)'!$D$3</f>
        <v>0</v>
      </c>
      <c r="Y105">
        <f>'sortie (4)'!C20</f>
        <v>0</v>
      </c>
      <c r="Z105">
        <f>'sortie (4)'!D20</f>
        <v>0</v>
      </c>
      <c r="AA105" t="str">
        <f t="shared" si="11"/>
        <v>0 0</v>
      </c>
      <c r="AB105" s="1">
        <f>'sortie (4)'!AF20</f>
        <v>0</v>
      </c>
      <c r="AC105" s="1">
        <f>'sortie (4)'!AK20</f>
        <v>0</v>
      </c>
      <c r="AD105" s="1">
        <f>'sortie (4)'!AP20</f>
        <v>0</v>
      </c>
    </row>
    <row r="106" spans="23:30" x14ac:dyDescent="0.35">
      <c r="W106" t="str">
        <f>'sortie (4)'!$D$2</f>
        <v>C</v>
      </c>
      <c r="X106" s="162">
        <f>'sortie (4)'!$D$3</f>
        <v>0</v>
      </c>
      <c r="Y106">
        <f>'sortie (4)'!C21</f>
        <v>0</v>
      </c>
      <c r="Z106">
        <f>'sortie (4)'!D21</f>
        <v>0</v>
      </c>
      <c r="AA106" t="str">
        <f t="shared" si="11"/>
        <v>0 0</v>
      </c>
      <c r="AB106" s="191">
        <f>'sortie (4)'!AF21</f>
        <v>0</v>
      </c>
      <c r="AC106" s="191">
        <f>'sortie (4)'!AK21</f>
        <v>0</v>
      </c>
      <c r="AD106" s="191">
        <f>'sortie (4)'!AP21</f>
        <v>0</v>
      </c>
    </row>
    <row r="107" spans="23:30" x14ac:dyDescent="0.35">
      <c r="W107" t="str">
        <f>'sortie (4)'!$D$2</f>
        <v>C</v>
      </c>
      <c r="X107" s="162">
        <f>'sortie (4)'!$D$3</f>
        <v>0</v>
      </c>
      <c r="Y107">
        <f>'sortie (4)'!C22</f>
        <v>0</v>
      </c>
      <c r="Z107">
        <f>'sortie (4)'!D22</f>
        <v>0</v>
      </c>
      <c r="AA107" t="str">
        <f t="shared" si="11"/>
        <v>0 0</v>
      </c>
      <c r="AB107" s="1">
        <f>'sortie (4)'!AF22</f>
        <v>0</v>
      </c>
      <c r="AC107" s="1">
        <f>'sortie (4)'!AK22</f>
        <v>0</v>
      </c>
      <c r="AD107" s="1">
        <f>'sortie (4)'!AP22</f>
        <v>0</v>
      </c>
    </row>
    <row r="108" spans="23:30" x14ac:dyDescent="0.35">
      <c r="W108" t="str">
        <f>'sortie (4)'!$D$2</f>
        <v>C</v>
      </c>
      <c r="X108" s="162">
        <f>'sortie (4)'!$D$3</f>
        <v>0</v>
      </c>
      <c r="Y108">
        <f>'sortie (4)'!C23</f>
        <v>0</v>
      </c>
      <c r="Z108">
        <f>'sortie (4)'!D23</f>
        <v>0</v>
      </c>
      <c r="AA108" t="str">
        <f t="shared" si="11"/>
        <v>0 0</v>
      </c>
      <c r="AB108" s="1">
        <f>'sortie (4)'!AF23</f>
        <v>0</v>
      </c>
      <c r="AC108" s="1">
        <f>'sortie (4)'!AK23</f>
        <v>0</v>
      </c>
      <c r="AD108" s="1">
        <f>'sortie (4)'!AP23</f>
        <v>0</v>
      </c>
    </row>
    <row r="109" spans="23:30" x14ac:dyDescent="0.35">
      <c r="W109" t="str">
        <f>'sortie (4)'!$D$2</f>
        <v>C</v>
      </c>
      <c r="X109" s="162">
        <f>'sortie (4)'!$D$3</f>
        <v>0</v>
      </c>
      <c r="Y109">
        <f>'sortie (4)'!C24</f>
        <v>0</v>
      </c>
      <c r="Z109">
        <f>'sortie (4)'!D24</f>
        <v>0</v>
      </c>
      <c r="AA109" t="str">
        <f t="shared" si="11"/>
        <v>0 0</v>
      </c>
      <c r="AB109" s="1">
        <f>'sortie (4)'!AF24</f>
        <v>0</v>
      </c>
      <c r="AC109" s="1">
        <f>'sortie (4)'!AK24</f>
        <v>0</v>
      </c>
      <c r="AD109" s="1">
        <f>'sortie (4)'!AP24</f>
        <v>0</v>
      </c>
    </row>
    <row r="110" spans="23:30" x14ac:dyDescent="0.35">
      <c r="W110" t="str">
        <f>'sortie (4)'!$D$2</f>
        <v>C</v>
      </c>
      <c r="X110" s="162">
        <f>'sortie (4)'!$D$3</f>
        <v>0</v>
      </c>
      <c r="Y110">
        <f>'sortie (4)'!C25</f>
        <v>0</v>
      </c>
      <c r="Z110">
        <f>'sortie (4)'!D25</f>
        <v>0</v>
      </c>
      <c r="AA110" t="str">
        <f t="shared" si="11"/>
        <v>0 0</v>
      </c>
      <c r="AB110" s="1">
        <f>'sortie (4)'!AF25</f>
        <v>0</v>
      </c>
      <c r="AC110" s="1">
        <f>'sortie (4)'!AK25</f>
        <v>0</v>
      </c>
      <c r="AD110" s="1">
        <f>'sortie (4)'!AP25</f>
        <v>0</v>
      </c>
    </row>
    <row r="111" spans="23:30" x14ac:dyDescent="0.35">
      <c r="W111" t="str">
        <f>'sortie (4)'!$D$2</f>
        <v>C</v>
      </c>
      <c r="X111" s="162">
        <f>'sortie (4)'!$D$3</f>
        <v>0</v>
      </c>
      <c r="Y111">
        <f>'sortie (4)'!C26</f>
        <v>0</v>
      </c>
      <c r="Z111">
        <f>'sortie (4)'!D26</f>
        <v>0</v>
      </c>
      <c r="AA111" t="str">
        <f t="shared" si="11"/>
        <v>0 0</v>
      </c>
      <c r="AB111" s="1">
        <f>'sortie (4)'!AF26</f>
        <v>0</v>
      </c>
      <c r="AC111" s="1">
        <f>'sortie (4)'!AK26</f>
        <v>0</v>
      </c>
      <c r="AD111" s="1">
        <f>'sortie (4)'!AP26</f>
        <v>0</v>
      </c>
    </row>
    <row r="112" spans="23:30" x14ac:dyDescent="0.35">
      <c r="W112" t="str">
        <f>'sortie (4)'!$D$2</f>
        <v>C</v>
      </c>
      <c r="X112" s="162">
        <f>'sortie (4)'!$D$3</f>
        <v>0</v>
      </c>
      <c r="Y112">
        <f>'sortie (4)'!C27</f>
        <v>0</v>
      </c>
      <c r="Z112">
        <f>'sortie (4)'!D27</f>
        <v>0</v>
      </c>
      <c r="AA112" t="str">
        <f t="shared" si="11"/>
        <v>0 0</v>
      </c>
      <c r="AB112" s="1">
        <f>'sortie (4)'!AF27</f>
        <v>0</v>
      </c>
      <c r="AC112" s="1">
        <f>'sortie (4)'!AK27</f>
        <v>0</v>
      </c>
      <c r="AD112" s="1">
        <f>'sortie (4)'!AP27</f>
        <v>0</v>
      </c>
    </row>
    <row r="113" spans="23:30" x14ac:dyDescent="0.35">
      <c r="W113" t="str">
        <f>'sortie (4)'!$D$2</f>
        <v>C</v>
      </c>
      <c r="X113" s="162">
        <f>'sortie (4)'!$D$3</f>
        <v>0</v>
      </c>
      <c r="Y113">
        <f>'sortie (4)'!C28</f>
        <v>0</v>
      </c>
      <c r="Z113">
        <f>'sortie (4)'!D28</f>
        <v>0</v>
      </c>
      <c r="AA113" t="str">
        <f t="shared" si="11"/>
        <v>0 0</v>
      </c>
      <c r="AB113" s="1">
        <f>'sortie (4)'!AF28</f>
        <v>0</v>
      </c>
      <c r="AC113" s="1">
        <f>'sortie (4)'!AK28</f>
        <v>0</v>
      </c>
      <c r="AD113" s="1">
        <f>'sortie (4)'!AP28</f>
        <v>0</v>
      </c>
    </row>
    <row r="114" spans="23:30" x14ac:dyDescent="0.35">
      <c r="W114" t="str">
        <f>'sortie (4)'!$D$2</f>
        <v>C</v>
      </c>
      <c r="X114" s="162">
        <f>'sortie (4)'!$D$3</f>
        <v>0</v>
      </c>
      <c r="Y114">
        <f>'sortie (4)'!C29</f>
        <v>0</v>
      </c>
      <c r="Z114">
        <f>'sortie (4)'!D29</f>
        <v>0</v>
      </c>
      <c r="AA114" t="str">
        <f t="shared" si="11"/>
        <v>0 0</v>
      </c>
      <c r="AB114" s="1">
        <f>'sortie (4)'!AF29</f>
        <v>0</v>
      </c>
      <c r="AC114" s="1">
        <f>'sortie (4)'!AK29</f>
        <v>0</v>
      </c>
      <c r="AD114" s="1">
        <f>'sortie (4)'!AP29</f>
        <v>0</v>
      </c>
    </row>
    <row r="115" spans="23:30" x14ac:dyDescent="0.35">
      <c r="W115" t="str">
        <f>'sortie (4)'!$D$2</f>
        <v>C</v>
      </c>
      <c r="X115" s="162">
        <f>'sortie (4)'!$D$3</f>
        <v>0</v>
      </c>
      <c r="Y115">
        <f>'sortie (4)'!C30</f>
        <v>0</v>
      </c>
      <c r="Z115">
        <f>'sortie (4)'!D30</f>
        <v>0</v>
      </c>
      <c r="AA115" t="str">
        <f t="shared" si="11"/>
        <v>0 0</v>
      </c>
      <c r="AB115" s="1">
        <f>'sortie (4)'!AF30</f>
        <v>0</v>
      </c>
      <c r="AC115" s="1">
        <f>'sortie (4)'!AK30</f>
        <v>0</v>
      </c>
      <c r="AD115" s="1">
        <f>'sortie (4)'!AP30</f>
        <v>0</v>
      </c>
    </row>
    <row r="116" spans="23:30" x14ac:dyDescent="0.35">
      <c r="W116" t="str">
        <f>'sortie (4)'!$D$2</f>
        <v>C</v>
      </c>
      <c r="X116" s="162">
        <f>'sortie (4)'!$D$3</f>
        <v>0</v>
      </c>
      <c r="Y116">
        <f>'sortie (4)'!C31</f>
        <v>0</v>
      </c>
      <c r="Z116">
        <f>'sortie (4)'!D31</f>
        <v>0</v>
      </c>
      <c r="AA116" t="str">
        <f t="shared" si="11"/>
        <v>0 0</v>
      </c>
      <c r="AB116" s="1">
        <f>'sortie (4)'!AF31</f>
        <v>0</v>
      </c>
      <c r="AC116" s="1">
        <f>'sortie (4)'!AK31</f>
        <v>0</v>
      </c>
      <c r="AD116" s="1">
        <f>'sortie (4)'!AP31</f>
        <v>0</v>
      </c>
    </row>
    <row r="117" spans="23:30" x14ac:dyDescent="0.35">
      <c r="W117" t="str">
        <f>'sortie (4)'!$D$2</f>
        <v>C</v>
      </c>
      <c r="X117" s="162">
        <f>'sortie (4)'!$D$3</f>
        <v>0</v>
      </c>
      <c r="Y117">
        <f>'sortie (4)'!C32</f>
        <v>0</v>
      </c>
      <c r="Z117">
        <f>'sortie (4)'!D32</f>
        <v>0</v>
      </c>
      <c r="AA117" t="str">
        <f t="shared" si="11"/>
        <v>0 0</v>
      </c>
      <c r="AB117" s="1">
        <f>'sortie (4)'!AF32</f>
        <v>0</v>
      </c>
      <c r="AC117" s="1">
        <f>'sortie (4)'!AK32</f>
        <v>0</v>
      </c>
      <c r="AD117" s="1">
        <f>'sortie (4)'!AP32</f>
        <v>0</v>
      </c>
    </row>
    <row r="118" spans="23:30" x14ac:dyDescent="0.35">
      <c r="W118" t="str">
        <f>'sortie (4)'!$D$2</f>
        <v>C</v>
      </c>
      <c r="X118" s="162">
        <f>'sortie (4)'!$D$3</f>
        <v>0</v>
      </c>
      <c r="Y118">
        <f>'sortie (4)'!C33</f>
        <v>0</v>
      </c>
      <c r="Z118">
        <f>'sortie (4)'!D33</f>
        <v>0</v>
      </c>
      <c r="AA118" t="str">
        <f t="shared" si="11"/>
        <v>0 0</v>
      </c>
      <c r="AB118" s="1">
        <f>'sortie (4)'!AF33</f>
        <v>0</v>
      </c>
      <c r="AC118" s="1">
        <f>'sortie (4)'!AK33</f>
        <v>0</v>
      </c>
      <c r="AD118" s="1">
        <f>'sortie (4)'!AP33</f>
        <v>0</v>
      </c>
    </row>
    <row r="119" spans="23:30" x14ac:dyDescent="0.35">
      <c r="W119" t="str">
        <f>'sortie (4)'!$D$2</f>
        <v>C</v>
      </c>
      <c r="X119" s="162">
        <f>'sortie (4)'!$D$3</f>
        <v>0</v>
      </c>
      <c r="Y119">
        <f>'sortie (4)'!C34</f>
        <v>0</v>
      </c>
      <c r="Z119">
        <f>'sortie (4)'!D34</f>
        <v>0</v>
      </c>
      <c r="AA119" t="str">
        <f t="shared" si="11"/>
        <v>0 0</v>
      </c>
      <c r="AB119" s="1">
        <f>'sortie (4)'!AF34</f>
        <v>0</v>
      </c>
      <c r="AC119" s="1">
        <f>'sortie (4)'!AK34</f>
        <v>0</v>
      </c>
      <c r="AD119" s="1">
        <f>'sortie (4)'!AP34</f>
        <v>0</v>
      </c>
    </row>
    <row r="120" spans="23:30" x14ac:dyDescent="0.35">
      <c r="W120" t="str">
        <f>'sortie (4)'!$D$2</f>
        <v>C</v>
      </c>
      <c r="X120" s="162">
        <f>'sortie (4)'!$D$3</f>
        <v>0</v>
      </c>
      <c r="Y120">
        <f>'sortie (4)'!C35</f>
        <v>0</v>
      </c>
      <c r="Z120">
        <f>'sortie (4)'!D35</f>
        <v>0</v>
      </c>
      <c r="AA120" t="str">
        <f t="shared" si="11"/>
        <v>0 0</v>
      </c>
      <c r="AB120" s="1">
        <f>'sortie (4)'!AF35</f>
        <v>0</v>
      </c>
      <c r="AC120" s="1">
        <f>'sortie (4)'!AK35</f>
        <v>0</v>
      </c>
      <c r="AD120" s="1">
        <f>'sortie (4)'!AP35</f>
        <v>0</v>
      </c>
    </row>
    <row r="121" spans="23:30" x14ac:dyDescent="0.35">
      <c r="W121" t="str">
        <f>'sortie (4)'!$D$2</f>
        <v>C</v>
      </c>
      <c r="X121" s="162">
        <f>'sortie (4)'!$D$3</f>
        <v>0</v>
      </c>
      <c r="Y121">
        <f>'sortie (4)'!C36</f>
        <v>0</v>
      </c>
      <c r="Z121">
        <f>'sortie (4)'!D36</f>
        <v>0</v>
      </c>
      <c r="AA121" t="str">
        <f t="shared" si="11"/>
        <v>0 0</v>
      </c>
      <c r="AB121" s="1">
        <f>'sortie (4)'!AF36</f>
        <v>0</v>
      </c>
      <c r="AC121" s="1">
        <f>'sortie (4)'!AK36</f>
        <v>0</v>
      </c>
      <c r="AD121" s="1">
        <f>'sortie (4)'!AP36</f>
        <v>0</v>
      </c>
    </row>
    <row r="122" spans="23:30" x14ac:dyDescent="0.35">
      <c r="W122" t="str">
        <f>'sortie (4)'!$D$2</f>
        <v>C</v>
      </c>
      <c r="X122" s="162">
        <f>'sortie (4)'!$D$3</f>
        <v>0</v>
      </c>
      <c r="Y122">
        <f>'sortie (4)'!C37</f>
        <v>0</v>
      </c>
      <c r="Z122">
        <f>'sortie (4)'!D37</f>
        <v>0</v>
      </c>
      <c r="AA122" t="str">
        <f t="shared" si="11"/>
        <v>0 0</v>
      </c>
      <c r="AB122" s="1">
        <f>'sortie (4)'!AF37</f>
        <v>0</v>
      </c>
      <c r="AC122" s="1">
        <f>'sortie (4)'!AK37</f>
        <v>0</v>
      </c>
      <c r="AD122" s="1">
        <f>'sortie (4)'!AP37</f>
        <v>0</v>
      </c>
    </row>
    <row r="123" spans="23:30" ht="15" thickBot="1" x14ac:dyDescent="0.4">
      <c r="W123" s="164" t="str">
        <f>'sortie (4)'!$D$2</f>
        <v>C</v>
      </c>
      <c r="X123" s="165">
        <f>'sortie (4)'!$D$3</f>
        <v>0</v>
      </c>
      <c r="Y123" s="164">
        <f>'sortie (4)'!C38</f>
        <v>0</v>
      </c>
      <c r="Z123" s="164">
        <f>'sortie (4)'!D38</f>
        <v>0</v>
      </c>
      <c r="AA123" s="164" t="str">
        <f t="shared" si="11"/>
        <v>0 0</v>
      </c>
      <c r="AB123" s="166">
        <f>'sortie (4)'!AF38</f>
        <v>0</v>
      </c>
      <c r="AC123" s="166">
        <f>'sortie (4)'!AK38</f>
        <v>0</v>
      </c>
      <c r="AD123" s="166">
        <f>'sortie (4)'!AP38</f>
        <v>0</v>
      </c>
    </row>
    <row r="124" spans="23:30" ht="15" thickTop="1" x14ac:dyDescent="0.35">
      <c r="W124" t="str">
        <f>'sortie (5)'!$D$2</f>
        <v>D</v>
      </c>
      <c r="X124" s="162">
        <f>'sortie (5)'!$D$3</f>
        <v>0</v>
      </c>
      <c r="Y124">
        <f>'sortie (5)'!C9</f>
        <v>0</v>
      </c>
      <c r="Z124">
        <f>'sortie (5)'!D9</f>
        <v>0</v>
      </c>
      <c r="AA124" t="str">
        <f t="shared" si="11"/>
        <v>0 0</v>
      </c>
      <c r="AB124" s="191">
        <f>'sortie (5)'!AF9</f>
        <v>0</v>
      </c>
      <c r="AC124" s="191">
        <f>'sortie (5)'!AK9</f>
        <v>0</v>
      </c>
      <c r="AD124" s="191">
        <f>'sortie (5)'!AP9</f>
        <v>0</v>
      </c>
    </row>
    <row r="125" spans="23:30" x14ac:dyDescent="0.35">
      <c r="W125" t="str">
        <f>'sortie (5)'!$D$2</f>
        <v>D</v>
      </c>
      <c r="X125" s="162">
        <f>'sortie (5)'!$D$3</f>
        <v>0</v>
      </c>
      <c r="Y125">
        <f>'sortie (5)'!C10</f>
        <v>0</v>
      </c>
      <c r="Z125">
        <f>'sortie (5)'!D10</f>
        <v>0</v>
      </c>
      <c r="AA125" t="str">
        <f t="shared" si="11"/>
        <v>0 0</v>
      </c>
      <c r="AB125" s="1">
        <f>'sortie (5)'!AF10</f>
        <v>0</v>
      </c>
      <c r="AC125" s="1">
        <f>'sortie (5)'!AK10</f>
        <v>0</v>
      </c>
      <c r="AD125" s="1">
        <f>'sortie (5)'!AP10</f>
        <v>0</v>
      </c>
    </row>
    <row r="126" spans="23:30" x14ac:dyDescent="0.35">
      <c r="W126" t="str">
        <f>'sortie (5)'!$D$2</f>
        <v>D</v>
      </c>
      <c r="X126" s="162">
        <f>'sortie (5)'!$D$3</f>
        <v>0</v>
      </c>
      <c r="Y126">
        <f>'sortie (5)'!C11</f>
        <v>0</v>
      </c>
      <c r="Z126">
        <f>'sortie (5)'!D11</f>
        <v>0</v>
      </c>
      <c r="AA126" t="str">
        <f t="shared" si="11"/>
        <v>0 0</v>
      </c>
      <c r="AB126" s="1">
        <f>'sortie (5)'!AF11</f>
        <v>0</v>
      </c>
      <c r="AC126" s="1">
        <f>'sortie (5)'!AK11</f>
        <v>0</v>
      </c>
      <c r="AD126" s="1">
        <f>'sortie (5)'!AP11</f>
        <v>0</v>
      </c>
    </row>
    <row r="127" spans="23:30" x14ac:dyDescent="0.35">
      <c r="W127" t="str">
        <f>'sortie (5)'!$D$2</f>
        <v>D</v>
      </c>
      <c r="X127" s="162">
        <f>'sortie (5)'!$D$3</f>
        <v>0</v>
      </c>
      <c r="Y127">
        <f>'sortie (5)'!C12</f>
        <v>0</v>
      </c>
      <c r="Z127">
        <f>'sortie (5)'!D12</f>
        <v>0</v>
      </c>
      <c r="AA127" t="str">
        <f t="shared" si="11"/>
        <v>0 0</v>
      </c>
      <c r="AB127" s="1">
        <f>'sortie (5)'!AF12</f>
        <v>0</v>
      </c>
      <c r="AC127" s="1">
        <f>'sortie (5)'!AK12</f>
        <v>0</v>
      </c>
      <c r="AD127" s="1">
        <f>'sortie (5)'!AP12</f>
        <v>0</v>
      </c>
    </row>
    <row r="128" spans="23:30" x14ac:dyDescent="0.35">
      <c r="W128" t="str">
        <f>'sortie (5)'!$D$2</f>
        <v>D</v>
      </c>
      <c r="X128" s="162">
        <f>'sortie (5)'!$D$3</f>
        <v>0</v>
      </c>
      <c r="Y128">
        <f>'sortie (5)'!C13</f>
        <v>0</v>
      </c>
      <c r="Z128">
        <f>'sortie (5)'!D13</f>
        <v>0</v>
      </c>
      <c r="AA128" t="str">
        <f t="shared" si="11"/>
        <v>0 0</v>
      </c>
      <c r="AB128" s="1">
        <f>'sortie (5)'!AF13</f>
        <v>0</v>
      </c>
      <c r="AC128" s="1">
        <f>'sortie (5)'!AK13</f>
        <v>0</v>
      </c>
      <c r="AD128" s="1">
        <f>'sortie (5)'!AP13</f>
        <v>0</v>
      </c>
    </row>
    <row r="129" spans="23:30" x14ac:dyDescent="0.35">
      <c r="W129" t="str">
        <f>'sortie (5)'!$D$2</f>
        <v>D</v>
      </c>
      <c r="X129" s="162">
        <f>'sortie (5)'!$D$3</f>
        <v>0</v>
      </c>
      <c r="Y129">
        <f>'sortie (5)'!C14</f>
        <v>0</v>
      </c>
      <c r="Z129">
        <f>'sortie (5)'!D14</f>
        <v>0</v>
      </c>
      <c r="AA129" t="str">
        <f t="shared" si="11"/>
        <v>0 0</v>
      </c>
      <c r="AB129" s="1">
        <f>'sortie (5)'!AF14</f>
        <v>0</v>
      </c>
      <c r="AC129" s="1">
        <f>'sortie (5)'!AK14</f>
        <v>0</v>
      </c>
      <c r="AD129" s="1">
        <f>'sortie (5)'!AP14</f>
        <v>0</v>
      </c>
    </row>
    <row r="130" spans="23:30" x14ac:dyDescent="0.35">
      <c r="W130" t="str">
        <f>'sortie (5)'!$D$2</f>
        <v>D</v>
      </c>
      <c r="X130" s="162">
        <f>'sortie (5)'!$D$3</f>
        <v>0</v>
      </c>
      <c r="Y130">
        <f>'sortie (5)'!C15</f>
        <v>0</v>
      </c>
      <c r="Z130">
        <f>'sortie (5)'!D15</f>
        <v>0</v>
      </c>
      <c r="AA130" t="str">
        <f t="shared" si="11"/>
        <v>0 0</v>
      </c>
      <c r="AB130" s="1">
        <f>'sortie (5)'!AF15</f>
        <v>0</v>
      </c>
      <c r="AC130" s="1">
        <f>'sortie (5)'!AK15</f>
        <v>0</v>
      </c>
      <c r="AD130" s="1">
        <f>'sortie (5)'!AP15</f>
        <v>0</v>
      </c>
    </row>
    <row r="131" spans="23:30" x14ac:dyDescent="0.35">
      <c r="W131" t="str">
        <f>'sortie (5)'!$D$2</f>
        <v>D</v>
      </c>
      <c r="X131" s="162">
        <f>'sortie (5)'!$D$3</f>
        <v>0</v>
      </c>
      <c r="Y131">
        <f>'sortie (5)'!C16</f>
        <v>0</v>
      </c>
      <c r="Z131">
        <f>'sortie (5)'!D16</f>
        <v>0</v>
      </c>
      <c r="AA131" t="str">
        <f t="shared" si="11"/>
        <v>0 0</v>
      </c>
      <c r="AB131" s="1">
        <f>'sortie (5)'!AF16</f>
        <v>0</v>
      </c>
      <c r="AC131" s="1">
        <f>'sortie (5)'!AK16</f>
        <v>0</v>
      </c>
      <c r="AD131" s="1">
        <f>'sortie (5)'!AP16</f>
        <v>0</v>
      </c>
    </row>
    <row r="132" spans="23:30" x14ac:dyDescent="0.35">
      <c r="W132" t="str">
        <f>'sortie (5)'!$D$2</f>
        <v>D</v>
      </c>
      <c r="X132" s="162">
        <f>'sortie (5)'!$D$3</f>
        <v>0</v>
      </c>
      <c r="Y132">
        <f>'sortie (5)'!C17</f>
        <v>0</v>
      </c>
      <c r="Z132">
        <f>'sortie (5)'!D17</f>
        <v>0</v>
      </c>
      <c r="AA132" t="str">
        <f t="shared" si="11"/>
        <v>0 0</v>
      </c>
      <c r="AB132" s="1">
        <f>'sortie (5)'!AF17</f>
        <v>0</v>
      </c>
      <c r="AC132" s="1">
        <f>'sortie (5)'!AK17</f>
        <v>0</v>
      </c>
      <c r="AD132" s="1">
        <f>'sortie (5)'!AP17</f>
        <v>0</v>
      </c>
    </row>
    <row r="133" spans="23:30" x14ac:dyDescent="0.35">
      <c r="W133" t="str">
        <f>'sortie (5)'!$D$2</f>
        <v>D</v>
      </c>
      <c r="X133" s="162">
        <f>'sortie (5)'!$D$3</f>
        <v>0</v>
      </c>
      <c r="Y133">
        <f>'sortie (5)'!C18</f>
        <v>0</v>
      </c>
      <c r="Z133">
        <f>'sortie (5)'!D18</f>
        <v>0</v>
      </c>
      <c r="AA133" t="str">
        <f t="shared" ref="AA133:AA196" si="12">CONCATENATE(Y133," ",Z133)</f>
        <v>0 0</v>
      </c>
      <c r="AB133" s="1">
        <f>'sortie (5)'!AF18</f>
        <v>0</v>
      </c>
      <c r="AC133" s="1">
        <f>'sortie (5)'!AK18</f>
        <v>0</v>
      </c>
      <c r="AD133" s="1">
        <f>'sortie (5)'!AP18</f>
        <v>0</v>
      </c>
    </row>
    <row r="134" spans="23:30" x14ac:dyDescent="0.35">
      <c r="W134" t="str">
        <f>'sortie (5)'!$D$2</f>
        <v>D</v>
      </c>
      <c r="X134" s="162">
        <f>'sortie (5)'!$D$3</f>
        <v>0</v>
      </c>
      <c r="Y134">
        <f>'sortie (5)'!C19</f>
        <v>0</v>
      </c>
      <c r="Z134">
        <f>'sortie (5)'!D19</f>
        <v>0</v>
      </c>
      <c r="AA134" t="str">
        <f t="shared" si="12"/>
        <v>0 0</v>
      </c>
      <c r="AB134" s="1">
        <f>'sortie (5)'!AF19</f>
        <v>0</v>
      </c>
      <c r="AC134" s="1">
        <f>'sortie (5)'!AK19</f>
        <v>0</v>
      </c>
      <c r="AD134" s="1">
        <f>'sortie (5)'!AP19</f>
        <v>0</v>
      </c>
    </row>
    <row r="135" spans="23:30" x14ac:dyDescent="0.35">
      <c r="W135" t="str">
        <f>'sortie (5)'!$D$2</f>
        <v>D</v>
      </c>
      <c r="X135" s="162">
        <f>'sortie (5)'!$D$3</f>
        <v>0</v>
      </c>
      <c r="Y135">
        <f>'sortie (5)'!C20</f>
        <v>0</v>
      </c>
      <c r="Z135">
        <f>'sortie (5)'!D20</f>
        <v>0</v>
      </c>
      <c r="AA135" t="str">
        <f t="shared" si="12"/>
        <v>0 0</v>
      </c>
      <c r="AB135" s="1">
        <f>'sortie (5)'!AF20</f>
        <v>0</v>
      </c>
      <c r="AC135" s="1">
        <f>'sortie (5)'!AK20</f>
        <v>0</v>
      </c>
      <c r="AD135" s="1">
        <f>'sortie (5)'!AP20</f>
        <v>0</v>
      </c>
    </row>
    <row r="136" spans="23:30" x14ac:dyDescent="0.35">
      <c r="W136" t="str">
        <f>'sortie (5)'!$D$2</f>
        <v>D</v>
      </c>
      <c r="X136" s="162">
        <f>'sortie (5)'!$D$3</f>
        <v>0</v>
      </c>
      <c r="Y136">
        <f>'sortie (5)'!C21</f>
        <v>0</v>
      </c>
      <c r="Z136">
        <f>'sortie (5)'!D21</f>
        <v>0</v>
      </c>
      <c r="AA136" t="str">
        <f t="shared" si="12"/>
        <v>0 0</v>
      </c>
      <c r="AB136" s="191">
        <f>'sortie (5)'!AF21</f>
        <v>0</v>
      </c>
      <c r="AC136" s="191">
        <f>'sortie (5)'!AK21</f>
        <v>0</v>
      </c>
      <c r="AD136" s="191">
        <f>'sortie (5)'!AP21</f>
        <v>0</v>
      </c>
    </row>
    <row r="137" spans="23:30" x14ac:dyDescent="0.35">
      <c r="W137" t="str">
        <f>'sortie (5)'!$D$2</f>
        <v>D</v>
      </c>
      <c r="X137" s="162">
        <f>'sortie (5)'!$D$3</f>
        <v>0</v>
      </c>
      <c r="Y137">
        <f>'sortie (5)'!C22</f>
        <v>0</v>
      </c>
      <c r="Z137">
        <f>'sortie (5)'!D22</f>
        <v>0</v>
      </c>
      <c r="AA137" t="str">
        <f t="shared" si="12"/>
        <v>0 0</v>
      </c>
      <c r="AB137" s="1">
        <f>'sortie (5)'!AF22</f>
        <v>0</v>
      </c>
      <c r="AC137" s="1">
        <f>'sortie (5)'!AK22</f>
        <v>0</v>
      </c>
      <c r="AD137" s="1">
        <f>'sortie (5)'!AP22</f>
        <v>0</v>
      </c>
    </row>
    <row r="138" spans="23:30" x14ac:dyDescent="0.35">
      <c r="W138" t="str">
        <f>'sortie (5)'!$D$2</f>
        <v>D</v>
      </c>
      <c r="X138" s="162">
        <f>'sortie (5)'!$D$3</f>
        <v>0</v>
      </c>
      <c r="Y138">
        <f>'sortie (5)'!C23</f>
        <v>0</v>
      </c>
      <c r="Z138">
        <f>'sortie (5)'!D23</f>
        <v>0</v>
      </c>
      <c r="AA138" t="str">
        <f t="shared" si="12"/>
        <v>0 0</v>
      </c>
      <c r="AB138" s="1">
        <f>'sortie (5)'!AF23</f>
        <v>0</v>
      </c>
      <c r="AC138" s="1">
        <f>'sortie (5)'!AK23</f>
        <v>0</v>
      </c>
      <c r="AD138" s="1">
        <f>'sortie (5)'!AP23</f>
        <v>0</v>
      </c>
    </row>
    <row r="139" spans="23:30" x14ac:dyDescent="0.35">
      <c r="W139" t="str">
        <f>'sortie (5)'!$D$2</f>
        <v>D</v>
      </c>
      <c r="X139" s="162">
        <f>'sortie (5)'!$D$3</f>
        <v>0</v>
      </c>
      <c r="Y139">
        <f>'sortie (5)'!C24</f>
        <v>0</v>
      </c>
      <c r="Z139">
        <f>'sortie (5)'!D24</f>
        <v>0</v>
      </c>
      <c r="AA139" t="str">
        <f t="shared" si="12"/>
        <v>0 0</v>
      </c>
      <c r="AB139" s="1">
        <f>'sortie (5)'!AF24</f>
        <v>0</v>
      </c>
      <c r="AC139" s="1">
        <f>'sortie (5)'!AK24</f>
        <v>0</v>
      </c>
      <c r="AD139" s="1">
        <f>'sortie (5)'!AP24</f>
        <v>0</v>
      </c>
    </row>
    <row r="140" spans="23:30" x14ac:dyDescent="0.35">
      <c r="W140" t="str">
        <f>'sortie (5)'!$D$2</f>
        <v>D</v>
      </c>
      <c r="X140" s="162">
        <f>'sortie (5)'!$D$3</f>
        <v>0</v>
      </c>
      <c r="Y140">
        <f>'sortie (5)'!C25</f>
        <v>0</v>
      </c>
      <c r="Z140">
        <f>'sortie (5)'!D25</f>
        <v>0</v>
      </c>
      <c r="AA140" t="str">
        <f t="shared" si="12"/>
        <v>0 0</v>
      </c>
      <c r="AB140" s="1">
        <f>'sortie (5)'!AF25</f>
        <v>0</v>
      </c>
      <c r="AC140" s="1">
        <f>'sortie (5)'!AK25</f>
        <v>0</v>
      </c>
      <c r="AD140" s="1">
        <f>'sortie (5)'!AP25</f>
        <v>0</v>
      </c>
    </row>
    <row r="141" spans="23:30" x14ac:dyDescent="0.35">
      <c r="W141" t="str">
        <f>'sortie (5)'!$D$2</f>
        <v>D</v>
      </c>
      <c r="X141" s="162">
        <f>'sortie (5)'!$D$3</f>
        <v>0</v>
      </c>
      <c r="Y141">
        <f>'sortie (5)'!C26</f>
        <v>0</v>
      </c>
      <c r="Z141">
        <f>'sortie (5)'!D26</f>
        <v>0</v>
      </c>
      <c r="AA141" t="str">
        <f t="shared" si="12"/>
        <v>0 0</v>
      </c>
      <c r="AB141" s="1">
        <f>'sortie (5)'!AF26</f>
        <v>0</v>
      </c>
      <c r="AC141" s="1">
        <f>'sortie (5)'!AK26</f>
        <v>0</v>
      </c>
      <c r="AD141" s="1">
        <f>'sortie (5)'!AP26</f>
        <v>0</v>
      </c>
    </row>
    <row r="142" spans="23:30" x14ac:dyDescent="0.35">
      <c r="W142" t="str">
        <f>'sortie (5)'!$D$2</f>
        <v>D</v>
      </c>
      <c r="X142" s="162">
        <f>'sortie (5)'!$D$3</f>
        <v>0</v>
      </c>
      <c r="Y142">
        <f>'sortie (5)'!C27</f>
        <v>0</v>
      </c>
      <c r="Z142">
        <f>'sortie (5)'!D27</f>
        <v>0</v>
      </c>
      <c r="AA142" t="str">
        <f t="shared" si="12"/>
        <v>0 0</v>
      </c>
      <c r="AB142" s="1">
        <f>'sortie (5)'!AF27</f>
        <v>0</v>
      </c>
      <c r="AC142" s="1">
        <f>'sortie (5)'!AK27</f>
        <v>0</v>
      </c>
      <c r="AD142" s="1">
        <f>'sortie (5)'!AP27</f>
        <v>0</v>
      </c>
    </row>
    <row r="143" spans="23:30" x14ac:dyDescent="0.35">
      <c r="W143" t="str">
        <f>'sortie (5)'!$D$2</f>
        <v>D</v>
      </c>
      <c r="X143" s="162">
        <f>'sortie (5)'!$D$3</f>
        <v>0</v>
      </c>
      <c r="Y143">
        <f>'sortie (5)'!C28</f>
        <v>0</v>
      </c>
      <c r="Z143">
        <f>'sortie (5)'!D28</f>
        <v>0</v>
      </c>
      <c r="AA143" t="str">
        <f t="shared" si="12"/>
        <v>0 0</v>
      </c>
      <c r="AB143" s="1">
        <f>'sortie (5)'!AF28</f>
        <v>0</v>
      </c>
      <c r="AC143" s="1">
        <f>'sortie (5)'!AK28</f>
        <v>0</v>
      </c>
      <c r="AD143" s="1">
        <f>'sortie (5)'!AP28</f>
        <v>0</v>
      </c>
    </row>
    <row r="144" spans="23:30" x14ac:dyDescent="0.35">
      <c r="W144" t="str">
        <f>'sortie (5)'!$D$2</f>
        <v>D</v>
      </c>
      <c r="X144" s="162">
        <f>'sortie (5)'!$D$3</f>
        <v>0</v>
      </c>
      <c r="Y144">
        <f>'sortie (5)'!C29</f>
        <v>0</v>
      </c>
      <c r="Z144">
        <f>'sortie (5)'!D29</f>
        <v>0</v>
      </c>
      <c r="AA144" t="str">
        <f t="shared" si="12"/>
        <v>0 0</v>
      </c>
      <c r="AB144" s="1">
        <f>'sortie (5)'!AF29</f>
        <v>0</v>
      </c>
      <c r="AC144" s="1">
        <f>'sortie (5)'!AK29</f>
        <v>0</v>
      </c>
      <c r="AD144" s="1">
        <f>'sortie (5)'!AP29</f>
        <v>0</v>
      </c>
    </row>
    <row r="145" spans="23:30" x14ac:dyDescent="0.35">
      <c r="W145" t="str">
        <f>'sortie (5)'!$D$2</f>
        <v>D</v>
      </c>
      <c r="X145" s="162">
        <f>'sortie (5)'!$D$3</f>
        <v>0</v>
      </c>
      <c r="Y145">
        <f>'sortie (5)'!C30</f>
        <v>0</v>
      </c>
      <c r="Z145">
        <f>'sortie (5)'!D30</f>
        <v>0</v>
      </c>
      <c r="AA145" t="str">
        <f t="shared" si="12"/>
        <v>0 0</v>
      </c>
      <c r="AB145" s="1">
        <f>'sortie (5)'!AF30</f>
        <v>0</v>
      </c>
      <c r="AC145" s="1">
        <f>'sortie (5)'!AK30</f>
        <v>0</v>
      </c>
      <c r="AD145" s="1">
        <f>'sortie (5)'!AP30</f>
        <v>0</v>
      </c>
    </row>
    <row r="146" spans="23:30" x14ac:dyDescent="0.35">
      <c r="W146" t="str">
        <f>'sortie (5)'!$D$2</f>
        <v>D</v>
      </c>
      <c r="X146" s="162">
        <f>'sortie (5)'!$D$3</f>
        <v>0</v>
      </c>
      <c r="Y146">
        <f>'sortie (5)'!C31</f>
        <v>0</v>
      </c>
      <c r="Z146">
        <f>'sortie (5)'!D31</f>
        <v>0</v>
      </c>
      <c r="AA146" t="str">
        <f t="shared" si="12"/>
        <v>0 0</v>
      </c>
      <c r="AB146" s="1">
        <f>'sortie (5)'!AF31</f>
        <v>0</v>
      </c>
      <c r="AC146" s="1">
        <f>'sortie (5)'!AK31</f>
        <v>0</v>
      </c>
      <c r="AD146" s="1">
        <f>'sortie (5)'!AP31</f>
        <v>0</v>
      </c>
    </row>
    <row r="147" spans="23:30" x14ac:dyDescent="0.35">
      <c r="W147" t="str">
        <f>'sortie (5)'!$D$2</f>
        <v>D</v>
      </c>
      <c r="X147" s="162">
        <f>'sortie (5)'!$D$3</f>
        <v>0</v>
      </c>
      <c r="Y147">
        <f>'sortie (5)'!C32</f>
        <v>0</v>
      </c>
      <c r="Z147">
        <f>'sortie (5)'!D32</f>
        <v>0</v>
      </c>
      <c r="AA147" t="str">
        <f t="shared" si="12"/>
        <v>0 0</v>
      </c>
      <c r="AB147" s="1">
        <f>'sortie (5)'!AF32</f>
        <v>0</v>
      </c>
      <c r="AC147" s="1">
        <f>'sortie (5)'!AK32</f>
        <v>0</v>
      </c>
      <c r="AD147" s="1">
        <f>'sortie (5)'!AP32</f>
        <v>0</v>
      </c>
    </row>
    <row r="148" spans="23:30" x14ac:dyDescent="0.35">
      <c r="W148" t="str">
        <f>'sortie (5)'!$D$2</f>
        <v>D</v>
      </c>
      <c r="X148" s="162">
        <f>'sortie (5)'!$D$3</f>
        <v>0</v>
      </c>
      <c r="Y148">
        <f>'sortie (5)'!C33</f>
        <v>0</v>
      </c>
      <c r="Z148">
        <f>'sortie (5)'!D33</f>
        <v>0</v>
      </c>
      <c r="AA148" t="str">
        <f t="shared" si="12"/>
        <v>0 0</v>
      </c>
      <c r="AB148" s="1">
        <f>'sortie (5)'!AF33</f>
        <v>0</v>
      </c>
      <c r="AC148" s="1">
        <f>'sortie (5)'!AK33</f>
        <v>0</v>
      </c>
      <c r="AD148" s="1">
        <f>'sortie (5)'!AP33</f>
        <v>0</v>
      </c>
    </row>
    <row r="149" spans="23:30" x14ac:dyDescent="0.35">
      <c r="W149" t="str">
        <f>'sortie (5)'!$D$2</f>
        <v>D</v>
      </c>
      <c r="X149" s="162">
        <f>'sortie (5)'!$D$3</f>
        <v>0</v>
      </c>
      <c r="Y149">
        <f>'sortie (5)'!C34</f>
        <v>0</v>
      </c>
      <c r="Z149">
        <f>'sortie (5)'!D34</f>
        <v>0</v>
      </c>
      <c r="AA149" t="str">
        <f t="shared" si="12"/>
        <v>0 0</v>
      </c>
      <c r="AB149" s="1">
        <f>'sortie (5)'!AF34</f>
        <v>0</v>
      </c>
      <c r="AC149" s="1">
        <f>'sortie (5)'!AK34</f>
        <v>0</v>
      </c>
      <c r="AD149" s="1">
        <f>'sortie (5)'!AP34</f>
        <v>0</v>
      </c>
    </row>
    <row r="150" spans="23:30" x14ac:dyDescent="0.35">
      <c r="W150" t="str">
        <f>'sortie (5)'!$D$2</f>
        <v>D</v>
      </c>
      <c r="X150" s="162">
        <f>'sortie (5)'!$D$3</f>
        <v>0</v>
      </c>
      <c r="Y150">
        <f>'sortie (5)'!C35</f>
        <v>0</v>
      </c>
      <c r="Z150">
        <f>'sortie (5)'!D35</f>
        <v>0</v>
      </c>
      <c r="AA150" t="str">
        <f t="shared" si="12"/>
        <v>0 0</v>
      </c>
      <c r="AB150" s="1">
        <f>'sortie (5)'!AF35</f>
        <v>0</v>
      </c>
      <c r="AC150" s="1">
        <f>'sortie (5)'!AK35</f>
        <v>0</v>
      </c>
      <c r="AD150" s="1">
        <f>'sortie (5)'!AP35</f>
        <v>0</v>
      </c>
    </row>
    <row r="151" spans="23:30" x14ac:dyDescent="0.35">
      <c r="W151" t="str">
        <f>'sortie (5)'!$D$2</f>
        <v>D</v>
      </c>
      <c r="X151" s="162">
        <f>'sortie (5)'!$D$3</f>
        <v>0</v>
      </c>
      <c r="Y151">
        <f>'sortie (5)'!C36</f>
        <v>0</v>
      </c>
      <c r="Z151">
        <f>'sortie (5)'!D36</f>
        <v>0</v>
      </c>
      <c r="AA151" t="str">
        <f t="shared" si="12"/>
        <v>0 0</v>
      </c>
      <c r="AB151" s="1">
        <f>'sortie (5)'!AF36</f>
        <v>0</v>
      </c>
      <c r="AC151" s="1">
        <f>'sortie (5)'!AK36</f>
        <v>0</v>
      </c>
      <c r="AD151" s="1">
        <f>'sortie (5)'!AP36</f>
        <v>0</v>
      </c>
    </row>
    <row r="152" spans="23:30" x14ac:dyDescent="0.35">
      <c r="W152" t="str">
        <f>'sortie (5)'!$D$2</f>
        <v>D</v>
      </c>
      <c r="X152" s="162">
        <f>'sortie (5)'!$D$3</f>
        <v>0</v>
      </c>
      <c r="Y152">
        <f>'sortie (5)'!C37</f>
        <v>0</v>
      </c>
      <c r="Z152">
        <f>'sortie (5)'!D37</f>
        <v>0</v>
      </c>
      <c r="AA152" t="str">
        <f t="shared" si="12"/>
        <v>0 0</v>
      </c>
      <c r="AB152" s="1">
        <f>'sortie (5)'!AF37</f>
        <v>0</v>
      </c>
      <c r="AC152" s="1">
        <f>'sortie (5)'!AK37</f>
        <v>0</v>
      </c>
      <c r="AD152" s="1">
        <f>'sortie (5)'!AP37</f>
        <v>0</v>
      </c>
    </row>
    <row r="153" spans="23:30" ht="15" thickBot="1" x14ac:dyDescent="0.4">
      <c r="W153" s="164" t="str">
        <f>'sortie (5)'!$D$2</f>
        <v>D</v>
      </c>
      <c r="X153" s="165">
        <f>'sortie (5)'!$D$3</f>
        <v>0</v>
      </c>
      <c r="Y153" s="164">
        <f>'sortie (5)'!C38</f>
        <v>0</v>
      </c>
      <c r="Z153" s="164">
        <f>'sortie (5)'!D38</f>
        <v>0</v>
      </c>
      <c r="AA153" s="164" t="str">
        <f t="shared" si="12"/>
        <v>0 0</v>
      </c>
      <c r="AB153" s="166">
        <f>'sortie (5)'!AF38</f>
        <v>0</v>
      </c>
      <c r="AC153" s="166">
        <f>'sortie (5)'!AK38</f>
        <v>0</v>
      </c>
      <c r="AD153" s="166">
        <f>'sortie (5)'!AP38</f>
        <v>0</v>
      </c>
    </row>
    <row r="154" spans="23:30" ht="15" thickTop="1" x14ac:dyDescent="0.35">
      <c r="W154" t="str">
        <f>'sortie (6)'!$D$2</f>
        <v>E</v>
      </c>
      <c r="X154" s="162">
        <f>'sortie (6)'!$D$3</f>
        <v>0</v>
      </c>
      <c r="Y154">
        <f>'sortie (6)'!C9</f>
        <v>0</v>
      </c>
      <c r="Z154">
        <f>'sortie (6)'!D9</f>
        <v>0</v>
      </c>
      <c r="AA154" t="str">
        <f t="shared" si="12"/>
        <v>0 0</v>
      </c>
      <c r="AB154" s="191">
        <f>'sortie (6)'!AF9</f>
        <v>0</v>
      </c>
      <c r="AC154" s="191">
        <f>'sortie (6)'!AK9</f>
        <v>0</v>
      </c>
      <c r="AD154" s="191">
        <f>'sortie (6)'!AP9</f>
        <v>0</v>
      </c>
    </row>
    <row r="155" spans="23:30" x14ac:dyDescent="0.35">
      <c r="W155" t="str">
        <f>'sortie (6)'!$D$2</f>
        <v>E</v>
      </c>
      <c r="X155" s="162">
        <f>'sortie (6)'!$D$3</f>
        <v>0</v>
      </c>
      <c r="Y155">
        <f>'sortie (6)'!C10</f>
        <v>0</v>
      </c>
      <c r="Z155">
        <f>'sortie (6)'!D10</f>
        <v>0</v>
      </c>
      <c r="AA155" t="str">
        <f t="shared" si="12"/>
        <v>0 0</v>
      </c>
      <c r="AB155" s="1">
        <f>'sortie (6)'!AF10</f>
        <v>0</v>
      </c>
      <c r="AC155" s="1">
        <f>'sortie (6)'!AK10</f>
        <v>0</v>
      </c>
      <c r="AD155" s="1">
        <f>'sortie (6)'!AP10</f>
        <v>0</v>
      </c>
    </row>
    <row r="156" spans="23:30" x14ac:dyDescent="0.35">
      <c r="W156" t="str">
        <f>'sortie (6)'!$D$2</f>
        <v>E</v>
      </c>
      <c r="X156" s="162">
        <f>'sortie (6)'!$D$3</f>
        <v>0</v>
      </c>
      <c r="Y156">
        <f>'sortie (6)'!C11</f>
        <v>0</v>
      </c>
      <c r="Z156">
        <f>'sortie (6)'!D11</f>
        <v>0</v>
      </c>
      <c r="AA156" t="str">
        <f t="shared" si="12"/>
        <v>0 0</v>
      </c>
      <c r="AB156" s="1">
        <f>'sortie (6)'!AF11</f>
        <v>0</v>
      </c>
      <c r="AC156" s="1">
        <f>'sortie (6)'!AK11</f>
        <v>0</v>
      </c>
      <c r="AD156" s="1">
        <f>'sortie (6)'!AP11</f>
        <v>0</v>
      </c>
    </row>
    <row r="157" spans="23:30" x14ac:dyDescent="0.35">
      <c r="W157" t="str">
        <f>'sortie (6)'!$D$2</f>
        <v>E</v>
      </c>
      <c r="X157" s="162">
        <f>'sortie (6)'!$D$3</f>
        <v>0</v>
      </c>
      <c r="Y157">
        <f>'sortie (6)'!C12</f>
        <v>0</v>
      </c>
      <c r="Z157">
        <f>'sortie (6)'!D12</f>
        <v>0</v>
      </c>
      <c r="AA157" t="str">
        <f t="shared" si="12"/>
        <v>0 0</v>
      </c>
      <c r="AB157" s="1">
        <f>'sortie (6)'!AF12</f>
        <v>0</v>
      </c>
      <c r="AC157" s="1">
        <f>'sortie (6)'!AK12</f>
        <v>0</v>
      </c>
      <c r="AD157" s="1">
        <f>'sortie (6)'!AP12</f>
        <v>0</v>
      </c>
    </row>
    <row r="158" spans="23:30" x14ac:dyDescent="0.35">
      <c r="W158" t="str">
        <f>'sortie (6)'!$D$2</f>
        <v>E</v>
      </c>
      <c r="X158" s="162">
        <f>'sortie (6)'!$D$3</f>
        <v>0</v>
      </c>
      <c r="Y158">
        <f>'sortie (6)'!C13</f>
        <v>0</v>
      </c>
      <c r="Z158">
        <f>'sortie (6)'!D13</f>
        <v>0</v>
      </c>
      <c r="AA158" t="str">
        <f t="shared" si="12"/>
        <v>0 0</v>
      </c>
      <c r="AB158" s="1">
        <f>'sortie (6)'!AF13</f>
        <v>0</v>
      </c>
      <c r="AC158" s="1">
        <f>'sortie (6)'!AK13</f>
        <v>0</v>
      </c>
      <c r="AD158" s="1">
        <f>'sortie (6)'!AP13</f>
        <v>0</v>
      </c>
    </row>
    <row r="159" spans="23:30" x14ac:dyDescent="0.35">
      <c r="W159" t="str">
        <f>'sortie (6)'!$D$2</f>
        <v>E</v>
      </c>
      <c r="X159" s="162">
        <f>'sortie (6)'!$D$3</f>
        <v>0</v>
      </c>
      <c r="Y159">
        <f>'sortie (6)'!C14</f>
        <v>0</v>
      </c>
      <c r="Z159">
        <f>'sortie (6)'!D14</f>
        <v>0</v>
      </c>
      <c r="AA159" t="str">
        <f t="shared" si="12"/>
        <v>0 0</v>
      </c>
      <c r="AB159" s="1">
        <f>'sortie (6)'!AF14</f>
        <v>0</v>
      </c>
      <c r="AC159" s="1">
        <f>'sortie (6)'!AK14</f>
        <v>0</v>
      </c>
      <c r="AD159" s="1">
        <f>'sortie (6)'!AP14</f>
        <v>0</v>
      </c>
    </row>
    <row r="160" spans="23:30" x14ac:dyDescent="0.35">
      <c r="W160" t="str">
        <f>'sortie (6)'!$D$2</f>
        <v>E</v>
      </c>
      <c r="X160" s="162">
        <f>'sortie (6)'!$D$3</f>
        <v>0</v>
      </c>
      <c r="Y160">
        <f>'sortie (6)'!C15</f>
        <v>0</v>
      </c>
      <c r="Z160">
        <f>'sortie (6)'!D15</f>
        <v>0</v>
      </c>
      <c r="AA160" t="str">
        <f t="shared" si="12"/>
        <v>0 0</v>
      </c>
      <c r="AB160" s="1">
        <f>'sortie (6)'!AF15</f>
        <v>0</v>
      </c>
      <c r="AC160" s="1">
        <f>'sortie (6)'!AK15</f>
        <v>0</v>
      </c>
      <c r="AD160" s="1">
        <f>'sortie (6)'!AP15</f>
        <v>0</v>
      </c>
    </row>
    <row r="161" spans="23:30" x14ac:dyDescent="0.35">
      <c r="W161" t="str">
        <f>'sortie (6)'!$D$2</f>
        <v>E</v>
      </c>
      <c r="X161" s="162">
        <f>'sortie (6)'!$D$3</f>
        <v>0</v>
      </c>
      <c r="Y161">
        <f>'sortie (6)'!C16</f>
        <v>0</v>
      </c>
      <c r="Z161">
        <f>'sortie (6)'!D16</f>
        <v>0</v>
      </c>
      <c r="AA161" t="str">
        <f t="shared" si="12"/>
        <v>0 0</v>
      </c>
      <c r="AB161" s="1">
        <f>'sortie (6)'!AF16</f>
        <v>0</v>
      </c>
      <c r="AC161" s="1">
        <f>'sortie (6)'!AK16</f>
        <v>0</v>
      </c>
      <c r="AD161" s="1">
        <f>'sortie (6)'!AP16</f>
        <v>0</v>
      </c>
    </row>
    <row r="162" spans="23:30" x14ac:dyDescent="0.35">
      <c r="W162" t="str">
        <f>'sortie (6)'!$D$2</f>
        <v>E</v>
      </c>
      <c r="X162" s="162">
        <f>'sortie (6)'!$D$3</f>
        <v>0</v>
      </c>
      <c r="Y162">
        <f>'sortie (6)'!C17</f>
        <v>0</v>
      </c>
      <c r="Z162">
        <f>'sortie (6)'!D17</f>
        <v>0</v>
      </c>
      <c r="AA162" t="str">
        <f t="shared" si="12"/>
        <v>0 0</v>
      </c>
      <c r="AB162" s="1">
        <f>'sortie (6)'!AF17</f>
        <v>0</v>
      </c>
      <c r="AC162" s="1">
        <f>'sortie (6)'!AK17</f>
        <v>0</v>
      </c>
      <c r="AD162" s="1">
        <f>'sortie (6)'!AP17</f>
        <v>0</v>
      </c>
    </row>
    <row r="163" spans="23:30" x14ac:dyDescent="0.35">
      <c r="W163" t="str">
        <f>'sortie (6)'!$D$2</f>
        <v>E</v>
      </c>
      <c r="X163" s="162">
        <f>'sortie (6)'!$D$3</f>
        <v>0</v>
      </c>
      <c r="Y163">
        <f>'sortie (6)'!C18</f>
        <v>0</v>
      </c>
      <c r="Z163">
        <f>'sortie (6)'!D18</f>
        <v>0</v>
      </c>
      <c r="AA163" t="str">
        <f t="shared" si="12"/>
        <v>0 0</v>
      </c>
      <c r="AB163" s="1">
        <f>'sortie (6)'!AF18</f>
        <v>0</v>
      </c>
      <c r="AC163" s="1">
        <f>'sortie (6)'!AK18</f>
        <v>0</v>
      </c>
      <c r="AD163" s="1">
        <f>'sortie (6)'!AP18</f>
        <v>0</v>
      </c>
    </row>
    <row r="164" spans="23:30" x14ac:dyDescent="0.35">
      <c r="W164" t="str">
        <f>'sortie (6)'!$D$2</f>
        <v>E</v>
      </c>
      <c r="X164" s="162">
        <f>'sortie (6)'!$D$3</f>
        <v>0</v>
      </c>
      <c r="Y164">
        <f>'sortie (6)'!C19</f>
        <v>0</v>
      </c>
      <c r="Z164">
        <f>'sortie (6)'!D19</f>
        <v>0</v>
      </c>
      <c r="AA164" t="str">
        <f t="shared" si="12"/>
        <v>0 0</v>
      </c>
      <c r="AB164" s="1">
        <f>'sortie (6)'!AF19</f>
        <v>0</v>
      </c>
      <c r="AC164" s="1">
        <f>'sortie (6)'!AK19</f>
        <v>0</v>
      </c>
      <c r="AD164" s="1">
        <f>'sortie (6)'!AP19</f>
        <v>0</v>
      </c>
    </row>
    <row r="165" spans="23:30" x14ac:dyDescent="0.35">
      <c r="W165" t="str">
        <f>'sortie (6)'!$D$2</f>
        <v>E</v>
      </c>
      <c r="X165" s="162">
        <f>'sortie (6)'!$D$3</f>
        <v>0</v>
      </c>
      <c r="Y165">
        <f>'sortie (6)'!C20</f>
        <v>0</v>
      </c>
      <c r="Z165">
        <f>'sortie (6)'!D20</f>
        <v>0</v>
      </c>
      <c r="AA165" t="str">
        <f t="shared" si="12"/>
        <v>0 0</v>
      </c>
      <c r="AB165" s="1">
        <f>'sortie (6)'!AF20</f>
        <v>0</v>
      </c>
      <c r="AC165" s="1">
        <f>'sortie (6)'!AK20</f>
        <v>0</v>
      </c>
      <c r="AD165" s="1">
        <f>'sortie (6)'!AP20</f>
        <v>0</v>
      </c>
    </row>
    <row r="166" spans="23:30" x14ac:dyDescent="0.35">
      <c r="W166" t="str">
        <f>'sortie (6)'!$D$2</f>
        <v>E</v>
      </c>
      <c r="X166" s="162">
        <f>'sortie (6)'!$D$3</f>
        <v>0</v>
      </c>
      <c r="Y166">
        <f>'sortie (6)'!C21</f>
        <v>0</v>
      </c>
      <c r="Z166">
        <f>'sortie (6)'!D21</f>
        <v>0</v>
      </c>
      <c r="AA166" t="str">
        <f t="shared" si="12"/>
        <v>0 0</v>
      </c>
      <c r="AB166" s="191">
        <f>'sortie (6)'!AF21</f>
        <v>0</v>
      </c>
      <c r="AC166" s="191">
        <f>'sortie (6)'!AK21</f>
        <v>0</v>
      </c>
      <c r="AD166" s="191">
        <f>'sortie (6)'!AP21</f>
        <v>0</v>
      </c>
    </row>
    <row r="167" spans="23:30" x14ac:dyDescent="0.35">
      <c r="W167" t="str">
        <f>'sortie (6)'!$D$2</f>
        <v>E</v>
      </c>
      <c r="X167" s="162">
        <f>'sortie (6)'!$D$3</f>
        <v>0</v>
      </c>
      <c r="Y167">
        <f>'sortie (6)'!C22</f>
        <v>0</v>
      </c>
      <c r="Z167">
        <f>'sortie (6)'!D22</f>
        <v>0</v>
      </c>
      <c r="AA167" t="str">
        <f t="shared" si="12"/>
        <v>0 0</v>
      </c>
      <c r="AB167" s="1">
        <f>'sortie (6)'!AF22</f>
        <v>0</v>
      </c>
      <c r="AC167" s="1">
        <f>'sortie (6)'!AK22</f>
        <v>0</v>
      </c>
      <c r="AD167" s="1">
        <f>'sortie (6)'!AP22</f>
        <v>0</v>
      </c>
    </row>
    <row r="168" spans="23:30" x14ac:dyDescent="0.35">
      <c r="W168" t="str">
        <f>'sortie (6)'!$D$2</f>
        <v>E</v>
      </c>
      <c r="X168" s="162">
        <f>'sortie (6)'!$D$3</f>
        <v>0</v>
      </c>
      <c r="Y168">
        <f>'sortie (6)'!C23</f>
        <v>0</v>
      </c>
      <c r="Z168">
        <f>'sortie (6)'!D23</f>
        <v>0</v>
      </c>
      <c r="AA168" t="str">
        <f t="shared" si="12"/>
        <v>0 0</v>
      </c>
      <c r="AB168" s="1">
        <f>'sortie (6)'!AF23</f>
        <v>0</v>
      </c>
      <c r="AC168" s="1">
        <f>'sortie (6)'!AK23</f>
        <v>0</v>
      </c>
      <c r="AD168" s="1">
        <f>'sortie (6)'!AP23</f>
        <v>0</v>
      </c>
    </row>
    <row r="169" spans="23:30" x14ac:dyDescent="0.35">
      <c r="W169" t="str">
        <f>'sortie (6)'!$D$2</f>
        <v>E</v>
      </c>
      <c r="X169" s="162">
        <f>'sortie (6)'!$D$3</f>
        <v>0</v>
      </c>
      <c r="Y169">
        <f>'sortie (6)'!C24</f>
        <v>0</v>
      </c>
      <c r="Z169">
        <f>'sortie (6)'!D24</f>
        <v>0</v>
      </c>
      <c r="AA169" t="str">
        <f t="shared" si="12"/>
        <v>0 0</v>
      </c>
      <c r="AB169" s="1">
        <f>'sortie (6)'!AF24</f>
        <v>0</v>
      </c>
      <c r="AC169" s="1">
        <f>'sortie (6)'!AK24</f>
        <v>0</v>
      </c>
      <c r="AD169" s="1">
        <f>'sortie (6)'!AP24</f>
        <v>0</v>
      </c>
    </row>
    <row r="170" spans="23:30" x14ac:dyDescent="0.35">
      <c r="W170" t="str">
        <f>'sortie (6)'!$D$2</f>
        <v>E</v>
      </c>
      <c r="X170" s="162">
        <f>'sortie (6)'!$D$3</f>
        <v>0</v>
      </c>
      <c r="Y170">
        <f>'sortie (6)'!C25</f>
        <v>0</v>
      </c>
      <c r="Z170">
        <f>'sortie (6)'!D25</f>
        <v>0</v>
      </c>
      <c r="AA170" t="str">
        <f t="shared" si="12"/>
        <v>0 0</v>
      </c>
      <c r="AB170" s="1">
        <f>'sortie (6)'!AF25</f>
        <v>0</v>
      </c>
      <c r="AC170" s="1">
        <f>'sortie (6)'!AK25</f>
        <v>0</v>
      </c>
      <c r="AD170" s="1">
        <f>'sortie (6)'!AP25</f>
        <v>0</v>
      </c>
    </row>
    <row r="171" spans="23:30" x14ac:dyDescent="0.35">
      <c r="W171" t="str">
        <f>'sortie (6)'!$D$2</f>
        <v>E</v>
      </c>
      <c r="X171" s="162">
        <f>'sortie (6)'!$D$3</f>
        <v>0</v>
      </c>
      <c r="Y171">
        <f>'sortie (6)'!C26</f>
        <v>0</v>
      </c>
      <c r="Z171">
        <f>'sortie (6)'!D26</f>
        <v>0</v>
      </c>
      <c r="AA171" t="str">
        <f t="shared" si="12"/>
        <v>0 0</v>
      </c>
      <c r="AB171" s="1">
        <f>'sortie (6)'!AF26</f>
        <v>0</v>
      </c>
      <c r="AC171" s="1">
        <f>'sortie (6)'!AK26</f>
        <v>0</v>
      </c>
      <c r="AD171" s="1">
        <f>'sortie (6)'!AP26</f>
        <v>0</v>
      </c>
    </row>
    <row r="172" spans="23:30" x14ac:dyDescent="0.35">
      <c r="W172" t="str">
        <f>'sortie (6)'!$D$2</f>
        <v>E</v>
      </c>
      <c r="X172" s="162">
        <f>'sortie (6)'!$D$3</f>
        <v>0</v>
      </c>
      <c r="Y172">
        <f>'sortie (6)'!C27</f>
        <v>0</v>
      </c>
      <c r="Z172">
        <f>'sortie (6)'!D27</f>
        <v>0</v>
      </c>
      <c r="AA172" t="str">
        <f t="shared" si="12"/>
        <v>0 0</v>
      </c>
      <c r="AB172" s="1">
        <f>'sortie (6)'!AF27</f>
        <v>0</v>
      </c>
      <c r="AC172" s="1">
        <f>'sortie (6)'!AK27</f>
        <v>0</v>
      </c>
      <c r="AD172" s="1">
        <f>'sortie (6)'!AP27</f>
        <v>0</v>
      </c>
    </row>
    <row r="173" spans="23:30" x14ac:dyDescent="0.35">
      <c r="W173" t="str">
        <f>'sortie (6)'!$D$2</f>
        <v>E</v>
      </c>
      <c r="X173" s="162">
        <f>'sortie (6)'!$D$3</f>
        <v>0</v>
      </c>
      <c r="Y173">
        <f>'sortie (6)'!C28</f>
        <v>0</v>
      </c>
      <c r="Z173">
        <f>'sortie (6)'!D28</f>
        <v>0</v>
      </c>
      <c r="AA173" t="str">
        <f t="shared" si="12"/>
        <v>0 0</v>
      </c>
      <c r="AB173" s="1">
        <f>'sortie (6)'!AF28</f>
        <v>0</v>
      </c>
      <c r="AC173" s="1">
        <f>'sortie (6)'!AK28</f>
        <v>0</v>
      </c>
      <c r="AD173" s="1">
        <f>'sortie (6)'!AP28</f>
        <v>0</v>
      </c>
    </row>
    <row r="174" spans="23:30" x14ac:dyDescent="0.35">
      <c r="W174" t="str">
        <f>'sortie (6)'!$D$2</f>
        <v>E</v>
      </c>
      <c r="X174" s="162">
        <f>'sortie (6)'!$D$3</f>
        <v>0</v>
      </c>
      <c r="Y174">
        <f>'sortie (6)'!C29</f>
        <v>0</v>
      </c>
      <c r="Z174">
        <f>'sortie (6)'!D29</f>
        <v>0</v>
      </c>
      <c r="AA174" t="str">
        <f t="shared" si="12"/>
        <v>0 0</v>
      </c>
      <c r="AB174" s="1">
        <f>'sortie (6)'!AF29</f>
        <v>0</v>
      </c>
      <c r="AC174" s="1">
        <f>'sortie (6)'!AK29</f>
        <v>0</v>
      </c>
      <c r="AD174" s="1">
        <f>'sortie (6)'!AP29</f>
        <v>0</v>
      </c>
    </row>
    <row r="175" spans="23:30" x14ac:dyDescent="0.35">
      <c r="W175" t="str">
        <f>'sortie (6)'!$D$2</f>
        <v>E</v>
      </c>
      <c r="X175" s="162">
        <f>'sortie (6)'!$D$3</f>
        <v>0</v>
      </c>
      <c r="Y175">
        <f>'sortie (6)'!C30</f>
        <v>0</v>
      </c>
      <c r="Z175">
        <f>'sortie (6)'!D30</f>
        <v>0</v>
      </c>
      <c r="AA175" t="str">
        <f t="shared" si="12"/>
        <v>0 0</v>
      </c>
      <c r="AB175" s="1">
        <f>'sortie (6)'!AF30</f>
        <v>0</v>
      </c>
      <c r="AC175" s="1">
        <f>'sortie (6)'!AK30</f>
        <v>0</v>
      </c>
      <c r="AD175" s="1">
        <f>'sortie (6)'!AP30</f>
        <v>0</v>
      </c>
    </row>
    <row r="176" spans="23:30" x14ac:dyDescent="0.35">
      <c r="W176" t="str">
        <f>'sortie (6)'!$D$2</f>
        <v>E</v>
      </c>
      <c r="X176" s="162">
        <f>'sortie (6)'!$D$3</f>
        <v>0</v>
      </c>
      <c r="Y176">
        <f>'sortie (6)'!C31</f>
        <v>0</v>
      </c>
      <c r="Z176">
        <f>'sortie (6)'!D31</f>
        <v>0</v>
      </c>
      <c r="AA176" t="str">
        <f t="shared" si="12"/>
        <v>0 0</v>
      </c>
      <c r="AB176" s="1">
        <f>'sortie (6)'!AF31</f>
        <v>0</v>
      </c>
      <c r="AC176" s="1">
        <f>'sortie (6)'!AK31</f>
        <v>0</v>
      </c>
      <c r="AD176" s="1">
        <f>'sortie (6)'!AP31</f>
        <v>0</v>
      </c>
    </row>
    <row r="177" spans="23:30" x14ac:dyDescent="0.35">
      <c r="W177" t="str">
        <f>'sortie (6)'!$D$2</f>
        <v>E</v>
      </c>
      <c r="X177" s="162">
        <f>'sortie (6)'!$D$3</f>
        <v>0</v>
      </c>
      <c r="Y177">
        <f>'sortie (6)'!C32</f>
        <v>0</v>
      </c>
      <c r="Z177">
        <f>'sortie (6)'!D32</f>
        <v>0</v>
      </c>
      <c r="AA177" t="str">
        <f t="shared" si="12"/>
        <v>0 0</v>
      </c>
      <c r="AB177" s="1">
        <f>'sortie (6)'!AF32</f>
        <v>0</v>
      </c>
      <c r="AC177" s="1">
        <f>'sortie (6)'!AK32</f>
        <v>0</v>
      </c>
      <c r="AD177" s="1">
        <f>'sortie (6)'!AP32</f>
        <v>0</v>
      </c>
    </row>
    <row r="178" spans="23:30" x14ac:dyDescent="0.35">
      <c r="W178" t="str">
        <f>'sortie (6)'!$D$2</f>
        <v>E</v>
      </c>
      <c r="X178" s="162">
        <f>'sortie (6)'!$D$3</f>
        <v>0</v>
      </c>
      <c r="Y178">
        <f>'sortie (6)'!C33</f>
        <v>0</v>
      </c>
      <c r="Z178">
        <f>'sortie (6)'!D33</f>
        <v>0</v>
      </c>
      <c r="AA178" t="str">
        <f t="shared" si="12"/>
        <v>0 0</v>
      </c>
      <c r="AB178" s="1">
        <f>'sortie (6)'!AF33</f>
        <v>0</v>
      </c>
      <c r="AC178" s="1">
        <f>'sortie (6)'!AK33</f>
        <v>0</v>
      </c>
      <c r="AD178" s="1">
        <f>'sortie (6)'!AP33</f>
        <v>0</v>
      </c>
    </row>
    <row r="179" spans="23:30" x14ac:dyDescent="0.35">
      <c r="W179" t="str">
        <f>'sortie (6)'!$D$2</f>
        <v>E</v>
      </c>
      <c r="X179" s="162">
        <f>'sortie (6)'!$D$3</f>
        <v>0</v>
      </c>
      <c r="Y179">
        <f>'sortie (6)'!C34</f>
        <v>0</v>
      </c>
      <c r="Z179">
        <f>'sortie (6)'!D34</f>
        <v>0</v>
      </c>
      <c r="AA179" t="str">
        <f t="shared" si="12"/>
        <v>0 0</v>
      </c>
      <c r="AB179" s="1">
        <f>'sortie (6)'!AF34</f>
        <v>0</v>
      </c>
      <c r="AC179" s="1">
        <f>'sortie (6)'!AK34</f>
        <v>0</v>
      </c>
      <c r="AD179" s="1">
        <f>'sortie (6)'!AP34</f>
        <v>0</v>
      </c>
    </row>
    <row r="180" spans="23:30" x14ac:dyDescent="0.35">
      <c r="W180" t="str">
        <f>'sortie (6)'!$D$2</f>
        <v>E</v>
      </c>
      <c r="X180" s="162">
        <f>'sortie (6)'!$D$3</f>
        <v>0</v>
      </c>
      <c r="Y180">
        <f>'sortie (6)'!C35</f>
        <v>0</v>
      </c>
      <c r="Z180">
        <f>'sortie (6)'!D35</f>
        <v>0</v>
      </c>
      <c r="AA180" t="str">
        <f t="shared" si="12"/>
        <v>0 0</v>
      </c>
      <c r="AB180" s="1">
        <f>'sortie (6)'!AF35</f>
        <v>0</v>
      </c>
      <c r="AC180" s="1">
        <f>'sortie (6)'!AK35</f>
        <v>0</v>
      </c>
      <c r="AD180" s="1">
        <f>'sortie (6)'!AP35</f>
        <v>0</v>
      </c>
    </row>
    <row r="181" spans="23:30" x14ac:dyDescent="0.35">
      <c r="W181" t="str">
        <f>'sortie (6)'!$D$2</f>
        <v>E</v>
      </c>
      <c r="X181" s="162">
        <f>'sortie (6)'!$D$3</f>
        <v>0</v>
      </c>
      <c r="Y181">
        <f>'sortie (6)'!C36</f>
        <v>0</v>
      </c>
      <c r="Z181">
        <f>'sortie (6)'!D36</f>
        <v>0</v>
      </c>
      <c r="AA181" t="str">
        <f t="shared" si="12"/>
        <v>0 0</v>
      </c>
      <c r="AB181" s="1">
        <f>'sortie (6)'!AF36</f>
        <v>0</v>
      </c>
      <c r="AC181" s="1">
        <f>'sortie (6)'!AK36</f>
        <v>0</v>
      </c>
      <c r="AD181" s="1">
        <f>'sortie (6)'!AP36</f>
        <v>0</v>
      </c>
    </row>
    <row r="182" spans="23:30" x14ac:dyDescent="0.35">
      <c r="W182" t="str">
        <f>'sortie (6)'!$D$2</f>
        <v>E</v>
      </c>
      <c r="X182" s="162">
        <f>'sortie (6)'!$D$3</f>
        <v>0</v>
      </c>
      <c r="Y182">
        <f>'sortie (6)'!C37</f>
        <v>0</v>
      </c>
      <c r="Z182">
        <f>'sortie (6)'!D37</f>
        <v>0</v>
      </c>
      <c r="AA182" t="str">
        <f t="shared" si="12"/>
        <v>0 0</v>
      </c>
      <c r="AB182" s="1">
        <f>'sortie (6)'!AF37</f>
        <v>0</v>
      </c>
      <c r="AC182" s="1">
        <f>'sortie (6)'!AK37</f>
        <v>0</v>
      </c>
      <c r="AD182" s="1">
        <f>'sortie (6)'!AP37</f>
        <v>0</v>
      </c>
    </row>
    <row r="183" spans="23:30" ht="15" thickBot="1" x14ac:dyDescent="0.4">
      <c r="W183" s="164" t="str">
        <f>'sortie (6)'!$D$2</f>
        <v>E</v>
      </c>
      <c r="X183" s="165">
        <f>'sortie (6)'!$D$3</f>
        <v>0</v>
      </c>
      <c r="Y183" s="164">
        <f>'sortie (6)'!C38</f>
        <v>0</v>
      </c>
      <c r="Z183" s="164">
        <f>'sortie (6)'!D38</f>
        <v>0</v>
      </c>
      <c r="AA183" s="164" t="str">
        <f t="shared" si="12"/>
        <v>0 0</v>
      </c>
      <c r="AB183" s="166">
        <f>'sortie (6)'!AF38</f>
        <v>0</v>
      </c>
      <c r="AC183" s="166">
        <f>'sortie (6)'!AK38</f>
        <v>0</v>
      </c>
      <c r="AD183" s="166">
        <f>'sortie (6)'!AP38</f>
        <v>0</v>
      </c>
    </row>
    <row r="184" spans="23:30" ht="15" thickTop="1" x14ac:dyDescent="0.35">
      <c r="W184" t="str">
        <f>'sortie (7)'!$D$2</f>
        <v>F</v>
      </c>
      <c r="X184" s="162">
        <f>'sortie (7)'!$D$3</f>
        <v>0</v>
      </c>
      <c r="Y184">
        <f>'sortie (7)'!C9</f>
        <v>0</v>
      </c>
      <c r="Z184">
        <f>'sortie (7)'!D9</f>
        <v>0</v>
      </c>
      <c r="AA184" t="str">
        <f t="shared" si="12"/>
        <v>0 0</v>
      </c>
      <c r="AB184" s="191">
        <f>'sortie (7)'!AF9</f>
        <v>0</v>
      </c>
      <c r="AC184" s="191">
        <f>'sortie (7)'!AK9</f>
        <v>0</v>
      </c>
      <c r="AD184" s="191">
        <f>'sortie (7)'!AP9</f>
        <v>0</v>
      </c>
    </row>
    <row r="185" spans="23:30" x14ac:dyDescent="0.35">
      <c r="W185" t="str">
        <f>'sortie (7)'!$D$2</f>
        <v>F</v>
      </c>
      <c r="X185" s="162">
        <f>'sortie (7)'!$D$3</f>
        <v>0</v>
      </c>
      <c r="Y185">
        <f>'sortie (7)'!C10</f>
        <v>0</v>
      </c>
      <c r="Z185">
        <f>'sortie (7)'!D10</f>
        <v>0</v>
      </c>
      <c r="AA185" t="str">
        <f t="shared" si="12"/>
        <v>0 0</v>
      </c>
      <c r="AB185" s="1">
        <f>'sortie (7)'!AF10</f>
        <v>0</v>
      </c>
      <c r="AC185" s="1">
        <f>'sortie (7)'!AK10</f>
        <v>0</v>
      </c>
      <c r="AD185" s="1">
        <f>'sortie (7)'!AP10</f>
        <v>0</v>
      </c>
    </row>
    <row r="186" spans="23:30" x14ac:dyDescent="0.35">
      <c r="W186" t="str">
        <f>'sortie (7)'!$D$2</f>
        <v>F</v>
      </c>
      <c r="X186" s="162">
        <f>'sortie (7)'!$D$3</f>
        <v>0</v>
      </c>
      <c r="Y186">
        <f>'sortie (7)'!C11</f>
        <v>0</v>
      </c>
      <c r="Z186">
        <f>'sortie (7)'!D11</f>
        <v>0</v>
      </c>
      <c r="AA186" t="str">
        <f t="shared" si="12"/>
        <v>0 0</v>
      </c>
      <c r="AB186" s="1">
        <f>'sortie (7)'!AF11</f>
        <v>0</v>
      </c>
      <c r="AC186" s="1">
        <f>'sortie (7)'!AK11</f>
        <v>0</v>
      </c>
      <c r="AD186" s="1">
        <f>'sortie (7)'!AP11</f>
        <v>0</v>
      </c>
    </row>
    <row r="187" spans="23:30" x14ac:dyDescent="0.35">
      <c r="W187" t="str">
        <f>'sortie (7)'!$D$2</f>
        <v>F</v>
      </c>
      <c r="X187" s="162">
        <f>'sortie (7)'!$D$3</f>
        <v>0</v>
      </c>
      <c r="Y187">
        <f>'sortie (7)'!C12</f>
        <v>0</v>
      </c>
      <c r="Z187">
        <f>'sortie (7)'!D12</f>
        <v>0</v>
      </c>
      <c r="AA187" t="str">
        <f t="shared" si="12"/>
        <v>0 0</v>
      </c>
      <c r="AB187" s="1">
        <f>'sortie (7)'!AF12</f>
        <v>0</v>
      </c>
      <c r="AC187" s="1">
        <f>'sortie (7)'!AK12</f>
        <v>0</v>
      </c>
      <c r="AD187" s="1">
        <f>'sortie (7)'!AP12</f>
        <v>0</v>
      </c>
    </row>
    <row r="188" spans="23:30" x14ac:dyDescent="0.35">
      <c r="W188" t="str">
        <f>'sortie (7)'!$D$2</f>
        <v>F</v>
      </c>
      <c r="X188" s="162">
        <f>'sortie (7)'!$D$3</f>
        <v>0</v>
      </c>
      <c r="Y188">
        <f>'sortie (7)'!C13</f>
        <v>0</v>
      </c>
      <c r="Z188">
        <f>'sortie (7)'!D13</f>
        <v>0</v>
      </c>
      <c r="AA188" t="str">
        <f t="shared" si="12"/>
        <v>0 0</v>
      </c>
      <c r="AB188" s="1">
        <f>'sortie (7)'!AF13</f>
        <v>0</v>
      </c>
      <c r="AC188" s="1">
        <f>'sortie (7)'!AK13</f>
        <v>0</v>
      </c>
      <c r="AD188" s="1">
        <f>'sortie (7)'!AP13</f>
        <v>0</v>
      </c>
    </row>
    <row r="189" spans="23:30" x14ac:dyDescent="0.35">
      <c r="W189" t="str">
        <f>'sortie (7)'!$D$2</f>
        <v>F</v>
      </c>
      <c r="X189" s="162">
        <f>'sortie (7)'!$D$3</f>
        <v>0</v>
      </c>
      <c r="Y189">
        <f>'sortie (7)'!C14</f>
        <v>0</v>
      </c>
      <c r="Z189">
        <f>'sortie (7)'!D14</f>
        <v>0</v>
      </c>
      <c r="AA189" t="str">
        <f t="shared" si="12"/>
        <v>0 0</v>
      </c>
      <c r="AB189" s="1">
        <f>'sortie (7)'!AF14</f>
        <v>0</v>
      </c>
      <c r="AC189" s="1">
        <f>'sortie (7)'!AK14</f>
        <v>0</v>
      </c>
      <c r="AD189" s="1">
        <f>'sortie (7)'!AP14</f>
        <v>0</v>
      </c>
    </row>
    <row r="190" spans="23:30" x14ac:dyDescent="0.35">
      <c r="W190" t="str">
        <f>'sortie (7)'!$D$2</f>
        <v>F</v>
      </c>
      <c r="X190" s="162">
        <f>'sortie (7)'!$D$3</f>
        <v>0</v>
      </c>
      <c r="Y190">
        <f>'sortie (7)'!C15</f>
        <v>0</v>
      </c>
      <c r="Z190">
        <f>'sortie (7)'!D15</f>
        <v>0</v>
      </c>
      <c r="AA190" t="str">
        <f t="shared" si="12"/>
        <v>0 0</v>
      </c>
      <c r="AB190" s="1">
        <f>'sortie (7)'!AF15</f>
        <v>0</v>
      </c>
      <c r="AC190" s="1">
        <f>'sortie (7)'!AK15</f>
        <v>0</v>
      </c>
      <c r="AD190" s="1">
        <f>'sortie (7)'!AP15</f>
        <v>0</v>
      </c>
    </row>
    <row r="191" spans="23:30" x14ac:dyDescent="0.35">
      <c r="W191" t="str">
        <f>'sortie (7)'!$D$2</f>
        <v>F</v>
      </c>
      <c r="X191" s="162">
        <f>'sortie (7)'!$D$3</f>
        <v>0</v>
      </c>
      <c r="Y191">
        <f>'sortie (7)'!C16</f>
        <v>0</v>
      </c>
      <c r="Z191">
        <f>'sortie (7)'!D16</f>
        <v>0</v>
      </c>
      <c r="AA191" t="str">
        <f t="shared" si="12"/>
        <v>0 0</v>
      </c>
      <c r="AB191" s="1">
        <f>'sortie (7)'!AF16</f>
        <v>0</v>
      </c>
      <c r="AC191" s="1">
        <f>'sortie (7)'!AK16</f>
        <v>0</v>
      </c>
      <c r="AD191" s="1">
        <f>'sortie (7)'!AP16</f>
        <v>0</v>
      </c>
    </row>
    <row r="192" spans="23:30" x14ac:dyDescent="0.35">
      <c r="W192" t="str">
        <f>'sortie (7)'!$D$2</f>
        <v>F</v>
      </c>
      <c r="X192" s="162">
        <f>'sortie (7)'!$D$3</f>
        <v>0</v>
      </c>
      <c r="Y192">
        <f>'sortie (7)'!C17</f>
        <v>0</v>
      </c>
      <c r="Z192">
        <f>'sortie (7)'!D17</f>
        <v>0</v>
      </c>
      <c r="AA192" t="str">
        <f t="shared" si="12"/>
        <v>0 0</v>
      </c>
      <c r="AB192" s="1">
        <f>'sortie (7)'!AF17</f>
        <v>0</v>
      </c>
      <c r="AC192" s="1">
        <f>'sortie (7)'!AK17</f>
        <v>0</v>
      </c>
      <c r="AD192" s="1">
        <f>'sortie (7)'!AP17</f>
        <v>0</v>
      </c>
    </row>
    <row r="193" spans="23:30" x14ac:dyDescent="0.35">
      <c r="W193" t="str">
        <f>'sortie (7)'!$D$2</f>
        <v>F</v>
      </c>
      <c r="X193" s="162">
        <f>'sortie (7)'!$D$3</f>
        <v>0</v>
      </c>
      <c r="Y193">
        <f>'sortie (7)'!C18</f>
        <v>0</v>
      </c>
      <c r="Z193">
        <f>'sortie (7)'!D18</f>
        <v>0</v>
      </c>
      <c r="AA193" t="str">
        <f t="shared" si="12"/>
        <v>0 0</v>
      </c>
      <c r="AB193" s="1">
        <f>'sortie (7)'!AF18</f>
        <v>0</v>
      </c>
      <c r="AC193" s="1">
        <f>'sortie (7)'!AK18</f>
        <v>0</v>
      </c>
      <c r="AD193" s="1">
        <f>'sortie (7)'!AP18</f>
        <v>0</v>
      </c>
    </row>
    <row r="194" spans="23:30" x14ac:dyDescent="0.35">
      <c r="W194" t="str">
        <f>'sortie (7)'!$D$2</f>
        <v>F</v>
      </c>
      <c r="X194" s="162">
        <f>'sortie (7)'!$D$3</f>
        <v>0</v>
      </c>
      <c r="Y194">
        <f>'sortie (7)'!C19</f>
        <v>0</v>
      </c>
      <c r="Z194">
        <f>'sortie (7)'!D19</f>
        <v>0</v>
      </c>
      <c r="AA194" t="str">
        <f t="shared" si="12"/>
        <v>0 0</v>
      </c>
      <c r="AB194" s="1">
        <f>'sortie (7)'!AF19</f>
        <v>0</v>
      </c>
      <c r="AC194" s="1">
        <f>'sortie (7)'!AK19</f>
        <v>0</v>
      </c>
      <c r="AD194" s="1">
        <f>'sortie (7)'!AP19</f>
        <v>0</v>
      </c>
    </row>
    <row r="195" spans="23:30" x14ac:dyDescent="0.35">
      <c r="W195" t="str">
        <f>'sortie (7)'!$D$2</f>
        <v>F</v>
      </c>
      <c r="X195" s="162">
        <f>'sortie (7)'!$D$3</f>
        <v>0</v>
      </c>
      <c r="Y195">
        <f>'sortie (7)'!C20</f>
        <v>0</v>
      </c>
      <c r="Z195">
        <f>'sortie (7)'!D20</f>
        <v>0</v>
      </c>
      <c r="AA195" t="str">
        <f t="shared" si="12"/>
        <v>0 0</v>
      </c>
      <c r="AB195" s="1">
        <f>'sortie (7)'!AF20</f>
        <v>0</v>
      </c>
      <c r="AC195" s="1">
        <f>'sortie (7)'!AK20</f>
        <v>0</v>
      </c>
      <c r="AD195" s="1">
        <f>'sortie (7)'!AP20</f>
        <v>0</v>
      </c>
    </row>
    <row r="196" spans="23:30" x14ac:dyDescent="0.35">
      <c r="W196" t="str">
        <f>'sortie (7)'!$D$2</f>
        <v>F</v>
      </c>
      <c r="X196" s="162">
        <f>'sortie (7)'!$D$3</f>
        <v>0</v>
      </c>
      <c r="Y196">
        <f>'sortie (7)'!C21</f>
        <v>0</v>
      </c>
      <c r="Z196">
        <f>'sortie (7)'!D21</f>
        <v>0</v>
      </c>
      <c r="AA196" t="str">
        <f t="shared" si="12"/>
        <v>0 0</v>
      </c>
      <c r="AB196" s="191">
        <f>'sortie (7)'!AF21</f>
        <v>0</v>
      </c>
      <c r="AC196" s="191">
        <f>'sortie (7)'!AK21</f>
        <v>0</v>
      </c>
      <c r="AD196" s="191">
        <f>'sortie (7)'!AP21</f>
        <v>0</v>
      </c>
    </row>
    <row r="197" spans="23:30" x14ac:dyDescent="0.35">
      <c r="W197" t="str">
        <f>'sortie (7)'!$D$2</f>
        <v>F</v>
      </c>
      <c r="X197" s="162">
        <f>'sortie (7)'!$D$3</f>
        <v>0</v>
      </c>
      <c r="Y197">
        <f>'sortie (7)'!C22</f>
        <v>0</v>
      </c>
      <c r="Z197">
        <f>'sortie (7)'!D22</f>
        <v>0</v>
      </c>
      <c r="AA197" t="str">
        <f t="shared" ref="AA197:AA260" si="13">CONCATENATE(Y197," ",Z197)</f>
        <v>0 0</v>
      </c>
      <c r="AB197" s="1">
        <f>'sortie (7)'!AF22</f>
        <v>0</v>
      </c>
      <c r="AC197" s="1">
        <f>'sortie (7)'!AK22</f>
        <v>0</v>
      </c>
      <c r="AD197" s="1">
        <f>'sortie (7)'!AP22</f>
        <v>0</v>
      </c>
    </row>
    <row r="198" spans="23:30" x14ac:dyDescent="0.35">
      <c r="W198" t="str">
        <f>'sortie (7)'!$D$2</f>
        <v>F</v>
      </c>
      <c r="X198" s="162">
        <f>'sortie (7)'!$D$3</f>
        <v>0</v>
      </c>
      <c r="Y198">
        <f>'sortie (7)'!C23</f>
        <v>0</v>
      </c>
      <c r="Z198">
        <f>'sortie (7)'!D23</f>
        <v>0</v>
      </c>
      <c r="AA198" t="str">
        <f t="shared" si="13"/>
        <v>0 0</v>
      </c>
      <c r="AB198" s="1">
        <f>'sortie (7)'!AF23</f>
        <v>0</v>
      </c>
      <c r="AC198" s="1">
        <f>'sortie (7)'!AK23</f>
        <v>0</v>
      </c>
      <c r="AD198" s="1">
        <f>'sortie (7)'!AP23</f>
        <v>0</v>
      </c>
    </row>
    <row r="199" spans="23:30" x14ac:dyDescent="0.35">
      <c r="W199" t="str">
        <f>'sortie (7)'!$D$2</f>
        <v>F</v>
      </c>
      <c r="X199" s="162">
        <f>'sortie (7)'!$D$3</f>
        <v>0</v>
      </c>
      <c r="Y199">
        <f>'sortie (7)'!C24</f>
        <v>0</v>
      </c>
      <c r="Z199">
        <f>'sortie (7)'!D24</f>
        <v>0</v>
      </c>
      <c r="AA199" t="str">
        <f t="shared" si="13"/>
        <v>0 0</v>
      </c>
      <c r="AB199" s="1">
        <f>'sortie (7)'!AF24</f>
        <v>0</v>
      </c>
      <c r="AC199" s="1">
        <f>'sortie (7)'!AK24</f>
        <v>0</v>
      </c>
      <c r="AD199" s="1">
        <f>'sortie (7)'!AP24</f>
        <v>0</v>
      </c>
    </row>
    <row r="200" spans="23:30" x14ac:dyDescent="0.35">
      <c r="W200" t="str">
        <f>'sortie (7)'!$D$2</f>
        <v>F</v>
      </c>
      <c r="X200" s="162">
        <f>'sortie (7)'!$D$3</f>
        <v>0</v>
      </c>
      <c r="Y200">
        <f>'sortie (7)'!C25</f>
        <v>0</v>
      </c>
      <c r="Z200">
        <f>'sortie (7)'!D25</f>
        <v>0</v>
      </c>
      <c r="AA200" t="str">
        <f t="shared" si="13"/>
        <v>0 0</v>
      </c>
      <c r="AB200" s="1">
        <f>'sortie (7)'!AF25</f>
        <v>0</v>
      </c>
      <c r="AC200" s="1">
        <f>'sortie (7)'!AK25</f>
        <v>0</v>
      </c>
      <c r="AD200" s="1">
        <f>'sortie (7)'!AP25</f>
        <v>0</v>
      </c>
    </row>
    <row r="201" spans="23:30" x14ac:dyDescent="0.35">
      <c r="W201" t="str">
        <f>'sortie (7)'!$D$2</f>
        <v>F</v>
      </c>
      <c r="X201" s="162">
        <f>'sortie (7)'!$D$3</f>
        <v>0</v>
      </c>
      <c r="Y201">
        <f>'sortie (7)'!C26</f>
        <v>0</v>
      </c>
      <c r="Z201">
        <f>'sortie (7)'!D26</f>
        <v>0</v>
      </c>
      <c r="AA201" t="str">
        <f t="shared" si="13"/>
        <v>0 0</v>
      </c>
      <c r="AB201" s="1">
        <f>'sortie (7)'!AF26</f>
        <v>0</v>
      </c>
      <c r="AC201" s="1">
        <f>'sortie (7)'!AK26</f>
        <v>0</v>
      </c>
      <c r="AD201" s="1">
        <f>'sortie (7)'!AP26</f>
        <v>0</v>
      </c>
    </row>
    <row r="202" spans="23:30" x14ac:dyDescent="0.35">
      <c r="W202" t="str">
        <f>'sortie (7)'!$D$2</f>
        <v>F</v>
      </c>
      <c r="X202" s="162">
        <f>'sortie (7)'!$D$3</f>
        <v>0</v>
      </c>
      <c r="Y202">
        <f>'sortie (7)'!C27</f>
        <v>0</v>
      </c>
      <c r="Z202">
        <f>'sortie (7)'!D27</f>
        <v>0</v>
      </c>
      <c r="AA202" t="str">
        <f t="shared" si="13"/>
        <v>0 0</v>
      </c>
      <c r="AB202" s="1">
        <f>'sortie (7)'!AF27</f>
        <v>0</v>
      </c>
      <c r="AC202" s="1">
        <f>'sortie (7)'!AK27</f>
        <v>0</v>
      </c>
      <c r="AD202" s="1">
        <f>'sortie (7)'!AP27</f>
        <v>0</v>
      </c>
    </row>
    <row r="203" spans="23:30" x14ac:dyDescent="0.35">
      <c r="W203" t="str">
        <f>'sortie (7)'!$D$2</f>
        <v>F</v>
      </c>
      <c r="X203" s="162">
        <f>'sortie (7)'!$D$3</f>
        <v>0</v>
      </c>
      <c r="Y203">
        <f>'sortie (7)'!C28</f>
        <v>0</v>
      </c>
      <c r="Z203">
        <f>'sortie (7)'!D28</f>
        <v>0</v>
      </c>
      <c r="AA203" t="str">
        <f t="shared" si="13"/>
        <v>0 0</v>
      </c>
      <c r="AB203" s="1">
        <f>'sortie (7)'!AF28</f>
        <v>0</v>
      </c>
      <c r="AC203" s="1">
        <f>'sortie (7)'!AK28</f>
        <v>0</v>
      </c>
      <c r="AD203" s="1">
        <f>'sortie (7)'!AP28</f>
        <v>0</v>
      </c>
    </row>
    <row r="204" spans="23:30" x14ac:dyDescent="0.35">
      <c r="W204" t="str">
        <f>'sortie (7)'!$D$2</f>
        <v>F</v>
      </c>
      <c r="X204" s="162">
        <f>'sortie (7)'!$D$3</f>
        <v>0</v>
      </c>
      <c r="Y204">
        <f>'sortie (7)'!C29</f>
        <v>0</v>
      </c>
      <c r="Z204">
        <f>'sortie (7)'!D29</f>
        <v>0</v>
      </c>
      <c r="AA204" t="str">
        <f t="shared" si="13"/>
        <v>0 0</v>
      </c>
      <c r="AB204" s="1">
        <f>'sortie (7)'!AF29</f>
        <v>0</v>
      </c>
      <c r="AC204" s="1">
        <f>'sortie (7)'!AK29</f>
        <v>0</v>
      </c>
      <c r="AD204" s="1">
        <f>'sortie (7)'!AP29</f>
        <v>0</v>
      </c>
    </row>
    <row r="205" spans="23:30" x14ac:dyDescent="0.35">
      <c r="W205" t="str">
        <f>'sortie (7)'!$D$2</f>
        <v>F</v>
      </c>
      <c r="X205" s="162">
        <f>'sortie (7)'!$D$3</f>
        <v>0</v>
      </c>
      <c r="Y205">
        <f>'sortie (7)'!C30</f>
        <v>0</v>
      </c>
      <c r="Z205">
        <f>'sortie (7)'!D30</f>
        <v>0</v>
      </c>
      <c r="AA205" t="str">
        <f t="shared" si="13"/>
        <v>0 0</v>
      </c>
      <c r="AB205" s="1">
        <f>'sortie (7)'!AF30</f>
        <v>0</v>
      </c>
      <c r="AC205" s="1">
        <f>'sortie (7)'!AK30</f>
        <v>0</v>
      </c>
      <c r="AD205" s="1">
        <f>'sortie (7)'!AP30</f>
        <v>0</v>
      </c>
    </row>
    <row r="206" spans="23:30" x14ac:dyDescent="0.35">
      <c r="W206" t="str">
        <f>'sortie (7)'!$D$2</f>
        <v>F</v>
      </c>
      <c r="X206" s="162">
        <f>'sortie (7)'!$D$3</f>
        <v>0</v>
      </c>
      <c r="Y206">
        <f>'sortie (7)'!C31</f>
        <v>0</v>
      </c>
      <c r="Z206">
        <f>'sortie (7)'!D31</f>
        <v>0</v>
      </c>
      <c r="AA206" t="str">
        <f t="shared" si="13"/>
        <v>0 0</v>
      </c>
      <c r="AB206" s="1">
        <f>'sortie (7)'!AF31</f>
        <v>0</v>
      </c>
      <c r="AC206" s="1">
        <f>'sortie (7)'!AK31</f>
        <v>0</v>
      </c>
      <c r="AD206" s="1">
        <f>'sortie (7)'!AP31</f>
        <v>0</v>
      </c>
    </row>
    <row r="207" spans="23:30" x14ac:dyDescent="0.35">
      <c r="W207" t="str">
        <f>'sortie (7)'!$D$2</f>
        <v>F</v>
      </c>
      <c r="X207" s="162">
        <f>'sortie (7)'!$D$3</f>
        <v>0</v>
      </c>
      <c r="Y207">
        <f>'sortie (7)'!C32</f>
        <v>0</v>
      </c>
      <c r="Z207">
        <f>'sortie (7)'!D32</f>
        <v>0</v>
      </c>
      <c r="AA207" t="str">
        <f t="shared" si="13"/>
        <v>0 0</v>
      </c>
      <c r="AB207" s="1">
        <f>'sortie (7)'!AF32</f>
        <v>0</v>
      </c>
      <c r="AC207" s="1">
        <f>'sortie (7)'!AK32</f>
        <v>0</v>
      </c>
      <c r="AD207" s="1">
        <f>'sortie (7)'!AP32</f>
        <v>0</v>
      </c>
    </row>
    <row r="208" spans="23:30" x14ac:dyDescent="0.35">
      <c r="W208" t="str">
        <f>'sortie (7)'!$D$2</f>
        <v>F</v>
      </c>
      <c r="X208" s="162">
        <f>'sortie (7)'!$D$3</f>
        <v>0</v>
      </c>
      <c r="Y208">
        <f>'sortie (7)'!C33</f>
        <v>0</v>
      </c>
      <c r="Z208">
        <f>'sortie (7)'!D33</f>
        <v>0</v>
      </c>
      <c r="AA208" t="str">
        <f t="shared" si="13"/>
        <v>0 0</v>
      </c>
      <c r="AB208" s="1">
        <f>'sortie (7)'!AF33</f>
        <v>0</v>
      </c>
      <c r="AC208" s="1">
        <f>'sortie (7)'!AK33</f>
        <v>0</v>
      </c>
      <c r="AD208" s="1">
        <f>'sortie (7)'!AP33</f>
        <v>0</v>
      </c>
    </row>
    <row r="209" spans="23:30" x14ac:dyDescent="0.35">
      <c r="W209" t="str">
        <f>'sortie (7)'!$D$2</f>
        <v>F</v>
      </c>
      <c r="X209" s="162">
        <f>'sortie (7)'!$D$3</f>
        <v>0</v>
      </c>
      <c r="Y209">
        <f>'sortie (7)'!C34</f>
        <v>0</v>
      </c>
      <c r="Z209">
        <f>'sortie (7)'!D34</f>
        <v>0</v>
      </c>
      <c r="AA209" t="str">
        <f t="shared" si="13"/>
        <v>0 0</v>
      </c>
      <c r="AB209" s="1">
        <f>'sortie (7)'!AF34</f>
        <v>0</v>
      </c>
      <c r="AC209" s="1">
        <f>'sortie (7)'!AK34</f>
        <v>0</v>
      </c>
      <c r="AD209" s="1">
        <f>'sortie (7)'!AP34</f>
        <v>0</v>
      </c>
    </row>
    <row r="210" spans="23:30" x14ac:dyDescent="0.35">
      <c r="W210" t="str">
        <f>'sortie (7)'!$D$2</f>
        <v>F</v>
      </c>
      <c r="X210" s="162">
        <f>'sortie (7)'!$D$3</f>
        <v>0</v>
      </c>
      <c r="Y210">
        <f>'sortie (7)'!C35</f>
        <v>0</v>
      </c>
      <c r="Z210">
        <f>'sortie (7)'!D35</f>
        <v>0</v>
      </c>
      <c r="AA210" t="str">
        <f t="shared" si="13"/>
        <v>0 0</v>
      </c>
      <c r="AB210" s="1">
        <f>'sortie (7)'!AF35</f>
        <v>0</v>
      </c>
      <c r="AC210" s="1">
        <f>'sortie (7)'!AK35</f>
        <v>0</v>
      </c>
      <c r="AD210" s="1">
        <f>'sortie (7)'!AP35</f>
        <v>0</v>
      </c>
    </row>
    <row r="211" spans="23:30" x14ac:dyDescent="0.35">
      <c r="W211" t="str">
        <f>'sortie (7)'!$D$2</f>
        <v>F</v>
      </c>
      <c r="X211" s="162">
        <f>'sortie (7)'!$D$3</f>
        <v>0</v>
      </c>
      <c r="Y211">
        <f>'sortie (7)'!C36</f>
        <v>0</v>
      </c>
      <c r="Z211">
        <f>'sortie (7)'!D36</f>
        <v>0</v>
      </c>
      <c r="AA211" t="str">
        <f t="shared" si="13"/>
        <v>0 0</v>
      </c>
      <c r="AB211" s="1">
        <f>'sortie (7)'!AF36</f>
        <v>0</v>
      </c>
      <c r="AC211" s="1">
        <f>'sortie (7)'!AK36</f>
        <v>0</v>
      </c>
      <c r="AD211" s="1">
        <f>'sortie (7)'!AP36</f>
        <v>0</v>
      </c>
    </row>
    <row r="212" spans="23:30" x14ac:dyDescent="0.35">
      <c r="W212" t="str">
        <f>'sortie (7)'!$D$2</f>
        <v>F</v>
      </c>
      <c r="X212" s="162">
        <f>'sortie (7)'!$D$3</f>
        <v>0</v>
      </c>
      <c r="Y212">
        <f>'sortie (7)'!C37</f>
        <v>0</v>
      </c>
      <c r="Z212">
        <f>'sortie (7)'!D37</f>
        <v>0</v>
      </c>
      <c r="AA212" t="str">
        <f t="shared" si="13"/>
        <v>0 0</v>
      </c>
      <c r="AB212" s="1">
        <f>'sortie (7)'!AF37</f>
        <v>0</v>
      </c>
      <c r="AC212" s="1">
        <f>'sortie (7)'!AK37</f>
        <v>0</v>
      </c>
      <c r="AD212" s="1">
        <f>'sortie (7)'!AP37</f>
        <v>0</v>
      </c>
    </row>
    <row r="213" spans="23:30" ht="15" thickBot="1" x14ac:dyDescent="0.4">
      <c r="W213" s="164" t="str">
        <f>'sortie (7)'!$D$2</f>
        <v>F</v>
      </c>
      <c r="X213" s="165">
        <f>'sortie (7)'!$D$3</f>
        <v>0</v>
      </c>
      <c r="Y213" s="164">
        <f>'sortie (7)'!C38</f>
        <v>0</v>
      </c>
      <c r="Z213" s="164">
        <f>'sortie (7)'!D38</f>
        <v>0</v>
      </c>
      <c r="AA213" s="164" t="str">
        <f t="shared" si="13"/>
        <v>0 0</v>
      </c>
      <c r="AB213" s="166">
        <f>'sortie (7)'!AF38</f>
        <v>0</v>
      </c>
      <c r="AC213" s="166">
        <f>'sortie (7)'!AK38</f>
        <v>0</v>
      </c>
      <c r="AD213" s="166">
        <f>'sortie (7)'!AP38</f>
        <v>0</v>
      </c>
    </row>
    <row r="214" spans="23:30" ht="15" thickTop="1" x14ac:dyDescent="0.35">
      <c r="W214" t="str">
        <f>'sortie (8)'!$D$2</f>
        <v>G</v>
      </c>
      <c r="X214" s="162">
        <f>'sortie (8)'!$D$3</f>
        <v>0</v>
      </c>
      <c r="Y214">
        <f>'sortie (8)'!C9</f>
        <v>0</v>
      </c>
      <c r="Z214">
        <f>'sortie (8)'!D9</f>
        <v>0</v>
      </c>
      <c r="AA214" t="str">
        <f t="shared" si="13"/>
        <v>0 0</v>
      </c>
      <c r="AB214" s="191">
        <f>'sortie (8)'!AF9</f>
        <v>0</v>
      </c>
      <c r="AC214" s="191">
        <f>'sortie (8)'!AK9</f>
        <v>0</v>
      </c>
      <c r="AD214" s="191">
        <f>'sortie (8)'!AP9</f>
        <v>0</v>
      </c>
    </row>
    <row r="215" spans="23:30" x14ac:dyDescent="0.35">
      <c r="W215" t="str">
        <f>'sortie (8)'!$D$2</f>
        <v>G</v>
      </c>
      <c r="X215" s="162">
        <f>'sortie (8)'!$D$3</f>
        <v>0</v>
      </c>
      <c r="Y215">
        <f>'sortie (8)'!C10</f>
        <v>0</v>
      </c>
      <c r="Z215">
        <f>'sortie (8)'!D10</f>
        <v>0</v>
      </c>
      <c r="AA215" t="str">
        <f t="shared" si="13"/>
        <v>0 0</v>
      </c>
      <c r="AB215" s="1">
        <f>'sortie (8)'!AF10</f>
        <v>0</v>
      </c>
      <c r="AC215" s="1">
        <f>'sortie (8)'!AK10</f>
        <v>0</v>
      </c>
      <c r="AD215" s="1">
        <f>'sortie (8)'!AP10</f>
        <v>0</v>
      </c>
    </row>
    <row r="216" spans="23:30" x14ac:dyDescent="0.35">
      <c r="W216" t="str">
        <f>'sortie (8)'!$D$2</f>
        <v>G</v>
      </c>
      <c r="X216" s="162">
        <f>'sortie (8)'!$D$3</f>
        <v>0</v>
      </c>
      <c r="Y216">
        <f>'sortie (8)'!C11</f>
        <v>0</v>
      </c>
      <c r="Z216">
        <f>'sortie (8)'!D11</f>
        <v>0</v>
      </c>
      <c r="AA216" t="str">
        <f t="shared" si="13"/>
        <v>0 0</v>
      </c>
      <c r="AB216" s="1">
        <f>'sortie (8)'!AF11</f>
        <v>0</v>
      </c>
      <c r="AC216" s="1">
        <f>'sortie (8)'!AK11</f>
        <v>0</v>
      </c>
      <c r="AD216" s="1">
        <f>'sortie (8)'!AP11</f>
        <v>0</v>
      </c>
    </row>
    <row r="217" spans="23:30" x14ac:dyDescent="0.35">
      <c r="W217" t="str">
        <f>'sortie (8)'!$D$2</f>
        <v>G</v>
      </c>
      <c r="X217" s="162">
        <f>'sortie (8)'!$D$3</f>
        <v>0</v>
      </c>
      <c r="Y217">
        <f>'sortie (8)'!C12</f>
        <v>0</v>
      </c>
      <c r="Z217">
        <f>'sortie (8)'!D12</f>
        <v>0</v>
      </c>
      <c r="AA217" t="str">
        <f t="shared" si="13"/>
        <v>0 0</v>
      </c>
      <c r="AB217" s="1">
        <f>'sortie (8)'!AF12</f>
        <v>0</v>
      </c>
      <c r="AC217" s="1">
        <f>'sortie (8)'!AK12</f>
        <v>0</v>
      </c>
      <c r="AD217" s="1">
        <f>'sortie (8)'!AP12</f>
        <v>0</v>
      </c>
    </row>
    <row r="218" spans="23:30" x14ac:dyDescent="0.35">
      <c r="W218" t="str">
        <f>'sortie (8)'!$D$2</f>
        <v>G</v>
      </c>
      <c r="X218" s="162">
        <f>'sortie (8)'!$D$3</f>
        <v>0</v>
      </c>
      <c r="Y218">
        <f>'sortie (8)'!C13</f>
        <v>0</v>
      </c>
      <c r="Z218">
        <f>'sortie (8)'!D13</f>
        <v>0</v>
      </c>
      <c r="AA218" t="str">
        <f t="shared" si="13"/>
        <v>0 0</v>
      </c>
      <c r="AB218" s="1">
        <f>'sortie (8)'!AF13</f>
        <v>0</v>
      </c>
      <c r="AC218" s="1">
        <f>'sortie (8)'!AK13</f>
        <v>0</v>
      </c>
      <c r="AD218" s="1">
        <f>'sortie (8)'!AP13</f>
        <v>0</v>
      </c>
    </row>
    <row r="219" spans="23:30" x14ac:dyDescent="0.35">
      <c r="W219" t="str">
        <f>'sortie (8)'!$D$2</f>
        <v>G</v>
      </c>
      <c r="X219" s="162">
        <f>'sortie (8)'!$D$3</f>
        <v>0</v>
      </c>
      <c r="Y219">
        <f>'sortie (8)'!C14</f>
        <v>0</v>
      </c>
      <c r="Z219">
        <f>'sortie (8)'!D14</f>
        <v>0</v>
      </c>
      <c r="AA219" t="str">
        <f t="shared" si="13"/>
        <v>0 0</v>
      </c>
      <c r="AB219" s="1">
        <f>'sortie (8)'!AF14</f>
        <v>0</v>
      </c>
      <c r="AC219" s="1">
        <f>'sortie (8)'!AK14</f>
        <v>0</v>
      </c>
      <c r="AD219" s="1">
        <f>'sortie (8)'!AP14</f>
        <v>0</v>
      </c>
    </row>
    <row r="220" spans="23:30" x14ac:dyDescent="0.35">
      <c r="W220" t="str">
        <f>'sortie (8)'!$D$2</f>
        <v>G</v>
      </c>
      <c r="X220" s="162">
        <f>'sortie (8)'!$D$3</f>
        <v>0</v>
      </c>
      <c r="Y220">
        <f>'sortie (8)'!C15</f>
        <v>0</v>
      </c>
      <c r="Z220">
        <f>'sortie (8)'!D15</f>
        <v>0</v>
      </c>
      <c r="AA220" t="str">
        <f t="shared" si="13"/>
        <v>0 0</v>
      </c>
      <c r="AB220" s="1">
        <f>'sortie (8)'!AF15</f>
        <v>0</v>
      </c>
      <c r="AC220" s="1">
        <f>'sortie (8)'!AK15</f>
        <v>0</v>
      </c>
      <c r="AD220" s="1">
        <f>'sortie (8)'!AP15</f>
        <v>0</v>
      </c>
    </row>
    <row r="221" spans="23:30" x14ac:dyDescent="0.35">
      <c r="W221" t="str">
        <f>'sortie (8)'!$D$2</f>
        <v>G</v>
      </c>
      <c r="X221" s="162">
        <f>'sortie (8)'!$D$3</f>
        <v>0</v>
      </c>
      <c r="Y221">
        <f>'sortie (8)'!C16</f>
        <v>0</v>
      </c>
      <c r="Z221">
        <f>'sortie (8)'!D16</f>
        <v>0</v>
      </c>
      <c r="AA221" t="str">
        <f t="shared" si="13"/>
        <v>0 0</v>
      </c>
      <c r="AB221" s="1">
        <f>'sortie (8)'!AF16</f>
        <v>0</v>
      </c>
      <c r="AC221" s="1">
        <f>'sortie (8)'!AK16</f>
        <v>0</v>
      </c>
      <c r="AD221" s="1">
        <f>'sortie (8)'!AP16</f>
        <v>0</v>
      </c>
    </row>
    <row r="222" spans="23:30" x14ac:dyDescent="0.35">
      <c r="W222" t="str">
        <f>'sortie (8)'!$D$2</f>
        <v>G</v>
      </c>
      <c r="X222" s="162">
        <f>'sortie (8)'!$D$3</f>
        <v>0</v>
      </c>
      <c r="Y222">
        <f>'sortie (8)'!C17</f>
        <v>0</v>
      </c>
      <c r="Z222">
        <f>'sortie (8)'!D17</f>
        <v>0</v>
      </c>
      <c r="AA222" t="str">
        <f t="shared" si="13"/>
        <v>0 0</v>
      </c>
      <c r="AB222" s="1">
        <f>'sortie (8)'!AF17</f>
        <v>0</v>
      </c>
      <c r="AC222" s="1">
        <f>'sortie (8)'!AK17</f>
        <v>0</v>
      </c>
      <c r="AD222" s="1">
        <f>'sortie (8)'!AP17</f>
        <v>0</v>
      </c>
    </row>
    <row r="223" spans="23:30" x14ac:dyDescent="0.35">
      <c r="W223" t="str">
        <f>'sortie (8)'!$D$2</f>
        <v>G</v>
      </c>
      <c r="X223" s="162">
        <f>'sortie (8)'!$D$3</f>
        <v>0</v>
      </c>
      <c r="Y223">
        <f>'sortie (8)'!C18</f>
        <v>0</v>
      </c>
      <c r="Z223">
        <f>'sortie (8)'!D18</f>
        <v>0</v>
      </c>
      <c r="AA223" t="str">
        <f t="shared" si="13"/>
        <v>0 0</v>
      </c>
      <c r="AB223" s="1">
        <f>'sortie (8)'!AF18</f>
        <v>0</v>
      </c>
      <c r="AC223" s="1">
        <f>'sortie (8)'!AK18</f>
        <v>0</v>
      </c>
      <c r="AD223" s="1">
        <f>'sortie (8)'!AP18</f>
        <v>0</v>
      </c>
    </row>
    <row r="224" spans="23:30" x14ac:dyDescent="0.35">
      <c r="W224" t="str">
        <f>'sortie (8)'!$D$2</f>
        <v>G</v>
      </c>
      <c r="X224" s="162">
        <f>'sortie (8)'!$D$3</f>
        <v>0</v>
      </c>
      <c r="Y224">
        <f>'sortie (8)'!C19</f>
        <v>0</v>
      </c>
      <c r="Z224">
        <f>'sortie (8)'!D19</f>
        <v>0</v>
      </c>
      <c r="AA224" t="str">
        <f t="shared" si="13"/>
        <v>0 0</v>
      </c>
      <c r="AB224" s="1">
        <f>'sortie (8)'!AF19</f>
        <v>0</v>
      </c>
      <c r="AC224" s="1">
        <f>'sortie (8)'!AK19</f>
        <v>0</v>
      </c>
      <c r="AD224" s="1">
        <f>'sortie (8)'!AP19</f>
        <v>0</v>
      </c>
    </row>
    <row r="225" spans="23:30" x14ac:dyDescent="0.35">
      <c r="W225" t="str">
        <f>'sortie (8)'!$D$2</f>
        <v>G</v>
      </c>
      <c r="X225" s="162">
        <f>'sortie (8)'!$D$3</f>
        <v>0</v>
      </c>
      <c r="Y225">
        <f>'sortie (8)'!C20</f>
        <v>0</v>
      </c>
      <c r="Z225">
        <f>'sortie (8)'!D20</f>
        <v>0</v>
      </c>
      <c r="AA225" t="str">
        <f t="shared" si="13"/>
        <v>0 0</v>
      </c>
      <c r="AB225" s="1">
        <f>'sortie (8)'!AF20</f>
        <v>0</v>
      </c>
      <c r="AC225" s="1">
        <f>'sortie (8)'!AK20</f>
        <v>0</v>
      </c>
      <c r="AD225" s="1">
        <f>'sortie (8)'!AP20</f>
        <v>0</v>
      </c>
    </row>
    <row r="226" spans="23:30" x14ac:dyDescent="0.35">
      <c r="W226" t="str">
        <f>'sortie (8)'!$D$2</f>
        <v>G</v>
      </c>
      <c r="X226" s="162">
        <f>'sortie (8)'!$D$3</f>
        <v>0</v>
      </c>
      <c r="Y226">
        <f>'sortie (8)'!C21</f>
        <v>0</v>
      </c>
      <c r="Z226">
        <f>'sortie (8)'!D21</f>
        <v>0</v>
      </c>
      <c r="AA226" t="str">
        <f t="shared" si="13"/>
        <v>0 0</v>
      </c>
      <c r="AB226" s="191">
        <f>'sortie (8)'!AF21</f>
        <v>0</v>
      </c>
      <c r="AC226" s="191">
        <f>'sortie (8)'!AK21</f>
        <v>0</v>
      </c>
      <c r="AD226" s="191">
        <f>'sortie (8)'!AP21</f>
        <v>0</v>
      </c>
    </row>
    <row r="227" spans="23:30" x14ac:dyDescent="0.35">
      <c r="W227" t="str">
        <f>'sortie (8)'!$D$2</f>
        <v>G</v>
      </c>
      <c r="X227" s="162">
        <f>'sortie (8)'!$D$3</f>
        <v>0</v>
      </c>
      <c r="Y227">
        <f>'sortie (8)'!C22</f>
        <v>0</v>
      </c>
      <c r="Z227">
        <f>'sortie (8)'!D22</f>
        <v>0</v>
      </c>
      <c r="AA227" t="str">
        <f t="shared" si="13"/>
        <v>0 0</v>
      </c>
      <c r="AB227" s="1">
        <f>'sortie (8)'!AF22</f>
        <v>0</v>
      </c>
      <c r="AC227" s="1">
        <f>'sortie (8)'!AK22</f>
        <v>0</v>
      </c>
      <c r="AD227" s="1">
        <f>'sortie (8)'!AP22</f>
        <v>0</v>
      </c>
    </row>
    <row r="228" spans="23:30" x14ac:dyDescent="0.35">
      <c r="W228" t="str">
        <f>'sortie (8)'!$D$2</f>
        <v>G</v>
      </c>
      <c r="X228" s="162">
        <f>'sortie (8)'!$D$3</f>
        <v>0</v>
      </c>
      <c r="Y228">
        <f>'sortie (8)'!C23</f>
        <v>0</v>
      </c>
      <c r="Z228">
        <f>'sortie (8)'!D23</f>
        <v>0</v>
      </c>
      <c r="AA228" t="str">
        <f t="shared" si="13"/>
        <v>0 0</v>
      </c>
      <c r="AB228" s="1">
        <f>'sortie (8)'!AF23</f>
        <v>0</v>
      </c>
      <c r="AC228" s="1">
        <f>'sortie (8)'!AK23</f>
        <v>0</v>
      </c>
      <c r="AD228" s="1">
        <f>'sortie (8)'!AP23</f>
        <v>0</v>
      </c>
    </row>
    <row r="229" spans="23:30" x14ac:dyDescent="0.35">
      <c r="W229" t="str">
        <f>'sortie (8)'!$D$2</f>
        <v>G</v>
      </c>
      <c r="X229" s="162">
        <f>'sortie (8)'!$D$3</f>
        <v>0</v>
      </c>
      <c r="Y229">
        <f>'sortie (8)'!C24</f>
        <v>0</v>
      </c>
      <c r="Z229">
        <f>'sortie (8)'!D24</f>
        <v>0</v>
      </c>
      <c r="AA229" t="str">
        <f t="shared" si="13"/>
        <v>0 0</v>
      </c>
      <c r="AB229" s="1">
        <f>'sortie (8)'!AF24</f>
        <v>0</v>
      </c>
      <c r="AC229" s="1">
        <f>'sortie (8)'!AK24</f>
        <v>0</v>
      </c>
      <c r="AD229" s="1">
        <f>'sortie (8)'!AP24</f>
        <v>0</v>
      </c>
    </row>
    <row r="230" spans="23:30" x14ac:dyDescent="0.35">
      <c r="W230" t="str">
        <f>'sortie (8)'!$D$2</f>
        <v>G</v>
      </c>
      <c r="X230" s="162">
        <f>'sortie (8)'!$D$3</f>
        <v>0</v>
      </c>
      <c r="Y230">
        <f>'sortie (8)'!C25</f>
        <v>0</v>
      </c>
      <c r="Z230">
        <f>'sortie (8)'!D25</f>
        <v>0</v>
      </c>
      <c r="AA230" t="str">
        <f t="shared" si="13"/>
        <v>0 0</v>
      </c>
      <c r="AB230" s="1">
        <f>'sortie (8)'!AF25</f>
        <v>0</v>
      </c>
      <c r="AC230" s="1">
        <f>'sortie (8)'!AK25</f>
        <v>0</v>
      </c>
      <c r="AD230" s="1">
        <f>'sortie (8)'!AP25</f>
        <v>0</v>
      </c>
    </row>
    <row r="231" spans="23:30" x14ac:dyDescent="0.35">
      <c r="W231" t="str">
        <f>'sortie (8)'!$D$2</f>
        <v>G</v>
      </c>
      <c r="X231" s="162">
        <f>'sortie (8)'!$D$3</f>
        <v>0</v>
      </c>
      <c r="Y231">
        <f>'sortie (8)'!C26</f>
        <v>0</v>
      </c>
      <c r="Z231">
        <f>'sortie (8)'!D26</f>
        <v>0</v>
      </c>
      <c r="AA231" t="str">
        <f t="shared" si="13"/>
        <v>0 0</v>
      </c>
      <c r="AB231" s="1">
        <f>'sortie (8)'!AF26</f>
        <v>0</v>
      </c>
      <c r="AC231" s="1">
        <f>'sortie (8)'!AK26</f>
        <v>0</v>
      </c>
      <c r="AD231" s="1">
        <f>'sortie (8)'!AP26</f>
        <v>0</v>
      </c>
    </row>
    <row r="232" spans="23:30" x14ac:dyDescent="0.35">
      <c r="W232" t="str">
        <f>'sortie (8)'!$D$2</f>
        <v>G</v>
      </c>
      <c r="X232" s="162">
        <f>'sortie (8)'!$D$3</f>
        <v>0</v>
      </c>
      <c r="Y232">
        <f>'sortie (8)'!C27</f>
        <v>0</v>
      </c>
      <c r="Z232">
        <f>'sortie (8)'!D27</f>
        <v>0</v>
      </c>
      <c r="AA232" t="str">
        <f t="shared" si="13"/>
        <v>0 0</v>
      </c>
      <c r="AB232" s="1">
        <f>'sortie (8)'!AF27</f>
        <v>0</v>
      </c>
      <c r="AC232" s="1">
        <f>'sortie (8)'!AK27</f>
        <v>0</v>
      </c>
      <c r="AD232" s="1">
        <f>'sortie (8)'!AP27</f>
        <v>0</v>
      </c>
    </row>
    <row r="233" spans="23:30" x14ac:dyDescent="0.35">
      <c r="W233" t="str">
        <f>'sortie (8)'!$D$2</f>
        <v>G</v>
      </c>
      <c r="X233" s="162">
        <f>'sortie (8)'!$D$3</f>
        <v>0</v>
      </c>
      <c r="Y233">
        <f>'sortie (8)'!C28</f>
        <v>0</v>
      </c>
      <c r="Z233">
        <f>'sortie (8)'!D28</f>
        <v>0</v>
      </c>
      <c r="AA233" t="str">
        <f t="shared" si="13"/>
        <v>0 0</v>
      </c>
      <c r="AB233" s="1">
        <f>'sortie (8)'!AF28</f>
        <v>0</v>
      </c>
      <c r="AC233" s="1">
        <f>'sortie (8)'!AK28</f>
        <v>0</v>
      </c>
      <c r="AD233" s="1">
        <f>'sortie (8)'!AP28</f>
        <v>0</v>
      </c>
    </row>
    <row r="234" spans="23:30" x14ac:dyDescent="0.35">
      <c r="W234" t="str">
        <f>'sortie (8)'!$D$2</f>
        <v>G</v>
      </c>
      <c r="X234" s="162">
        <f>'sortie (8)'!$D$3</f>
        <v>0</v>
      </c>
      <c r="Y234">
        <f>'sortie (8)'!C29</f>
        <v>0</v>
      </c>
      <c r="Z234">
        <f>'sortie (8)'!D29</f>
        <v>0</v>
      </c>
      <c r="AA234" t="str">
        <f t="shared" si="13"/>
        <v>0 0</v>
      </c>
      <c r="AB234" s="1">
        <f>'sortie (8)'!AF29</f>
        <v>0</v>
      </c>
      <c r="AC234" s="1">
        <f>'sortie (8)'!AK29</f>
        <v>0</v>
      </c>
      <c r="AD234" s="1">
        <f>'sortie (8)'!AP29</f>
        <v>0</v>
      </c>
    </row>
    <row r="235" spans="23:30" x14ac:dyDescent="0.35">
      <c r="W235" t="str">
        <f>'sortie (8)'!$D$2</f>
        <v>G</v>
      </c>
      <c r="X235" s="162">
        <f>'sortie (8)'!$D$3</f>
        <v>0</v>
      </c>
      <c r="Y235">
        <f>'sortie (8)'!C30</f>
        <v>0</v>
      </c>
      <c r="Z235">
        <f>'sortie (8)'!D30</f>
        <v>0</v>
      </c>
      <c r="AA235" t="str">
        <f t="shared" si="13"/>
        <v>0 0</v>
      </c>
      <c r="AB235" s="1">
        <f>'sortie (8)'!AF30</f>
        <v>0</v>
      </c>
      <c r="AC235" s="1">
        <f>'sortie (8)'!AK30</f>
        <v>0</v>
      </c>
      <c r="AD235" s="1">
        <f>'sortie (8)'!AP30</f>
        <v>0</v>
      </c>
    </row>
    <row r="236" spans="23:30" x14ac:dyDescent="0.35">
      <c r="W236" t="str">
        <f>'sortie (8)'!$D$2</f>
        <v>G</v>
      </c>
      <c r="X236" s="162">
        <f>'sortie (8)'!$D$3</f>
        <v>0</v>
      </c>
      <c r="Y236">
        <f>'sortie (8)'!C31</f>
        <v>0</v>
      </c>
      <c r="Z236">
        <f>'sortie (8)'!D31</f>
        <v>0</v>
      </c>
      <c r="AA236" t="str">
        <f t="shared" si="13"/>
        <v>0 0</v>
      </c>
      <c r="AB236" s="1">
        <f>'sortie (8)'!AF31</f>
        <v>0</v>
      </c>
      <c r="AC236" s="1">
        <f>'sortie (8)'!AK31</f>
        <v>0</v>
      </c>
      <c r="AD236" s="1">
        <f>'sortie (8)'!AP31</f>
        <v>0</v>
      </c>
    </row>
    <row r="237" spans="23:30" x14ac:dyDescent="0.35">
      <c r="W237" t="str">
        <f>'sortie (8)'!$D$2</f>
        <v>G</v>
      </c>
      <c r="X237" s="162">
        <f>'sortie (8)'!$D$3</f>
        <v>0</v>
      </c>
      <c r="Y237">
        <f>'sortie (8)'!C32</f>
        <v>0</v>
      </c>
      <c r="Z237">
        <f>'sortie (8)'!D32</f>
        <v>0</v>
      </c>
      <c r="AA237" t="str">
        <f t="shared" si="13"/>
        <v>0 0</v>
      </c>
      <c r="AB237" s="1">
        <f>'sortie (8)'!AF32</f>
        <v>0</v>
      </c>
      <c r="AC237" s="1">
        <f>'sortie (8)'!AK32</f>
        <v>0</v>
      </c>
      <c r="AD237" s="1">
        <f>'sortie (8)'!AP32</f>
        <v>0</v>
      </c>
    </row>
    <row r="238" spans="23:30" x14ac:dyDescent="0.35">
      <c r="W238" t="str">
        <f>'sortie (8)'!$D$2</f>
        <v>G</v>
      </c>
      <c r="X238" s="162">
        <f>'sortie (8)'!$D$3</f>
        <v>0</v>
      </c>
      <c r="Y238">
        <f>'sortie (8)'!C33</f>
        <v>0</v>
      </c>
      <c r="Z238">
        <f>'sortie (8)'!D33</f>
        <v>0</v>
      </c>
      <c r="AA238" t="str">
        <f t="shared" si="13"/>
        <v>0 0</v>
      </c>
      <c r="AB238" s="1">
        <f>'sortie (8)'!AF33</f>
        <v>0</v>
      </c>
      <c r="AC238" s="1">
        <f>'sortie (8)'!AK33</f>
        <v>0</v>
      </c>
      <c r="AD238" s="1">
        <f>'sortie (8)'!AP33</f>
        <v>0</v>
      </c>
    </row>
    <row r="239" spans="23:30" x14ac:dyDescent="0.35">
      <c r="W239" t="str">
        <f>'sortie (8)'!$D$2</f>
        <v>G</v>
      </c>
      <c r="X239" s="162">
        <f>'sortie (8)'!$D$3</f>
        <v>0</v>
      </c>
      <c r="Y239">
        <f>'sortie (8)'!C34</f>
        <v>0</v>
      </c>
      <c r="Z239">
        <f>'sortie (8)'!D34</f>
        <v>0</v>
      </c>
      <c r="AA239" t="str">
        <f t="shared" si="13"/>
        <v>0 0</v>
      </c>
      <c r="AB239" s="1">
        <f>'sortie (8)'!AF34</f>
        <v>0</v>
      </c>
      <c r="AC239" s="1">
        <f>'sortie (8)'!AK34</f>
        <v>0</v>
      </c>
      <c r="AD239" s="1">
        <f>'sortie (8)'!AP34</f>
        <v>0</v>
      </c>
    </row>
    <row r="240" spans="23:30" x14ac:dyDescent="0.35">
      <c r="W240" t="str">
        <f>'sortie (8)'!$D$2</f>
        <v>G</v>
      </c>
      <c r="X240" s="162">
        <f>'sortie (8)'!$D$3</f>
        <v>0</v>
      </c>
      <c r="Y240">
        <f>'sortie (8)'!C35</f>
        <v>0</v>
      </c>
      <c r="Z240">
        <f>'sortie (8)'!D35</f>
        <v>0</v>
      </c>
      <c r="AA240" t="str">
        <f t="shared" si="13"/>
        <v>0 0</v>
      </c>
      <c r="AB240" s="1">
        <f>'sortie (8)'!AF35</f>
        <v>0</v>
      </c>
      <c r="AC240" s="1">
        <f>'sortie (8)'!AK35</f>
        <v>0</v>
      </c>
      <c r="AD240" s="1">
        <f>'sortie (8)'!AP35</f>
        <v>0</v>
      </c>
    </row>
    <row r="241" spans="23:30" x14ac:dyDescent="0.35">
      <c r="W241" t="str">
        <f>'sortie (8)'!$D$2</f>
        <v>G</v>
      </c>
      <c r="X241" s="162">
        <f>'sortie (8)'!$D$3</f>
        <v>0</v>
      </c>
      <c r="Y241">
        <f>'sortie (8)'!C36</f>
        <v>0</v>
      </c>
      <c r="Z241">
        <f>'sortie (8)'!D36</f>
        <v>0</v>
      </c>
      <c r="AA241" t="str">
        <f t="shared" si="13"/>
        <v>0 0</v>
      </c>
      <c r="AB241" s="1">
        <f>'sortie (8)'!AF36</f>
        <v>0</v>
      </c>
      <c r="AC241" s="1">
        <f>'sortie (8)'!AK36</f>
        <v>0</v>
      </c>
      <c r="AD241" s="1">
        <f>'sortie (8)'!AP36</f>
        <v>0</v>
      </c>
    </row>
    <row r="242" spans="23:30" x14ac:dyDescent="0.35">
      <c r="W242" t="str">
        <f>'sortie (8)'!$D$2</f>
        <v>G</v>
      </c>
      <c r="X242" s="162">
        <f>'sortie (8)'!$D$3</f>
        <v>0</v>
      </c>
      <c r="Y242">
        <f>'sortie (8)'!C37</f>
        <v>0</v>
      </c>
      <c r="Z242">
        <f>'sortie (8)'!D37</f>
        <v>0</v>
      </c>
      <c r="AA242" t="str">
        <f t="shared" si="13"/>
        <v>0 0</v>
      </c>
      <c r="AB242" s="1">
        <f>'sortie (8)'!AF37</f>
        <v>0</v>
      </c>
      <c r="AC242" s="1">
        <f>'sortie (8)'!AK37</f>
        <v>0</v>
      </c>
      <c r="AD242" s="1">
        <f>'sortie (8)'!AP37</f>
        <v>0</v>
      </c>
    </row>
    <row r="243" spans="23:30" ht="15" thickBot="1" x14ac:dyDescent="0.4">
      <c r="W243" s="164" t="str">
        <f>'sortie (8)'!$D$2</f>
        <v>G</v>
      </c>
      <c r="X243" s="165">
        <f>'sortie (8)'!$D$3</f>
        <v>0</v>
      </c>
      <c r="Y243" s="164">
        <f>'sortie (8)'!C38</f>
        <v>0</v>
      </c>
      <c r="Z243" s="164">
        <f>'sortie (8)'!D38</f>
        <v>0</v>
      </c>
      <c r="AA243" s="164" t="str">
        <f t="shared" si="13"/>
        <v>0 0</v>
      </c>
      <c r="AB243" s="166">
        <f>'sortie (8)'!AF38</f>
        <v>0</v>
      </c>
      <c r="AC243" s="166">
        <f>'sortie (8)'!AK38</f>
        <v>0</v>
      </c>
      <c r="AD243" s="166">
        <f>'sortie (8)'!AP38</f>
        <v>0</v>
      </c>
    </row>
    <row r="244" spans="23:30" ht="15" thickTop="1" x14ac:dyDescent="0.35">
      <c r="W244" t="str">
        <f>'sortie (9)'!$D$2</f>
        <v>H</v>
      </c>
      <c r="X244" s="162">
        <f>'sortie (9)'!$D$3</f>
        <v>0</v>
      </c>
      <c r="Y244">
        <f>'sortie (9)'!C9</f>
        <v>0</v>
      </c>
      <c r="Z244">
        <f>'sortie (9)'!D9</f>
        <v>0</v>
      </c>
      <c r="AA244" t="str">
        <f t="shared" si="13"/>
        <v>0 0</v>
      </c>
      <c r="AB244" s="191">
        <f>'sortie (9)'!AF9</f>
        <v>0</v>
      </c>
      <c r="AC244" s="191">
        <f>'sortie (9)'!AK9</f>
        <v>0</v>
      </c>
      <c r="AD244" s="191">
        <f>'sortie (9)'!AP9</f>
        <v>0</v>
      </c>
    </row>
    <row r="245" spans="23:30" x14ac:dyDescent="0.35">
      <c r="W245" t="str">
        <f>'sortie (9)'!$D$2</f>
        <v>H</v>
      </c>
      <c r="X245" s="162">
        <f>'sortie (9)'!$D$3</f>
        <v>0</v>
      </c>
      <c r="Y245">
        <f>'sortie (9)'!C10</f>
        <v>0</v>
      </c>
      <c r="Z245">
        <f>'sortie (9)'!D10</f>
        <v>0</v>
      </c>
      <c r="AA245" t="str">
        <f t="shared" si="13"/>
        <v>0 0</v>
      </c>
      <c r="AB245" s="1">
        <f>'sortie (9)'!AF10</f>
        <v>0</v>
      </c>
      <c r="AC245" s="1">
        <f>'sortie (9)'!AK10</f>
        <v>0</v>
      </c>
      <c r="AD245" s="1">
        <f>'sortie (9)'!AP10</f>
        <v>0</v>
      </c>
    </row>
    <row r="246" spans="23:30" x14ac:dyDescent="0.35">
      <c r="W246" t="str">
        <f>'sortie (9)'!$D$2</f>
        <v>H</v>
      </c>
      <c r="X246" s="162">
        <f>'sortie (9)'!$D$3</f>
        <v>0</v>
      </c>
      <c r="Y246">
        <f>'sortie (9)'!C11</f>
        <v>0</v>
      </c>
      <c r="Z246">
        <f>'sortie (9)'!D11</f>
        <v>0</v>
      </c>
      <c r="AA246" t="str">
        <f t="shared" si="13"/>
        <v>0 0</v>
      </c>
      <c r="AB246" s="1">
        <f>'sortie (9)'!AF11</f>
        <v>0</v>
      </c>
      <c r="AC246" s="1">
        <f>'sortie (9)'!AK11</f>
        <v>0</v>
      </c>
      <c r="AD246" s="1">
        <f>'sortie (9)'!AP11</f>
        <v>0</v>
      </c>
    </row>
    <row r="247" spans="23:30" x14ac:dyDescent="0.35">
      <c r="W247" t="str">
        <f>'sortie (9)'!$D$2</f>
        <v>H</v>
      </c>
      <c r="X247" s="162">
        <f>'sortie (9)'!$D$3</f>
        <v>0</v>
      </c>
      <c r="Y247">
        <f>'sortie (9)'!C12</f>
        <v>0</v>
      </c>
      <c r="Z247">
        <f>'sortie (9)'!D12</f>
        <v>0</v>
      </c>
      <c r="AA247" t="str">
        <f t="shared" si="13"/>
        <v>0 0</v>
      </c>
      <c r="AB247" s="1">
        <f>'sortie (9)'!AF12</f>
        <v>0</v>
      </c>
      <c r="AC247" s="1">
        <f>'sortie (9)'!AK12</f>
        <v>0</v>
      </c>
      <c r="AD247" s="1">
        <f>'sortie (9)'!AP12</f>
        <v>0</v>
      </c>
    </row>
    <row r="248" spans="23:30" x14ac:dyDescent="0.35">
      <c r="W248" t="str">
        <f>'sortie (9)'!$D$2</f>
        <v>H</v>
      </c>
      <c r="X248" s="162">
        <f>'sortie (9)'!$D$3</f>
        <v>0</v>
      </c>
      <c r="Y248">
        <f>'sortie (9)'!C13</f>
        <v>0</v>
      </c>
      <c r="Z248">
        <f>'sortie (9)'!D13</f>
        <v>0</v>
      </c>
      <c r="AA248" t="str">
        <f t="shared" si="13"/>
        <v>0 0</v>
      </c>
      <c r="AB248" s="1">
        <f>'sortie (9)'!AF13</f>
        <v>0</v>
      </c>
      <c r="AC248" s="1">
        <f>'sortie (9)'!AK13</f>
        <v>0</v>
      </c>
      <c r="AD248" s="1">
        <f>'sortie (9)'!AP13</f>
        <v>0</v>
      </c>
    </row>
    <row r="249" spans="23:30" x14ac:dyDescent="0.35">
      <c r="W249" t="str">
        <f>'sortie (9)'!$D$2</f>
        <v>H</v>
      </c>
      <c r="X249" s="162">
        <f>'sortie (9)'!$D$3</f>
        <v>0</v>
      </c>
      <c r="Y249">
        <f>'sortie (9)'!C14</f>
        <v>0</v>
      </c>
      <c r="Z249">
        <f>'sortie (9)'!D14</f>
        <v>0</v>
      </c>
      <c r="AA249" t="str">
        <f t="shared" si="13"/>
        <v>0 0</v>
      </c>
      <c r="AB249" s="1">
        <f>'sortie (9)'!AF14</f>
        <v>0</v>
      </c>
      <c r="AC249" s="1">
        <f>'sortie (9)'!AK14</f>
        <v>0</v>
      </c>
      <c r="AD249" s="1">
        <f>'sortie (9)'!AP14</f>
        <v>0</v>
      </c>
    </row>
    <row r="250" spans="23:30" x14ac:dyDescent="0.35">
      <c r="W250" t="str">
        <f>'sortie (9)'!$D$2</f>
        <v>H</v>
      </c>
      <c r="X250" s="162">
        <f>'sortie (9)'!$D$3</f>
        <v>0</v>
      </c>
      <c r="Y250">
        <f>'sortie (9)'!C15</f>
        <v>0</v>
      </c>
      <c r="Z250">
        <f>'sortie (9)'!D15</f>
        <v>0</v>
      </c>
      <c r="AA250" t="str">
        <f t="shared" si="13"/>
        <v>0 0</v>
      </c>
      <c r="AB250" s="1">
        <f>'sortie (9)'!AF15</f>
        <v>0</v>
      </c>
      <c r="AC250" s="1">
        <f>'sortie (9)'!AK15</f>
        <v>0</v>
      </c>
      <c r="AD250" s="1">
        <f>'sortie (9)'!AP15</f>
        <v>0</v>
      </c>
    </row>
    <row r="251" spans="23:30" x14ac:dyDescent="0.35">
      <c r="W251" t="str">
        <f>'sortie (9)'!$D$2</f>
        <v>H</v>
      </c>
      <c r="X251" s="162">
        <f>'sortie (9)'!$D$3</f>
        <v>0</v>
      </c>
      <c r="Y251">
        <f>'sortie (9)'!C16</f>
        <v>0</v>
      </c>
      <c r="Z251">
        <f>'sortie (9)'!D16</f>
        <v>0</v>
      </c>
      <c r="AA251" t="str">
        <f t="shared" si="13"/>
        <v>0 0</v>
      </c>
      <c r="AB251" s="1">
        <f>'sortie (9)'!AF16</f>
        <v>0</v>
      </c>
      <c r="AC251" s="1">
        <f>'sortie (9)'!AK16</f>
        <v>0</v>
      </c>
      <c r="AD251" s="1">
        <f>'sortie (9)'!AP16</f>
        <v>0</v>
      </c>
    </row>
    <row r="252" spans="23:30" x14ac:dyDescent="0.35">
      <c r="W252" t="str">
        <f>'sortie (9)'!$D$2</f>
        <v>H</v>
      </c>
      <c r="X252" s="162">
        <f>'sortie (9)'!$D$3</f>
        <v>0</v>
      </c>
      <c r="Y252">
        <f>'sortie (9)'!C17</f>
        <v>0</v>
      </c>
      <c r="Z252">
        <f>'sortie (9)'!D17</f>
        <v>0</v>
      </c>
      <c r="AA252" t="str">
        <f t="shared" si="13"/>
        <v>0 0</v>
      </c>
      <c r="AB252" s="1">
        <f>'sortie (9)'!AF17</f>
        <v>0</v>
      </c>
      <c r="AC252" s="1">
        <f>'sortie (9)'!AK17</f>
        <v>0</v>
      </c>
      <c r="AD252" s="1">
        <f>'sortie (9)'!AP17</f>
        <v>0</v>
      </c>
    </row>
    <row r="253" spans="23:30" x14ac:dyDescent="0.35">
      <c r="W253" t="str">
        <f>'sortie (9)'!$D$2</f>
        <v>H</v>
      </c>
      <c r="X253" s="162">
        <f>'sortie (9)'!$D$3</f>
        <v>0</v>
      </c>
      <c r="Y253">
        <f>'sortie (9)'!C18</f>
        <v>0</v>
      </c>
      <c r="Z253">
        <f>'sortie (9)'!D18</f>
        <v>0</v>
      </c>
      <c r="AA253" t="str">
        <f t="shared" si="13"/>
        <v>0 0</v>
      </c>
      <c r="AB253" s="1">
        <f>'sortie (9)'!AF18</f>
        <v>0</v>
      </c>
      <c r="AC253" s="1">
        <f>'sortie (9)'!AK18</f>
        <v>0</v>
      </c>
      <c r="AD253" s="1">
        <f>'sortie (9)'!AP18</f>
        <v>0</v>
      </c>
    </row>
    <row r="254" spans="23:30" x14ac:dyDescent="0.35">
      <c r="W254" t="str">
        <f>'sortie (9)'!$D$2</f>
        <v>H</v>
      </c>
      <c r="X254" s="162">
        <f>'sortie (9)'!$D$3</f>
        <v>0</v>
      </c>
      <c r="Y254">
        <f>'sortie (9)'!C19</f>
        <v>0</v>
      </c>
      <c r="Z254">
        <f>'sortie (9)'!D19</f>
        <v>0</v>
      </c>
      <c r="AA254" t="str">
        <f t="shared" si="13"/>
        <v>0 0</v>
      </c>
      <c r="AB254" s="1">
        <f>'sortie (9)'!AF19</f>
        <v>0</v>
      </c>
      <c r="AC254" s="1">
        <f>'sortie (9)'!AK19</f>
        <v>0</v>
      </c>
      <c r="AD254" s="1">
        <f>'sortie (9)'!AP19</f>
        <v>0</v>
      </c>
    </row>
    <row r="255" spans="23:30" x14ac:dyDescent="0.35">
      <c r="W255" t="str">
        <f>'sortie (9)'!$D$2</f>
        <v>H</v>
      </c>
      <c r="X255" s="162">
        <f>'sortie (9)'!$D$3</f>
        <v>0</v>
      </c>
      <c r="Y255">
        <f>'sortie (9)'!C20</f>
        <v>0</v>
      </c>
      <c r="Z255">
        <f>'sortie (9)'!D20</f>
        <v>0</v>
      </c>
      <c r="AA255" t="str">
        <f t="shared" si="13"/>
        <v>0 0</v>
      </c>
      <c r="AB255" s="1">
        <f>'sortie (9)'!AF20</f>
        <v>0</v>
      </c>
      <c r="AC255" s="1">
        <f>'sortie (9)'!AK20</f>
        <v>0</v>
      </c>
      <c r="AD255" s="1">
        <f>'sortie (9)'!AP20</f>
        <v>0</v>
      </c>
    </row>
    <row r="256" spans="23:30" x14ac:dyDescent="0.35">
      <c r="W256" t="str">
        <f>'sortie (9)'!$D$2</f>
        <v>H</v>
      </c>
      <c r="X256" s="162">
        <f>'sortie (9)'!$D$3</f>
        <v>0</v>
      </c>
      <c r="Y256">
        <f>'sortie (9)'!C21</f>
        <v>0</v>
      </c>
      <c r="Z256">
        <f>'sortie (9)'!D21</f>
        <v>0</v>
      </c>
      <c r="AA256" t="str">
        <f t="shared" si="13"/>
        <v>0 0</v>
      </c>
      <c r="AB256" s="191">
        <f>'sortie (9)'!AF21</f>
        <v>0</v>
      </c>
      <c r="AC256" s="191">
        <f>'sortie (9)'!AK21</f>
        <v>0</v>
      </c>
      <c r="AD256" s="191">
        <f>'sortie (9)'!AP21</f>
        <v>0</v>
      </c>
    </row>
    <row r="257" spans="23:30" x14ac:dyDescent="0.35">
      <c r="W257" t="str">
        <f>'sortie (9)'!$D$2</f>
        <v>H</v>
      </c>
      <c r="X257" s="162">
        <f>'sortie (9)'!$D$3</f>
        <v>0</v>
      </c>
      <c r="Y257">
        <f>'sortie (9)'!C22</f>
        <v>0</v>
      </c>
      <c r="Z257">
        <f>'sortie (9)'!D22</f>
        <v>0</v>
      </c>
      <c r="AA257" t="str">
        <f t="shared" si="13"/>
        <v>0 0</v>
      </c>
      <c r="AB257" s="1">
        <f>'sortie (9)'!AF22</f>
        <v>0</v>
      </c>
      <c r="AC257" s="1">
        <f>'sortie (9)'!AK22</f>
        <v>0</v>
      </c>
      <c r="AD257" s="1">
        <f>'sortie (9)'!AP22</f>
        <v>0</v>
      </c>
    </row>
    <row r="258" spans="23:30" x14ac:dyDescent="0.35">
      <c r="W258" t="str">
        <f>'sortie (9)'!$D$2</f>
        <v>H</v>
      </c>
      <c r="X258" s="162">
        <f>'sortie (9)'!$D$3</f>
        <v>0</v>
      </c>
      <c r="Y258">
        <f>'sortie (9)'!C23</f>
        <v>0</v>
      </c>
      <c r="Z258">
        <f>'sortie (9)'!D23</f>
        <v>0</v>
      </c>
      <c r="AA258" t="str">
        <f t="shared" si="13"/>
        <v>0 0</v>
      </c>
      <c r="AB258" s="1">
        <f>'sortie (9)'!AF23</f>
        <v>0</v>
      </c>
      <c r="AC258" s="1">
        <f>'sortie (9)'!AK23</f>
        <v>0</v>
      </c>
      <c r="AD258" s="1">
        <f>'sortie (9)'!AP23</f>
        <v>0</v>
      </c>
    </row>
    <row r="259" spans="23:30" x14ac:dyDescent="0.35">
      <c r="W259" t="str">
        <f>'sortie (9)'!$D$2</f>
        <v>H</v>
      </c>
      <c r="X259" s="162">
        <f>'sortie (9)'!$D$3</f>
        <v>0</v>
      </c>
      <c r="Y259">
        <f>'sortie (9)'!C24</f>
        <v>0</v>
      </c>
      <c r="Z259">
        <f>'sortie (9)'!D24</f>
        <v>0</v>
      </c>
      <c r="AA259" t="str">
        <f t="shared" si="13"/>
        <v>0 0</v>
      </c>
      <c r="AB259" s="1">
        <f>'sortie (9)'!AF24</f>
        <v>0</v>
      </c>
      <c r="AC259" s="1">
        <f>'sortie (9)'!AK24</f>
        <v>0</v>
      </c>
      <c r="AD259" s="1">
        <f>'sortie (9)'!AP24</f>
        <v>0</v>
      </c>
    </row>
    <row r="260" spans="23:30" x14ac:dyDescent="0.35">
      <c r="W260" t="str">
        <f>'sortie (9)'!$D$2</f>
        <v>H</v>
      </c>
      <c r="X260" s="162">
        <f>'sortie (9)'!$D$3</f>
        <v>0</v>
      </c>
      <c r="Y260">
        <f>'sortie (9)'!C25</f>
        <v>0</v>
      </c>
      <c r="Z260">
        <f>'sortie (9)'!D25</f>
        <v>0</v>
      </c>
      <c r="AA260" t="str">
        <f t="shared" si="13"/>
        <v>0 0</v>
      </c>
      <c r="AB260" s="1">
        <f>'sortie (9)'!AF25</f>
        <v>0</v>
      </c>
      <c r="AC260" s="1">
        <f>'sortie (9)'!AK25</f>
        <v>0</v>
      </c>
      <c r="AD260" s="1">
        <f>'sortie (9)'!AP25</f>
        <v>0</v>
      </c>
    </row>
    <row r="261" spans="23:30" x14ac:dyDescent="0.35">
      <c r="W261" t="str">
        <f>'sortie (9)'!$D$2</f>
        <v>H</v>
      </c>
      <c r="X261" s="162">
        <f>'sortie (9)'!$D$3</f>
        <v>0</v>
      </c>
      <c r="Y261">
        <f>'sortie (9)'!C26</f>
        <v>0</v>
      </c>
      <c r="Z261">
        <f>'sortie (9)'!D26</f>
        <v>0</v>
      </c>
      <c r="AA261" t="str">
        <f t="shared" ref="AA261:AA303" si="14">CONCATENATE(Y261," ",Z261)</f>
        <v>0 0</v>
      </c>
      <c r="AB261" s="1">
        <f>'sortie (9)'!AF26</f>
        <v>0</v>
      </c>
      <c r="AC261" s="1">
        <f>'sortie (9)'!AK26</f>
        <v>0</v>
      </c>
      <c r="AD261" s="1">
        <f>'sortie (9)'!AP26</f>
        <v>0</v>
      </c>
    </row>
    <row r="262" spans="23:30" x14ac:dyDescent="0.35">
      <c r="W262" t="str">
        <f>'sortie (9)'!$D$2</f>
        <v>H</v>
      </c>
      <c r="X262" s="162">
        <f>'sortie (9)'!$D$3</f>
        <v>0</v>
      </c>
      <c r="Y262">
        <f>'sortie (9)'!C27</f>
        <v>0</v>
      </c>
      <c r="Z262">
        <f>'sortie (9)'!D27</f>
        <v>0</v>
      </c>
      <c r="AA262" t="str">
        <f t="shared" si="14"/>
        <v>0 0</v>
      </c>
      <c r="AB262" s="1">
        <f>'sortie (9)'!AF27</f>
        <v>0</v>
      </c>
      <c r="AC262" s="1">
        <f>'sortie (9)'!AK27</f>
        <v>0</v>
      </c>
      <c r="AD262" s="1">
        <f>'sortie (9)'!AP27</f>
        <v>0</v>
      </c>
    </row>
    <row r="263" spans="23:30" x14ac:dyDescent="0.35">
      <c r="W263" t="str">
        <f>'sortie (9)'!$D$2</f>
        <v>H</v>
      </c>
      <c r="X263" s="162">
        <f>'sortie (9)'!$D$3</f>
        <v>0</v>
      </c>
      <c r="Y263">
        <f>'sortie (9)'!C28</f>
        <v>0</v>
      </c>
      <c r="Z263">
        <f>'sortie (9)'!D28</f>
        <v>0</v>
      </c>
      <c r="AA263" t="str">
        <f t="shared" si="14"/>
        <v>0 0</v>
      </c>
      <c r="AB263" s="1">
        <f>'sortie (9)'!AF28</f>
        <v>0</v>
      </c>
      <c r="AC263" s="1">
        <f>'sortie (9)'!AK28</f>
        <v>0</v>
      </c>
      <c r="AD263" s="1">
        <f>'sortie (9)'!AP28</f>
        <v>0</v>
      </c>
    </row>
    <row r="264" spans="23:30" x14ac:dyDescent="0.35">
      <c r="W264" t="str">
        <f>'sortie (9)'!$D$2</f>
        <v>H</v>
      </c>
      <c r="X264" s="162">
        <f>'sortie (9)'!$D$3</f>
        <v>0</v>
      </c>
      <c r="Y264">
        <f>'sortie (9)'!C29</f>
        <v>0</v>
      </c>
      <c r="Z264">
        <f>'sortie (9)'!D29</f>
        <v>0</v>
      </c>
      <c r="AA264" t="str">
        <f t="shared" si="14"/>
        <v>0 0</v>
      </c>
      <c r="AB264" s="1">
        <f>'sortie (9)'!AF29</f>
        <v>0</v>
      </c>
      <c r="AC264" s="1">
        <f>'sortie (9)'!AK29</f>
        <v>0</v>
      </c>
      <c r="AD264" s="1">
        <f>'sortie (9)'!AP29</f>
        <v>0</v>
      </c>
    </row>
    <row r="265" spans="23:30" x14ac:dyDescent="0.35">
      <c r="W265" t="str">
        <f>'sortie (9)'!$D$2</f>
        <v>H</v>
      </c>
      <c r="X265" s="162">
        <f>'sortie (9)'!$D$3</f>
        <v>0</v>
      </c>
      <c r="Y265">
        <f>'sortie (9)'!C30</f>
        <v>0</v>
      </c>
      <c r="Z265">
        <f>'sortie (9)'!D30</f>
        <v>0</v>
      </c>
      <c r="AA265" t="str">
        <f t="shared" si="14"/>
        <v>0 0</v>
      </c>
      <c r="AB265" s="1">
        <f>'sortie (9)'!AF30</f>
        <v>0</v>
      </c>
      <c r="AC265" s="1">
        <f>'sortie (9)'!AK30</f>
        <v>0</v>
      </c>
      <c r="AD265" s="1">
        <f>'sortie (9)'!AP30</f>
        <v>0</v>
      </c>
    </row>
    <row r="266" spans="23:30" x14ac:dyDescent="0.35">
      <c r="W266" t="str">
        <f>'sortie (9)'!$D$2</f>
        <v>H</v>
      </c>
      <c r="X266" s="162">
        <f>'sortie (9)'!$D$3</f>
        <v>0</v>
      </c>
      <c r="Y266">
        <f>'sortie (9)'!C31</f>
        <v>0</v>
      </c>
      <c r="Z266">
        <f>'sortie (9)'!D31</f>
        <v>0</v>
      </c>
      <c r="AA266" t="str">
        <f t="shared" si="14"/>
        <v>0 0</v>
      </c>
      <c r="AB266" s="1">
        <f>'sortie (9)'!AF31</f>
        <v>0</v>
      </c>
      <c r="AC266" s="1">
        <f>'sortie (9)'!AK31</f>
        <v>0</v>
      </c>
      <c r="AD266" s="1">
        <f>'sortie (9)'!AP31</f>
        <v>0</v>
      </c>
    </row>
    <row r="267" spans="23:30" x14ac:dyDescent="0.35">
      <c r="W267" t="str">
        <f>'sortie (9)'!$D$2</f>
        <v>H</v>
      </c>
      <c r="X267" s="162">
        <f>'sortie (9)'!$D$3</f>
        <v>0</v>
      </c>
      <c r="Y267">
        <f>'sortie (9)'!C32</f>
        <v>0</v>
      </c>
      <c r="Z267">
        <f>'sortie (9)'!D32</f>
        <v>0</v>
      </c>
      <c r="AA267" t="str">
        <f t="shared" si="14"/>
        <v>0 0</v>
      </c>
      <c r="AB267" s="1">
        <f>'sortie (9)'!AF32</f>
        <v>0</v>
      </c>
      <c r="AC267" s="1">
        <f>'sortie (9)'!AK32</f>
        <v>0</v>
      </c>
      <c r="AD267" s="1">
        <f>'sortie (9)'!AP32</f>
        <v>0</v>
      </c>
    </row>
    <row r="268" spans="23:30" x14ac:dyDescent="0.35">
      <c r="W268" t="str">
        <f>'sortie (9)'!$D$2</f>
        <v>H</v>
      </c>
      <c r="X268" s="162">
        <f>'sortie (9)'!$D$3</f>
        <v>0</v>
      </c>
      <c r="Y268">
        <f>'sortie (9)'!C33</f>
        <v>0</v>
      </c>
      <c r="Z268">
        <f>'sortie (9)'!D33</f>
        <v>0</v>
      </c>
      <c r="AA268" t="str">
        <f t="shared" si="14"/>
        <v>0 0</v>
      </c>
      <c r="AB268" s="1">
        <f>'sortie (9)'!AF33</f>
        <v>0</v>
      </c>
      <c r="AC268" s="1">
        <f>'sortie (9)'!AK33</f>
        <v>0</v>
      </c>
      <c r="AD268" s="1">
        <f>'sortie (9)'!AP33</f>
        <v>0</v>
      </c>
    </row>
    <row r="269" spans="23:30" x14ac:dyDescent="0.35">
      <c r="W269" t="str">
        <f>'sortie (9)'!$D$2</f>
        <v>H</v>
      </c>
      <c r="X269" s="162">
        <f>'sortie (9)'!$D$3</f>
        <v>0</v>
      </c>
      <c r="Y269">
        <f>'sortie (9)'!C34</f>
        <v>0</v>
      </c>
      <c r="Z269">
        <f>'sortie (9)'!D34</f>
        <v>0</v>
      </c>
      <c r="AA269" t="str">
        <f t="shared" si="14"/>
        <v>0 0</v>
      </c>
      <c r="AB269" s="1">
        <f>'sortie (9)'!AF34</f>
        <v>0</v>
      </c>
      <c r="AC269" s="1">
        <f>'sortie (9)'!AK34</f>
        <v>0</v>
      </c>
      <c r="AD269" s="1">
        <f>'sortie (9)'!AP34</f>
        <v>0</v>
      </c>
    </row>
    <row r="270" spans="23:30" x14ac:dyDescent="0.35">
      <c r="W270" t="str">
        <f>'sortie (9)'!$D$2</f>
        <v>H</v>
      </c>
      <c r="X270" s="162">
        <f>'sortie (9)'!$D$3</f>
        <v>0</v>
      </c>
      <c r="Y270">
        <f>'sortie (9)'!C35</f>
        <v>0</v>
      </c>
      <c r="Z270">
        <f>'sortie (9)'!D35</f>
        <v>0</v>
      </c>
      <c r="AA270" t="str">
        <f t="shared" si="14"/>
        <v>0 0</v>
      </c>
      <c r="AB270" s="1">
        <f>'sortie (9)'!AF35</f>
        <v>0</v>
      </c>
      <c r="AC270" s="1">
        <f>'sortie (9)'!AK35</f>
        <v>0</v>
      </c>
      <c r="AD270" s="1">
        <f>'sortie (9)'!AP35</f>
        <v>0</v>
      </c>
    </row>
    <row r="271" spans="23:30" x14ac:dyDescent="0.35">
      <c r="W271" t="str">
        <f>'sortie (9)'!$D$2</f>
        <v>H</v>
      </c>
      <c r="X271" s="162">
        <f>'sortie (9)'!$D$3</f>
        <v>0</v>
      </c>
      <c r="Y271">
        <f>'sortie (9)'!C36</f>
        <v>0</v>
      </c>
      <c r="Z271">
        <f>'sortie (9)'!D36</f>
        <v>0</v>
      </c>
      <c r="AA271" t="str">
        <f t="shared" si="14"/>
        <v>0 0</v>
      </c>
      <c r="AB271" s="1">
        <f>'sortie (9)'!AF36</f>
        <v>0</v>
      </c>
      <c r="AC271" s="1">
        <f>'sortie (9)'!AK36</f>
        <v>0</v>
      </c>
      <c r="AD271" s="1">
        <f>'sortie (9)'!AP36</f>
        <v>0</v>
      </c>
    </row>
    <row r="272" spans="23:30" x14ac:dyDescent="0.35">
      <c r="W272" t="str">
        <f>'sortie (9)'!$D$2</f>
        <v>H</v>
      </c>
      <c r="X272" s="162">
        <f>'sortie (9)'!$D$3</f>
        <v>0</v>
      </c>
      <c r="Y272">
        <f>'sortie (9)'!C37</f>
        <v>0</v>
      </c>
      <c r="Z272">
        <f>'sortie (9)'!D37</f>
        <v>0</v>
      </c>
      <c r="AA272" t="str">
        <f t="shared" si="14"/>
        <v>0 0</v>
      </c>
      <c r="AB272" s="1">
        <f>'sortie (9)'!AF37</f>
        <v>0</v>
      </c>
      <c r="AC272" s="1">
        <f>'sortie (9)'!AK37</f>
        <v>0</v>
      </c>
      <c r="AD272" s="1">
        <f>'sortie (9)'!AP37</f>
        <v>0</v>
      </c>
    </row>
    <row r="273" spans="23:30" ht="15" thickBot="1" x14ac:dyDescent="0.4">
      <c r="W273" s="164" t="str">
        <f>'sortie (9)'!$D$2</f>
        <v>H</v>
      </c>
      <c r="X273" s="165">
        <f>'sortie (9)'!$D$3</f>
        <v>0</v>
      </c>
      <c r="Y273" s="164">
        <f>'sortie (9)'!C38</f>
        <v>0</v>
      </c>
      <c r="Z273" s="164">
        <f>'sortie (9)'!D38</f>
        <v>0</v>
      </c>
      <c r="AA273" s="164" t="str">
        <f t="shared" si="14"/>
        <v>0 0</v>
      </c>
      <c r="AB273" s="166">
        <f>'sortie (9)'!AF38</f>
        <v>0</v>
      </c>
      <c r="AC273" s="166">
        <f>'sortie (9)'!AK38</f>
        <v>0</v>
      </c>
      <c r="AD273" s="166">
        <f>'sortie (9)'!AP38</f>
        <v>0</v>
      </c>
    </row>
    <row r="274" spans="23:30" ht="15" thickTop="1" x14ac:dyDescent="0.35">
      <c r="W274" t="str">
        <f>'sortie (10)'!$D$2</f>
        <v>I</v>
      </c>
      <c r="X274" s="162">
        <f>'sortie (10)'!$D$3</f>
        <v>0</v>
      </c>
      <c r="Y274">
        <f>'sortie (10)'!C9</f>
        <v>0</v>
      </c>
      <c r="Z274">
        <f>'sortie (10)'!D9</f>
        <v>0</v>
      </c>
      <c r="AA274" t="str">
        <f t="shared" si="14"/>
        <v>0 0</v>
      </c>
      <c r="AB274" s="191">
        <f>'sortie (10)'!AF9</f>
        <v>0</v>
      </c>
      <c r="AC274" s="191">
        <f>'sortie (10)'!AK9</f>
        <v>0</v>
      </c>
      <c r="AD274" s="191">
        <f>'sortie (10)'!AP9</f>
        <v>0</v>
      </c>
    </row>
    <row r="275" spans="23:30" x14ac:dyDescent="0.35">
      <c r="W275" t="str">
        <f>'sortie (10)'!$D$2</f>
        <v>I</v>
      </c>
      <c r="X275" s="162">
        <f>'sortie (10)'!$D$3</f>
        <v>0</v>
      </c>
      <c r="Y275">
        <f>'sortie (10)'!C10</f>
        <v>0</v>
      </c>
      <c r="Z275">
        <f>'sortie (10)'!D10</f>
        <v>0</v>
      </c>
      <c r="AA275" t="str">
        <f t="shared" si="14"/>
        <v>0 0</v>
      </c>
      <c r="AB275" s="1">
        <f>'sortie (10)'!AF10</f>
        <v>0</v>
      </c>
      <c r="AC275" s="1">
        <f>'sortie (10)'!AK10</f>
        <v>0</v>
      </c>
      <c r="AD275" s="1">
        <f>'sortie (10)'!AP10</f>
        <v>0</v>
      </c>
    </row>
    <row r="276" spans="23:30" x14ac:dyDescent="0.35">
      <c r="W276" t="str">
        <f>'sortie (10)'!$D$2</f>
        <v>I</v>
      </c>
      <c r="X276" s="162">
        <f>'sortie (10)'!$D$3</f>
        <v>0</v>
      </c>
      <c r="Y276">
        <f>'sortie (10)'!C11</f>
        <v>0</v>
      </c>
      <c r="Z276">
        <f>'sortie (10)'!D11</f>
        <v>0</v>
      </c>
      <c r="AA276" t="str">
        <f t="shared" si="14"/>
        <v>0 0</v>
      </c>
      <c r="AB276" s="1">
        <f>'sortie (10)'!AF11</f>
        <v>0</v>
      </c>
      <c r="AC276" s="1">
        <f>'sortie (10)'!AK11</f>
        <v>0</v>
      </c>
      <c r="AD276" s="1">
        <f>'sortie (10)'!AP11</f>
        <v>0</v>
      </c>
    </row>
    <row r="277" spans="23:30" x14ac:dyDescent="0.35">
      <c r="W277" t="str">
        <f>'sortie (10)'!$D$2</f>
        <v>I</v>
      </c>
      <c r="X277" s="162">
        <f>'sortie (10)'!$D$3</f>
        <v>0</v>
      </c>
      <c r="Y277">
        <f>'sortie (10)'!C12</f>
        <v>0</v>
      </c>
      <c r="Z277">
        <f>'sortie (10)'!D12</f>
        <v>0</v>
      </c>
      <c r="AA277" t="str">
        <f t="shared" si="14"/>
        <v>0 0</v>
      </c>
      <c r="AB277" s="1">
        <f>'sortie (10)'!AF12</f>
        <v>0</v>
      </c>
      <c r="AC277" s="1">
        <f>'sortie (10)'!AK12</f>
        <v>0</v>
      </c>
      <c r="AD277" s="1">
        <f>'sortie (10)'!AP12</f>
        <v>0</v>
      </c>
    </row>
    <row r="278" spans="23:30" x14ac:dyDescent="0.35">
      <c r="W278" t="str">
        <f>'sortie (10)'!$D$2</f>
        <v>I</v>
      </c>
      <c r="X278" s="162">
        <f>'sortie (10)'!$D$3</f>
        <v>0</v>
      </c>
      <c r="Y278">
        <f>'sortie (10)'!C13</f>
        <v>0</v>
      </c>
      <c r="Z278">
        <f>'sortie (10)'!D13</f>
        <v>0</v>
      </c>
      <c r="AA278" t="str">
        <f t="shared" si="14"/>
        <v>0 0</v>
      </c>
      <c r="AB278" s="1">
        <f>'sortie (10)'!AF13</f>
        <v>0</v>
      </c>
      <c r="AC278" s="1">
        <f>'sortie (10)'!AK13</f>
        <v>0</v>
      </c>
      <c r="AD278" s="1">
        <f>'sortie (10)'!AP13</f>
        <v>0</v>
      </c>
    </row>
    <row r="279" spans="23:30" x14ac:dyDescent="0.35">
      <c r="W279" t="str">
        <f>'sortie (10)'!$D$2</f>
        <v>I</v>
      </c>
      <c r="X279" s="162">
        <f>'sortie (10)'!$D$3</f>
        <v>0</v>
      </c>
      <c r="Y279">
        <f>'sortie (10)'!C14</f>
        <v>0</v>
      </c>
      <c r="Z279">
        <f>'sortie (10)'!D14</f>
        <v>0</v>
      </c>
      <c r="AA279" t="str">
        <f t="shared" si="14"/>
        <v>0 0</v>
      </c>
      <c r="AB279" s="1">
        <f>'sortie (10)'!AF14</f>
        <v>0</v>
      </c>
      <c r="AC279" s="1">
        <f>'sortie (10)'!AK14</f>
        <v>0</v>
      </c>
      <c r="AD279" s="1">
        <f>'sortie (10)'!AP14</f>
        <v>0</v>
      </c>
    </row>
    <row r="280" spans="23:30" x14ac:dyDescent="0.35">
      <c r="W280" t="str">
        <f>'sortie (10)'!$D$2</f>
        <v>I</v>
      </c>
      <c r="X280" s="162">
        <f>'sortie (10)'!$D$3</f>
        <v>0</v>
      </c>
      <c r="Y280">
        <f>'sortie (10)'!C15</f>
        <v>0</v>
      </c>
      <c r="Z280">
        <f>'sortie (10)'!D15</f>
        <v>0</v>
      </c>
      <c r="AA280" t="str">
        <f t="shared" si="14"/>
        <v>0 0</v>
      </c>
      <c r="AB280" s="1">
        <f>'sortie (10)'!AF15</f>
        <v>0</v>
      </c>
      <c r="AC280" s="1">
        <f>'sortie (10)'!AK15</f>
        <v>0</v>
      </c>
      <c r="AD280" s="1">
        <f>'sortie (10)'!AP15</f>
        <v>0</v>
      </c>
    </row>
    <row r="281" spans="23:30" x14ac:dyDescent="0.35">
      <c r="W281" t="str">
        <f>'sortie (10)'!$D$2</f>
        <v>I</v>
      </c>
      <c r="X281" s="162">
        <f>'sortie (10)'!$D$3</f>
        <v>0</v>
      </c>
      <c r="Y281">
        <f>'sortie (10)'!C16</f>
        <v>0</v>
      </c>
      <c r="Z281">
        <f>'sortie (10)'!D16</f>
        <v>0</v>
      </c>
      <c r="AA281" t="str">
        <f t="shared" si="14"/>
        <v>0 0</v>
      </c>
      <c r="AB281" s="1">
        <f>'sortie (10)'!AF16</f>
        <v>0</v>
      </c>
      <c r="AC281" s="1">
        <f>'sortie (10)'!AK16</f>
        <v>0</v>
      </c>
      <c r="AD281" s="1">
        <f>'sortie (10)'!AP16</f>
        <v>0</v>
      </c>
    </row>
    <row r="282" spans="23:30" x14ac:dyDescent="0.35">
      <c r="W282" t="str">
        <f>'sortie (10)'!$D$2</f>
        <v>I</v>
      </c>
      <c r="X282" s="162">
        <f>'sortie (10)'!$D$3</f>
        <v>0</v>
      </c>
      <c r="Y282">
        <f>'sortie (10)'!C17</f>
        <v>0</v>
      </c>
      <c r="Z282">
        <f>'sortie (10)'!D17</f>
        <v>0</v>
      </c>
      <c r="AA282" t="str">
        <f t="shared" si="14"/>
        <v>0 0</v>
      </c>
      <c r="AB282" s="1">
        <f>'sortie (10)'!AF17</f>
        <v>0</v>
      </c>
      <c r="AC282" s="1">
        <f>'sortie (10)'!AK17</f>
        <v>0</v>
      </c>
      <c r="AD282" s="1">
        <f>'sortie (10)'!AP17</f>
        <v>0</v>
      </c>
    </row>
    <row r="283" spans="23:30" x14ac:dyDescent="0.35">
      <c r="W283" t="str">
        <f>'sortie (10)'!$D$2</f>
        <v>I</v>
      </c>
      <c r="X283" s="162">
        <f>'sortie (10)'!$D$3</f>
        <v>0</v>
      </c>
      <c r="Y283">
        <f>'sortie (10)'!C18</f>
        <v>0</v>
      </c>
      <c r="Z283">
        <f>'sortie (10)'!D18</f>
        <v>0</v>
      </c>
      <c r="AA283" t="str">
        <f t="shared" si="14"/>
        <v>0 0</v>
      </c>
      <c r="AB283" s="1">
        <f>'sortie (10)'!AF18</f>
        <v>0</v>
      </c>
      <c r="AC283" s="1">
        <f>'sortie (10)'!AK18</f>
        <v>0</v>
      </c>
      <c r="AD283" s="1">
        <f>'sortie (10)'!AP18</f>
        <v>0</v>
      </c>
    </row>
    <row r="284" spans="23:30" x14ac:dyDescent="0.35">
      <c r="W284" t="str">
        <f>'sortie (10)'!$D$2</f>
        <v>I</v>
      </c>
      <c r="X284" s="162">
        <f>'sortie (10)'!$D$3</f>
        <v>0</v>
      </c>
      <c r="Y284">
        <f>'sortie (10)'!C19</f>
        <v>0</v>
      </c>
      <c r="Z284">
        <f>'sortie (10)'!D19</f>
        <v>0</v>
      </c>
      <c r="AA284" t="str">
        <f t="shared" si="14"/>
        <v>0 0</v>
      </c>
      <c r="AB284" s="1">
        <f>'sortie (10)'!AF19</f>
        <v>0</v>
      </c>
      <c r="AC284" s="1">
        <f>'sortie (10)'!AK19</f>
        <v>0</v>
      </c>
      <c r="AD284" s="1">
        <f>'sortie (10)'!AP19</f>
        <v>0</v>
      </c>
    </row>
    <row r="285" spans="23:30" x14ac:dyDescent="0.35">
      <c r="W285" t="str">
        <f>'sortie (10)'!$D$2</f>
        <v>I</v>
      </c>
      <c r="X285" s="162">
        <f>'sortie (10)'!$D$3</f>
        <v>0</v>
      </c>
      <c r="Y285">
        <f>'sortie (10)'!C20</f>
        <v>0</v>
      </c>
      <c r="Z285">
        <f>'sortie (10)'!D20</f>
        <v>0</v>
      </c>
      <c r="AA285" t="str">
        <f t="shared" si="14"/>
        <v>0 0</v>
      </c>
      <c r="AB285" s="1">
        <f>'sortie (10)'!AF20</f>
        <v>0</v>
      </c>
      <c r="AC285" s="1">
        <f>'sortie (10)'!AK20</f>
        <v>0</v>
      </c>
      <c r="AD285" s="1">
        <f>'sortie (10)'!AP20</f>
        <v>0</v>
      </c>
    </row>
    <row r="286" spans="23:30" x14ac:dyDescent="0.35">
      <c r="W286" t="str">
        <f>'sortie (10)'!$D$2</f>
        <v>I</v>
      </c>
      <c r="X286" s="162">
        <f>'sortie (10)'!$D$3</f>
        <v>0</v>
      </c>
      <c r="Y286">
        <f>'sortie (10)'!C21</f>
        <v>0</v>
      </c>
      <c r="Z286">
        <f>'sortie (10)'!D21</f>
        <v>0</v>
      </c>
      <c r="AA286" t="str">
        <f t="shared" si="14"/>
        <v>0 0</v>
      </c>
      <c r="AB286" s="191">
        <f>'sortie (10)'!AF21</f>
        <v>0</v>
      </c>
      <c r="AC286" s="191">
        <f>'sortie (10)'!AK21</f>
        <v>0</v>
      </c>
      <c r="AD286" s="191">
        <f>'sortie (10)'!AP21</f>
        <v>0</v>
      </c>
    </row>
    <row r="287" spans="23:30" x14ac:dyDescent="0.35">
      <c r="W287" t="str">
        <f>'sortie (10)'!$D$2</f>
        <v>I</v>
      </c>
      <c r="X287" s="162">
        <f>'sortie (10)'!$D$3</f>
        <v>0</v>
      </c>
      <c r="Y287">
        <f>'sortie (10)'!C22</f>
        <v>0</v>
      </c>
      <c r="Z287">
        <f>'sortie (10)'!D22</f>
        <v>0</v>
      </c>
      <c r="AA287" t="str">
        <f t="shared" si="14"/>
        <v>0 0</v>
      </c>
      <c r="AB287" s="1">
        <f>'sortie (10)'!AF22</f>
        <v>0</v>
      </c>
      <c r="AC287" s="1">
        <f>'sortie (10)'!AK22</f>
        <v>0</v>
      </c>
      <c r="AD287" s="1">
        <f>'sortie (10)'!AP22</f>
        <v>0</v>
      </c>
    </row>
    <row r="288" spans="23:30" x14ac:dyDescent="0.35">
      <c r="W288" t="str">
        <f>'sortie (10)'!$D$2</f>
        <v>I</v>
      </c>
      <c r="X288" s="162">
        <f>'sortie (10)'!$D$3</f>
        <v>0</v>
      </c>
      <c r="Y288">
        <f>'sortie (10)'!C23</f>
        <v>0</v>
      </c>
      <c r="Z288">
        <f>'sortie (10)'!D23</f>
        <v>0</v>
      </c>
      <c r="AA288" t="str">
        <f t="shared" si="14"/>
        <v>0 0</v>
      </c>
      <c r="AB288" s="1">
        <f>'sortie (10)'!AF23</f>
        <v>0</v>
      </c>
      <c r="AC288" s="1">
        <f>'sortie (10)'!AK23</f>
        <v>0</v>
      </c>
      <c r="AD288" s="1">
        <f>'sortie (10)'!AP23</f>
        <v>0</v>
      </c>
    </row>
    <row r="289" spans="23:30" x14ac:dyDescent="0.35">
      <c r="W289" t="str">
        <f>'sortie (10)'!$D$2</f>
        <v>I</v>
      </c>
      <c r="X289" s="162">
        <f>'sortie (10)'!$D$3</f>
        <v>0</v>
      </c>
      <c r="Y289">
        <f>'sortie (10)'!C24</f>
        <v>0</v>
      </c>
      <c r="Z289">
        <f>'sortie (10)'!D24</f>
        <v>0</v>
      </c>
      <c r="AA289" t="str">
        <f t="shared" si="14"/>
        <v>0 0</v>
      </c>
      <c r="AB289" s="1">
        <f>'sortie (10)'!AF24</f>
        <v>0</v>
      </c>
      <c r="AC289" s="1">
        <f>'sortie (10)'!AK24</f>
        <v>0</v>
      </c>
      <c r="AD289" s="1">
        <f>'sortie (10)'!AP24</f>
        <v>0</v>
      </c>
    </row>
    <row r="290" spans="23:30" x14ac:dyDescent="0.35">
      <c r="W290" t="str">
        <f>'sortie (10)'!$D$2</f>
        <v>I</v>
      </c>
      <c r="X290" s="162">
        <f>'sortie (10)'!$D$3</f>
        <v>0</v>
      </c>
      <c r="Y290">
        <f>'sortie (10)'!C25</f>
        <v>0</v>
      </c>
      <c r="Z290">
        <f>'sortie (10)'!D25</f>
        <v>0</v>
      </c>
      <c r="AA290" t="str">
        <f t="shared" si="14"/>
        <v>0 0</v>
      </c>
      <c r="AB290" s="1">
        <f>'sortie (10)'!AF25</f>
        <v>0</v>
      </c>
      <c r="AC290" s="1">
        <f>'sortie (10)'!AK25</f>
        <v>0</v>
      </c>
      <c r="AD290" s="1">
        <f>'sortie (10)'!AP25</f>
        <v>0</v>
      </c>
    </row>
    <row r="291" spans="23:30" x14ac:dyDescent="0.35">
      <c r="W291" t="str">
        <f>'sortie (10)'!$D$2</f>
        <v>I</v>
      </c>
      <c r="X291" s="162">
        <f>'sortie (10)'!$D$3</f>
        <v>0</v>
      </c>
      <c r="Y291">
        <f>'sortie (10)'!C26</f>
        <v>0</v>
      </c>
      <c r="Z291">
        <f>'sortie (10)'!D26</f>
        <v>0</v>
      </c>
      <c r="AA291" t="str">
        <f t="shared" si="14"/>
        <v>0 0</v>
      </c>
      <c r="AB291" s="1">
        <f>'sortie (10)'!AF26</f>
        <v>0</v>
      </c>
      <c r="AC291" s="1">
        <f>'sortie (10)'!AK26</f>
        <v>0</v>
      </c>
      <c r="AD291" s="1">
        <f>'sortie (10)'!AP26</f>
        <v>0</v>
      </c>
    </row>
    <row r="292" spans="23:30" x14ac:dyDescent="0.35">
      <c r="W292" t="str">
        <f>'sortie (10)'!$D$2</f>
        <v>I</v>
      </c>
      <c r="X292" s="162">
        <f>'sortie (10)'!$D$3</f>
        <v>0</v>
      </c>
      <c r="Y292">
        <f>'sortie (10)'!C27</f>
        <v>0</v>
      </c>
      <c r="Z292">
        <f>'sortie (10)'!D27</f>
        <v>0</v>
      </c>
      <c r="AA292" t="str">
        <f t="shared" si="14"/>
        <v>0 0</v>
      </c>
      <c r="AB292" s="1">
        <f>'sortie (10)'!AF27</f>
        <v>0</v>
      </c>
      <c r="AC292" s="1">
        <f>'sortie (10)'!AK27</f>
        <v>0</v>
      </c>
      <c r="AD292" s="1">
        <f>'sortie (10)'!AP27</f>
        <v>0</v>
      </c>
    </row>
    <row r="293" spans="23:30" x14ac:dyDescent="0.35">
      <c r="W293" t="str">
        <f>'sortie (10)'!$D$2</f>
        <v>I</v>
      </c>
      <c r="X293" s="162">
        <f>'sortie (10)'!$D$3</f>
        <v>0</v>
      </c>
      <c r="Y293">
        <f>'sortie (10)'!C28</f>
        <v>0</v>
      </c>
      <c r="Z293">
        <f>'sortie (10)'!D28</f>
        <v>0</v>
      </c>
      <c r="AA293" t="str">
        <f t="shared" si="14"/>
        <v>0 0</v>
      </c>
      <c r="AB293" s="1">
        <f>'sortie (10)'!AF28</f>
        <v>0</v>
      </c>
      <c r="AC293" s="1">
        <f>'sortie (10)'!AK28</f>
        <v>0</v>
      </c>
      <c r="AD293" s="1">
        <f>'sortie (10)'!AP28</f>
        <v>0</v>
      </c>
    </row>
    <row r="294" spans="23:30" x14ac:dyDescent="0.35">
      <c r="W294" t="str">
        <f>'sortie (10)'!$D$2</f>
        <v>I</v>
      </c>
      <c r="X294" s="162">
        <f>'sortie (10)'!$D$3</f>
        <v>0</v>
      </c>
      <c r="Y294">
        <f>'sortie (10)'!C29</f>
        <v>0</v>
      </c>
      <c r="Z294">
        <f>'sortie (10)'!D29</f>
        <v>0</v>
      </c>
      <c r="AA294" t="str">
        <f t="shared" si="14"/>
        <v>0 0</v>
      </c>
      <c r="AB294" s="1">
        <f>'sortie (10)'!AF29</f>
        <v>0</v>
      </c>
      <c r="AC294" s="1">
        <f>'sortie (10)'!AK29</f>
        <v>0</v>
      </c>
      <c r="AD294" s="1">
        <f>'sortie (10)'!AP29</f>
        <v>0</v>
      </c>
    </row>
    <row r="295" spans="23:30" x14ac:dyDescent="0.35">
      <c r="W295" t="str">
        <f>'sortie (10)'!$D$2</f>
        <v>I</v>
      </c>
      <c r="X295" s="162">
        <f>'sortie (10)'!$D$3</f>
        <v>0</v>
      </c>
      <c r="Y295">
        <f>'sortie (10)'!C30</f>
        <v>0</v>
      </c>
      <c r="Z295">
        <f>'sortie (10)'!D30</f>
        <v>0</v>
      </c>
      <c r="AA295" t="str">
        <f t="shared" si="14"/>
        <v>0 0</v>
      </c>
      <c r="AB295" s="1">
        <f>'sortie (10)'!AF30</f>
        <v>0</v>
      </c>
      <c r="AC295" s="1">
        <f>'sortie (10)'!AK30</f>
        <v>0</v>
      </c>
      <c r="AD295" s="1">
        <f>'sortie (10)'!AP30</f>
        <v>0</v>
      </c>
    </row>
    <row r="296" spans="23:30" x14ac:dyDescent="0.35">
      <c r="W296" t="str">
        <f>'sortie (10)'!$D$2</f>
        <v>I</v>
      </c>
      <c r="X296" s="162">
        <f>'sortie (10)'!$D$3</f>
        <v>0</v>
      </c>
      <c r="Y296">
        <f>'sortie (10)'!C31</f>
        <v>0</v>
      </c>
      <c r="Z296">
        <f>'sortie (10)'!D31</f>
        <v>0</v>
      </c>
      <c r="AA296" t="str">
        <f t="shared" si="14"/>
        <v>0 0</v>
      </c>
      <c r="AB296" s="1">
        <f>'sortie (10)'!AF31</f>
        <v>0</v>
      </c>
      <c r="AC296" s="1">
        <f>'sortie (10)'!AK31</f>
        <v>0</v>
      </c>
      <c r="AD296" s="1">
        <f>'sortie (10)'!AP31</f>
        <v>0</v>
      </c>
    </row>
    <row r="297" spans="23:30" x14ac:dyDescent="0.35">
      <c r="W297" t="str">
        <f>'sortie (10)'!$D$2</f>
        <v>I</v>
      </c>
      <c r="X297" s="162">
        <f>'sortie (10)'!$D$3</f>
        <v>0</v>
      </c>
      <c r="Y297">
        <f>'sortie (10)'!C32</f>
        <v>0</v>
      </c>
      <c r="Z297">
        <f>'sortie (10)'!D32</f>
        <v>0</v>
      </c>
      <c r="AA297" t="str">
        <f t="shared" si="14"/>
        <v>0 0</v>
      </c>
      <c r="AB297" s="1">
        <f>'sortie (10)'!AF32</f>
        <v>0</v>
      </c>
      <c r="AC297" s="1">
        <f>'sortie (10)'!AK32</f>
        <v>0</v>
      </c>
      <c r="AD297" s="1">
        <f>'sortie (10)'!AP32</f>
        <v>0</v>
      </c>
    </row>
    <row r="298" spans="23:30" x14ac:dyDescent="0.35">
      <c r="W298" t="str">
        <f>'sortie (10)'!$D$2</f>
        <v>I</v>
      </c>
      <c r="X298" s="162">
        <f>'sortie (10)'!$D$3</f>
        <v>0</v>
      </c>
      <c r="Y298">
        <f>'sortie (10)'!C33</f>
        <v>0</v>
      </c>
      <c r="Z298">
        <f>'sortie (10)'!D33</f>
        <v>0</v>
      </c>
      <c r="AA298" t="str">
        <f t="shared" si="14"/>
        <v>0 0</v>
      </c>
      <c r="AB298" s="1">
        <f>'sortie (10)'!AF33</f>
        <v>0</v>
      </c>
      <c r="AC298" s="1">
        <f>'sortie (10)'!AK33</f>
        <v>0</v>
      </c>
      <c r="AD298" s="1">
        <f>'sortie (10)'!AP33</f>
        <v>0</v>
      </c>
    </row>
    <row r="299" spans="23:30" x14ac:dyDescent="0.35">
      <c r="W299" t="str">
        <f>'sortie (10)'!$D$2</f>
        <v>I</v>
      </c>
      <c r="X299" s="162">
        <f>'sortie (10)'!$D$3</f>
        <v>0</v>
      </c>
      <c r="Y299">
        <f>'sortie (10)'!C34</f>
        <v>0</v>
      </c>
      <c r="Z299">
        <f>'sortie (10)'!D34</f>
        <v>0</v>
      </c>
      <c r="AA299" t="str">
        <f t="shared" si="14"/>
        <v>0 0</v>
      </c>
      <c r="AB299" s="1">
        <f>'sortie (10)'!AF34</f>
        <v>0</v>
      </c>
      <c r="AC299" s="1">
        <f>'sortie (10)'!AK34</f>
        <v>0</v>
      </c>
      <c r="AD299" s="1">
        <f>'sortie (10)'!AP34</f>
        <v>0</v>
      </c>
    </row>
    <row r="300" spans="23:30" x14ac:dyDescent="0.35">
      <c r="W300" t="str">
        <f>'sortie (10)'!$D$2</f>
        <v>I</v>
      </c>
      <c r="X300" s="162">
        <f>'sortie (10)'!$D$3</f>
        <v>0</v>
      </c>
      <c r="Y300">
        <f>'sortie (10)'!C35</f>
        <v>0</v>
      </c>
      <c r="Z300">
        <f>'sortie (10)'!D35</f>
        <v>0</v>
      </c>
      <c r="AA300" t="str">
        <f t="shared" si="14"/>
        <v>0 0</v>
      </c>
      <c r="AB300" s="1">
        <f>'sortie (10)'!AF35</f>
        <v>0</v>
      </c>
      <c r="AC300" s="1">
        <f>'sortie (10)'!AK35</f>
        <v>0</v>
      </c>
      <c r="AD300" s="1">
        <f>'sortie (10)'!AP35</f>
        <v>0</v>
      </c>
    </row>
    <row r="301" spans="23:30" x14ac:dyDescent="0.35">
      <c r="W301" t="str">
        <f>'sortie (10)'!$D$2</f>
        <v>I</v>
      </c>
      <c r="X301" s="162">
        <f>'sortie (10)'!$D$3</f>
        <v>0</v>
      </c>
      <c r="Y301">
        <f>'sortie (10)'!C36</f>
        <v>0</v>
      </c>
      <c r="Z301">
        <f>'sortie (10)'!D36</f>
        <v>0</v>
      </c>
      <c r="AA301" t="str">
        <f t="shared" si="14"/>
        <v>0 0</v>
      </c>
      <c r="AB301" s="1">
        <f>'sortie (10)'!AF36</f>
        <v>0</v>
      </c>
      <c r="AC301" s="1">
        <f>'sortie (10)'!AK36</f>
        <v>0</v>
      </c>
      <c r="AD301" s="1">
        <f>'sortie (10)'!AP36</f>
        <v>0</v>
      </c>
    </row>
    <row r="302" spans="23:30" x14ac:dyDescent="0.35">
      <c r="W302" t="str">
        <f>'sortie (10)'!$D$2</f>
        <v>I</v>
      </c>
      <c r="X302" s="162">
        <f>'sortie (10)'!$D$3</f>
        <v>0</v>
      </c>
      <c r="Y302">
        <f>'sortie (10)'!C37</f>
        <v>0</v>
      </c>
      <c r="Z302">
        <f>'sortie (10)'!D37</f>
        <v>0</v>
      </c>
      <c r="AA302" t="str">
        <f t="shared" si="14"/>
        <v>0 0</v>
      </c>
      <c r="AB302" s="1">
        <f>'sortie (10)'!AF37</f>
        <v>0</v>
      </c>
      <c r="AC302" s="1">
        <f>'sortie (10)'!AK37</f>
        <v>0</v>
      </c>
      <c r="AD302" s="1">
        <f>'sortie (10)'!AP37</f>
        <v>0</v>
      </c>
    </row>
    <row r="303" spans="23:30" x14ac:dyDescent="0.35">
      <c r="W303" t="str">
        <f>'sortie (10)'!$D$2</f>
        <v>I</v>
      </c>
      <c r="X303" s="162">
        <f>'sortie (10)'!$D$3</f>
        <v>0</v>
      </c>
      <c r="Y303">
        <f>'sortie (10)'!C38</f>
        <v>0</v>
      </c>
      <c r="Z303">
        <f>'sortie (10)'!D38</f>
        <v>0</v>
      </c>
      <c r="AA303" t="str">
        <f t="shared" si="14"/>
        <v>0 0</v>
      </c>
      <c r="AB303" s="1">
        <f>'sortie (10)'!AF38</f>
        <v>0</v>
      </c>
      <c r="AC303" s="1">
        <f>'sortie (10)'!AK38</f>
        <v>0</v>
      </c>
      <c r="AD303" s="1">
        <f>'sortie (10)'!AP38</f>
        <v>0</v>
      </c>
    </row>
  </sheetData>
  <mergeCells count="1">
    <mergeCell ref="AB2:AD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6ABD4-A176-48EA-9D87-3C6D7F1FCF89}">
  <sheetPr codeName="Feuil1"/>
  <dimension ref="B1:AP776"/>
  <sheetViews>
    <sheetView showGridLines="0" topLeftCell="A42" zoomScale="60" zoomScaleNormal="60" workbookViewId="0">
      <selection activeCell="E12" sqref="E12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1" width="9.453125" style="16" hidden="1" customWidth="1"/>
    <col min="32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1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>
        <v>44625</v>
      </c>
      <c r="E3" s="24"/>
      <c r="F3" s="25">
        <v>133</v>
      </c>
      <c r="G3" s="195">
        <v>68.599999999999994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4</v>
      </c>
      <c r="I7" s="40">
        <v>5</v>
      </c>
      <c r="J7" s="40">
        <v>4</v>
      </c>
      <c r="K7" s="40">
        <v>3</v>
      </c>
      <c r="L7" s="40">
        <v>5</v>
      </c>
      <c r="M7" s="40">
        <v>3</v>
      </c>
      <c r="N7" s="40">
        <v>5</v>
      </c>
      <c r="O7" s="41">
        <v>3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5</v>
      </c>
      <c r="U7" s="40">
        <v>3</v>
      </c>
      <c r="V7" s="40">
        <v>4</v>
      </c>
      <c r="W7" s="40">
        <v>4</v>
      </c>
      <c r="X7" s="40">
        <v>5</v>
      </c>
      <c r="Y7" s="41">
        <v>4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4</v>
      </c>
      <c r="H8" s="49">
        <v>8</v>
      </c>
      <c r="I8" s="49">
        <v>12</v>
      </c>
      <c r="J8" s="49">
        <v>14</v>
      </c>
      <c r="K8" s="49">
        <v>2</v>
      </c>
      <c r="L8" s="49">
        <v>10</v>
      </c>
      <c r="M8" s="49">
        <v>18</v>
      </c>
      <c r="N8" s="49">
        <v>16</v>
      </c>
      <c r="O8" s="50">
        <v>6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17</v>
      </c>
      <c r="V8" s="49">
        <v>15</v>
      </c>
      <c r="W8" s="49">
        <v>3</v>
      </c>
      <c r="X8" s="49">
        <v>13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 t="s">
        <v>15</v>
      </c>
      <c r="D9" s="8" t="s">
        <v>16</v>
      </c>
      <c r="E9" s="55">
        <v>34.700000000000003</v>
      </c>
      <c r="F9" s="56"/>
      <c r="G9" s="57">
        <v>5</v>
      </c>
      <c r="H9" s="58">
        <v>8</v>
      </c>
      <c r="I9" s="58">
        <v>7</v>
      </c>
      <c r="J9" s="58">
        <v>7</v>
      </c>
      <c r="K9" s="58">
        <v>4</v>
      </c>
      <c r="L9" s="58">
        <v>6</v>
      </c>
      <c r="M9" s="58">
        <v>6</v>
      </c>
      <c r="N9" s="58">
        <v>6</v>
      </c>
      <c r="O9" s="59">
        <v>4</v>
      </c>
      <c r="P9" s="60">
        <f t="shared" ref="P9:P38" si="0">SUM(G9:O9)</f>
        <v>53</v>
      </c>
      <c r="Q9" s="61">
        <v>5</v>
      </c>
      <c r="R9" s="58">
        <v>7</v>
      </c>
      <c r="S9" s="58">
        <v>7</v>
      </c>
      <c r="T9" s="58">
        <v>6</v>
      </c>
      <c r="U9" s="58">
        <v>5</v>
      </c>
      <c r="V9" s="58">
        <v>5</v>
      </c>
      <c r="W9" s="58">
        <v>8</v>
      </c>
      <c r="X9" s="58">
        <v>6</v>
      </c>
      <c r="Y9" s="59">
        <v>6</v>
      </c>
      <c r="Z9" s="62">
        <f t="shared" ref="Z9:Z38" si="1">SUM(Q9:Y9)</f>
        <v>55</v>
      </c>
      <c r="AA9" s="63">
        <f t="shared" ref="AA9:AA38" si="2">SUM(P9+Z9)</f>
        <v>108</v>
      </c>
      <c r="AB9" s="64"/>
      <c r="AC9" s="65">
        <f>$AA$95</f>
        <v>37</v>
      </c>
      <c r="AD9" s="65">
        <f>RANK(AC9,AC$9:AC$38,0)+COUNTIF(AC9:$AC$9,AC9)-1</f>
        <v>8</v>
      </c>
      <c r="AE9" s="65">
        <f>RANK(AC9,AC$9:AC$38,0)</f>
        <v>8</v>
      </c>
      <c r="AF9" s="65">
        <f>IF(ISBLANK($C9),0,1)*INDEX('Allocation Points'!$B$3:$AG$32,AE9,COUNTIF(AE$9:AE$38,AE9)+2)</f>
        <v>6</v>
      </c>
      <c r="AG9" s="74"/>
      <c r="AH9" s="65">
        <f>AA96</f>
        <v>9</v>
      </c>
      <c r="AI9" s="65">
        <f>RANK(AH9,AH$9:AH$38,0)+COUNTIF(AH9:$AH$9,AH9)-1</f>
        <v>12</v>
      </c>
      <c r="AJ9" s="65">
        <f>RANK(AH9,AH$9:AH$38,0)</f>
        <v>12</v>
      </c>
      <c r="AK9" s="65">
        <f>IF(ISBLANK($C9),0,1)*INDEX('Allocation Points'!$B$3:$AG$32,AJ9,COUNTIF(AJ$9:AJ$38,AJ9)+2)</f>
        <v>2</v>
      </c>
      <c r="AL9" s="74"/>
      <c r="AM9" s="65">
        <f>AA94</f>
        <v>108</v>
      </c>
      <c r="AN9" s="65">
        <f>RANK(AM9,AM$9:AM$38,1)+COUNTIF(AM9:$AM$9,AM9)-1</f>
        <v>13</v>
      </c>
      <c r="AO9" s="65">
        <f>RANK(AM9,AM$9:AM$38,1)</f>
        <v>13</v>
      </c>
      <c r="AP9" s="65">
        <f>IF(ISBLANK($C9),0,1)*INDEX('Allocation Points'!$B$3:$AG$32,AO9,COUNTIF(AO$9:AO$38,AO9)+2)</f>
        <v>1</v>
      </c>
    </row>
    <row r="10" spans="2:42" x14ac:dyDescent="0.35">
      <c r="B10" s="66">
        <v>2</v>
      </c>
      <c r="C10" s="7" t="s">
        <v>17</v>
      </c>
      <c r="D10" s="9" t="s">
        <v>18</v>
      </c>
      <c r="E10" s="55">
        <v>20.100000000000001</v>
      </c>
      <c r="F10" s="56"/>
      <c r="G10" s="57">
        <v>6</v>
      </c>
      <c r="H10" s="58">
        <v>6</v>
      </c>
      <c r="I10" s="58">
        <v>7</v>
      </c>
      <c r="J10" s="58">
        <v>4</v>
      </c>
      <c r="K10" s="58">
        <v>4</v>
      </c>
      <c r="L10" s="58">
        <v>6</v>
      </c>
      <c r="M10" s="58">
        <v>5</v>
      </c>
      <c r="N10" s="58">
        <v>5</v>
      </c>
      <c r="O10" s="59">
        <v>3</v>
      </c>
      <c r="P10" s="60">
        <f t="shared" si="0"/>
        <v>46</v>
      </c>
      <c r="Q10" s="61">
        <v>6</v>
      </c>
      <c r="R10" s="58">
        <v>6</v>
      </c>
      <c r="S10" s="58">
        <v>4</v>
      </c>
      <c r="T10" s="58">
        <v>6</v>
      </c>
      <c r="U10" s="58">
        <v>3</v>
      </c>
      <c r="V10" s="58">
        <v>7</v>
      </c>
      <c r="W10" s="58">
        <v>5</v>
      </c>
      <c r="X10" s="58">
        <v>8</v>
      </c>
      <c r="Y10" s="59">
        <v>6</v>
      </c>
      <c r="Z10" s="67">
        <f t="shared" si="1"/>
        <v>51</v>
      </c>
      <c r="AA10" s="68">
        <f t="shared" si="2"/>
        <v>97</v>
      </c>
      <c r="AC10" s="69">
        <f>$AA$118</f>
        <v>31</v>
      </c>
      <c r="AD10" s="70">
        <f>RANK(AC10,AC$9:AC$38,0)+COUNTIF(AC$9:$AC10,AC10)-1</f>
        <v>14</v>
      </c>
      <c r="AE10" s="70">
        <f t="shared" ref="AE10:AE38" si="3">RANK(AC10,AC$9:AC$38,0)</f>
        <v>14</v>
      </c>
      <c r="AF10" s="70">
        <f>IF(ISBLANK($C10),0,1)*INDEX('Allocation Points'!$B$3:$AG$32,AE10,COUNTIF(AE$9:AE$38,AE10)+2)</f>
        <v>1</v>
      </c>
      <c r="AG10" s="74"/>
      <c r="AH10" s="69">
        <f>AA119</f>
        <v>13</v>
      </c>
      <c r="AI10" s="70">
        <f>RANK(AH10,AH$9:AH$38,0)+COUNTIF(AH$9:$AH10,AH10)-1</f>
        <v>9</v>
      </c>
      <c r="AJ10" s="70">
        <f t="shared" ref="AJ10:AJ38" si="4">RANK(AH10,AH$9:AH$38,0)</f>
        <v>9</v>
      </c>
      <c r="AK10" s="70">
        <f>IF(ISBLANK($C10),0,1)*INDEX('Allocation Points'!$B$3:$AG$32,AJ10,COUNTIF(AJ$9:AJ$38,AJ10)+2)</f>
        <v>5</v>
      </c>
      <c r="AL10" s="74"/>
      <c r="AM10" s="69">
        <f>AA117</f>
        <v>97</v>
      </c>
      <c r="AN10" s="70">
        <f>RANK(AM10,AM$9:AM$38,1)+COUNTIF(AM$9:$AM10,AM10)-1</f>
        <v>8</v>
      </c>
      <c r="AO10" s="70">
        <f t="shared" ref="AO10:AO38" si="5">RANK(AM10,AM$9:AM$38,1)</f>
        <v>8</v>
      </c>
      <c r="AP10" s="70">
        <f>IF(ISBLANK($C10),0,1)*INDEX('Allocation Points'!$B$3:$AG$32,AO10,COUNTIF(AO$9:AO$38,AO10)+2)</f>
        <v>7</v>
      </c>
    </row>
    <row r="11" spans="2:42" x14ac:dyDescent="0.35">
      <c r="B11" s="66">
        <v>3</v>
      </c>
      <c r="C11" s="7" t="s">
        <v>19</v>
      </c>
      <c r="D11" s="10" t="s">
        <v>20</v>
      </c>
      <c r="E11" s="55">
        <v>48.2</v>
      </c>
      <c r="F11" s="56"/>
      <c r="G11" s="57">
        <v>7</v>
      </c>
      <c r="H11" s="58">
        <v>6</v>
      </c>
      <c r="I11" s="58">
        <v>10</v>
      </c>
      <c r="J11" s="58">
        <v>8</v>
      </c>
      <c r="K11" s="58">
        <v>6</v>
      </c>
      <c r="L11" s="58">
        <v>7</v>
      </c>
      <c r="M11" s="58">
        <v>6</v>
      </c>
      <c r="N11" s="58">
        <v>8</v>
      </c>
      <c r="O11" s="59">
        <v>7</v>
      </c>
      <c r="P11" s="60">
        <f t="shared" si="0"/>
        <v>65</v>
      </c>
      <c r="Q11" s="61">
        <v>5</v>
      </c>
      <c r="R11" s="58">
        <v>8</v>
      </c>
      <c r="S11" s="58">
        <v>6</v>
      </c>
      <c r="T11" s="58">
        <v>9</v>
      </c>
      <c r="U11" s="58">
        <v>3</v>
      </c>
      <c r="V11" s="58">
        <v>5</v>
      </c>
      <c r="W11" s="58">
        <v>5</v>
      </c>
      <c r="X11" s="58">
        <v>7</v>
      </c>
      <c r="Y11" s="59">
        <v>8</v>
      </c>
      <c r="Z11" s="67">
        <f t="shared" si="1"/>
        <v>56</v>
      </c>
      <c r="AA11" s="68">
        <f t="shared" si="2"/>
        <v>121</v>
      </c>
      <c r="AB11" s="64"/>
      <c r="AC11" s="69">
        <f>$AA$141</f>
        <v>40</v>
      </c>
      <c r="AD11" s="70">
        <f>RANK(AC11,AC$9:AC$38,0)+COUNTIF(AC$9:$AC11,AC11)-1</f>
        <v>4</v>
      </c>
      <c r="AE11" s="70">
        <f t="shared" si="3"/>
        <v>4</v>
      </c>
      <c r="AF11" s="70">
        <f>IF(ISBLANK($C11),0,1)*INDEX('Allocation Points'!$B$3:$AG$32,AE11,COUNTIF(AE$9:AE$38,AE11)+2)</f>
        <v>15</v>
      </c>
      <c r="AG11" s="74"/>
      <c r="AH11" s="69">
        <f>AA142</f>
        <v>5</v>
      </c>
      <c r="AI11" s="70">
        <f>RANK(AH11,AH$9:AH$38,0)+COUNTIF(AH$9:$AH11,AH11)-1</f>
        <v>17</v>
      </c>
      <c r="AJ11" s="70">
        <f t="shared" si="4"/>
        <v>17</v>
      </c>
      <c r="AK11" s="70">
        <f>IF(ISBLANK($C11),0,1)*INDEX('Allocation Points'!$B$3:$AG$32,AJ11,COUNTIF(AJ$9:AJ$38,AJ11)+2)</f>
        <v>1</v>
      </c>
      <c r="AL11" s="74"/>
      <c r="AM11" s="69">
        <f>AA140</f>
        <v>121</v>
      </c>
      <c r="AN11" s="70">
        <f>RANK(AM11,AM$9:AM$38,1)+COUNTIF(AM$9:$AM11,AM11)-1</f>
        <v>18</v>
      </c>
      <c r="AO11" s="70">
        <f t="shared" si="5"/>
        <v>18</v>
      </c>
      <c r="AP11" s="70">
        <f>IF(ISBLANK($C11),0,1)*INDEX('Allocation Points'!$B$3:$AG$32,AO11,COUNTIF(AO$9:AO$38,AO11)+2)</f>
        <v>1</v>
      </c>
    </row>
    <row r="12" spans="2:42" x14ac:dyDescent="0.35">
      <c r="B12" s="66">
        <v>4</v>
      </c>
      <c r="C12" s="11" t="s">
        <v>21</v>
      </c>
      <c r="D12" s="12" t="s">
        <v>22</v>
      </c>
      <c r="E12" s="55">
        <v>8.1999999999999993</v>
      </c>
      <c r="F12" s="56"/>
      <c r="G12" s="57">
        <v>5</v>
      </c>
      <c r="H12" s="58">
        <v>4</v>
      </c>
      <c r="I12" s="58">
        <v>5</v>
      </c>
      <c r="J12" s="58">
        <v>6</v>
      </c>
      <c r="K12" s="58">
        <v>4</v>
      </c>
      <c r="L12" s="58">
        <v>4</v>
      </c>
      <c r="M12" s="58">
        <v>3</v>
      </c>
      <c r="N12" s="58">
        <v>6</v>
      </c>
      <c r="O12" s="59">
        <v>4</v>
      </c>
      <c r="P12" s="60">
        <f t="shared" si="0"/>
        <v>41</v>
      </c>
      <c r="Q12" s="61">
        <v>4</v>
      </c>
      <c r="R12" s="58">
        <v>6</v>
      </c>
      <c r="S12" s="58">
        <v>4</v>
      </c>
      <c r="T12" s="58">
        <v>6</v>
      </c>
      <c r="U12" s="58">
        <v>6</v>
      </c>
      <c r="V12" s="58">
        <v>5</v>
      </c>
      <c r="W12" s="58">
        <v>4</v>
      </c>
      <c r="X12" s="58">
        <v>4</v>
      </c>
      <c r="Y12" s="59">
        <v>4</v>
      </c>
      <c r="Z12" s="67">
        <f t="shared" si="1"/>
        <v>43</v>
      </c>
      <c r="AA12" s="68">
        <f t="shared" si="2"/>
        <v>84</v>
      </c>
      <c r="AC12" s="69">
        <f>$AA$164</f>
        <v>31</v>
      </c>
      <c r="AD12" s="70">
        <f>RANK(AC12,AC$9:AC$38,0)+COUNTIF(AC$9:$AC12,AC12)-1</f>
        <v>15</v>
      </c>
      <c r="AE12" s="70">
        <f t="shared" si="3"/>
        <v>14</v>
      </c>
      <c r="AF12" s="70">
        <f>IF(ISBLANK($C12),0,1)*INDEX('Allocation Points'!$B$3:$AG$32,AE12,COUNTIF(AE$9:AE$38,AE12)+2)</f>
        <v>1</v>
      </c>
      <c r="AG12" s="74"/>
      <c r="AH12" s="69">
        <f>AA165</f>
        <v>25</v>
      </c>
      <c r="AI12" s="70">
        <f>RANK(AH12,AH$9:AH$38,0)+COUNTIF(AH$9:$AH12,AH12)-1</f>
        <v>3</v>
      </c>
      <c r="AJ12" s="70">
        <f t="shared" si="4"/>
        <v>3</v>
      </c>
      <c r="AK12" s="70">
        <f>IF(ISBLANK($C12),0,1)*INDEX('Allocation Points'!$B$3:$AG$32,AJ12,COUNTIF(AJ$9:AJ$38,AJ12)+2)</f>
        <v>20</v>
      </c>
      <c r="AL12" s="74"/>
      <c r="AM12" s="69">
        <f>AA163</f>
        <v>84</v>
      </c>
      <c r="AN12" s="70">
        <f>RANK(AM12,AM$9:AM$38,1)+COUNTIF(AM$9:$AM12,AM12)-1</f>
        <v>3</v>
      </c>
      <c r="AO12" s="70">
        <f t="shared" si="5"/>
        <v>3</v>
      </c>
      <c r="AP12" s="70">
        <f>IF(ISBLANK($C12),0,1)*INDEX('Allocation Points'!$B$3:$AG$32,AO12,COUNTIF(AO$9:AO$38,AO12)+2)</f>
        <v>20</v>
      </c>
    </row>
    <row r="13" spans="2:42" x14ac:dyDescent="0.35">
      <c r="B13" s="66">
        <v>5</v>
      </c>
      <c r="C13" s="71" t="s">
        <v>23</v>
      </c>
      <c r="D13" s="9" t="s">
        <v>24</v>
      </c>
      <c r="E13" s="55">
        <v>24.5</v>
      </c>
      <c r="F13" s="56"/>
      <c r="G13" s="57">
        <v>6</v>
      </c>
      <c r="H13" s="58">
        <v>7</v>
      </c>
      <c r="I13" s="58">
        <v>6</v>
      </c>
      <c r="J13" s="58">
        <v>6</v>
      </c>
      <c r="K13" s="58">
        <v>5</v>
      </c>
      <c r="L13" s="58">
        <v>7</v>
      </c>
      <c r="M13" s="58">
        <v>4</v>
      </c>
      <c r="N13" s="58">
        <v>5</v>
      </c>
      <c r="O13" s="59">
        <v>4</v>
      </c>
      <c r="P13" s="60">
        <f t="shared" si="0"/>
        <v>50</v>
      </c>
      <c r="Q13" s="61">
        <v>6</v>
      </c>
      <c r="R13" s="58">
        <v>6</v>
      </c>
      <c r="S13" s="58">
        <v>4</v>
      </c>
      <c r="T13" s="58">
        <v>5</v>
      </c>
      <c r="U13" s="58">
        <v>3</v>
      </c>
      <c r="V13" s="58">
        <v>5</v>
      </c>
      <c r="W13" s="58">
        <v>6</v>
      </c>
      <c r="X13" s="58">
        <v>6</v>
      </c>
      <c r="Y13" s="59">
        <v>4</v>
      </c>
      <c r="Z13" s="67">
        <f t="shared" si="1"/>
        <v>45</v>
      </c>
      <c r="AA13" s="68">
        <f t="shared" si="2"/>
        <v>95</v>
      </c>
      <c r="AB13" s="64"/>
      <c r="AC13" s="69">
        <f>$AA$187</f>
        <v>38</v>
      </c>
      <c r="AD13" s="70">
        <f>RANK(AC13,AC$9:AC$38,0)+COUNTIF(AC$9:$AC13,AC13)-1</f>
        <v>7</v>
      </c>
      <c r="AE13" s="70">
        <f t="shared" si="3"/>
        <v>7</v>
      </c>
      <c r="AF13" s="70">
        <f>IF(ISBLANK($C13),0,1)*INDEX('Allocation Points'!$B$3:$AG$32,AE13,COUNTIF(AE$9:AE$38,AE13)+2)</f>
        <v>8</v>
      </c>
      <c r="AG13" s="74"/>
      <c r="AH13" s="69">
        <f>AA188</f>
        <v>14</v>
      </c>
      <c r="AI13" s="70">
        <f>RANK(AH13,AH$9:AH$38,0)+COUNTIF(AH$9:$AH13,AH13)-1</f>
        <v>8</v>
      </c>
      <c r="AJ13" s="70">
        <f t="shared" si="4"/>
        <v>8</v>
      </c>
      <c r="AK13" s="70">
        <f>IF(ISBLANK($C13),0,1)*INDEX('Allocation Points'!$B$3:$AG$32,AJ13,COUNTIF(AJ$9:AJ$38,AJ13)+2)</f>
        <v>7</v>
      </c>
      <c r="AL13" s="74"/>
      <c r="AM13" s="69">
        <f>AA186</f>
        <v>95</v>
      </c>
      <c r="AN13" s="70">
        <f>RANK(AM13,AM$9:AM$38,1)+COUNTIF(AM$9:$AM13,AM13)-1</f>
        <v>7</v>
      </c>
      <c r="AO13" s="70">
        <f t="shared" si="5"/>
        <v>7</v>
      </c>
      <c r="AP13" s="70">
        <f>IF(ISBLANK($C13),0,1)*INDEX('Allocation Points'!$B$3:$AG$32,AO13,COUNTIF(AO$9:AO$38,AO13)+2)</f>
        <v>8</v>
      </c>
    </row>
    <row r="14" spans="2:42" x14ac:dyDescent="0.35">
      <c r="B14" s="66">
        <v>6</v>
      </c>
      <c r="C14" s="7" t="s">
        <v>25</v>
      </c>
      <c r="D14" s="9" t="s">
        <v>26</v>
      </c>
      <c r="E14" s="55">
        <v>11.3</v>
      </c>
      <c r="F14" s="56"/>
      <c r="G14" s="57">
        <v>5</v>
      </c>
      <c r="H14" s="58">
        <v>6</v>
      </c>
      <c r="I14" s="58">
        <v>6</v>
      </c>
      <c r="J14" s="58">
        <v>5</v>
      </c>
      <c r="K14" s="58">
        <v>3</v>
      </c>
      <c r="L14" s="58">
        <v>5</v>
      </c>
      <c r="M14" s="58">
        <v>3</v>
      </c>
      <c r="N14" s="58">
        <v>6</v>
      </c>
      <c r="O14" s="59">
        <v>3</v>
      </c>
      <c r="P14" s="60">
        <f t="shared" si="0"/>
        <v>42</v>
      </c>
      <c r="Q14" s="61">
        <v>6</v>
      </c>
      <c r="R14" s="58">
        <v>5</v>
      </c>
      <c r="S14" s="58">
        <v>5</v>
      </c>
      <c r="T14" s="58">
        <v>4</v>
      </c>
      <c r="U14" s="58">
        <v>4</v>
      </c>
      <c r="V14" s="58">
        <v>5</v>
      </c>
      <c r="W14" s="58">
        <v>4</v>
      </c>
      <c r="X14" s="58">
        <v>6</v>
      </c>
      <c r="Y14" s="59">
        <v>5</v>
      </c>
      <c r="Z14" s="67">
        <f t="shared" si="1"/>
        <v>44</v>
      </c>
      <c r="AA14" s="68">
        <f t="shared" si="2"/>
        <v>86</v>
      </c>
      <c r="AC14" s="69">
        <f>$AA$210</f>
        <v>32</v>
      </c>
      <c r="AD14" s="70">
        <f>RANK(AC14,AC$9:AC$38,0)+COUNTIF(AC$9:$AC14,AC14)-1</f>
        <v>13</v>
      </c>
      <c r="AE14" s="70">
        <f t="shared" si="3"/>
        <v>13</v>
      </c>
      <c r="AF14" s="70">
        <f>IF(ISBLANK($C14),0,1)*INDEX('Allocation Points'!$B$3:$AG$32,AE14,COUNTIF(AE$9:AE$38,AE14)+2)</f>
        <v>2</v>
      </c>
      <c r="AG14" s="74"/>
      <c r="AH14" s="69">
        <f>AA211</f>
        <v>22</v>
      </c>
      <c r="AI14" s="70">
        <f>RANK(AH14,AH$9:AH$38,0)+COUNTIF(AH$9:$AH14,AH14)-1</f>
        <v>4</v>
      </c>
      <c r="AJ14" s="70">
        <f t="shared" si="4"/>
        <v>4</v>
      </c>
      <c r="AK14" s="70">
        <f>IF(ISBLANK($C14),0,1)*INDEX('Allocation Points'!$B$3:$AG$32,AJ14,COUNTIF(AJ$9:AJ$38,AJ14)+2)</f>
        <v>12</v>
      </c>
      <c r="AL14" s="74"/>
      <c r="AM14" s="69">
        <f>AA209</f>
        <v>86</v>
      </c>
      <c r="AN14" s="70">
        <f>RANK(AM14,AM$9:AM$38,1)+COUNTIF(AM$9:$AM14,AM14)-1</f>
        <v>4</v>
      </c>
      <c r="AO14" s="70">
        <f t="shared" si="5"/>
        <v>4</v>
      </c>
      <c r="AP14" s="70">
        <f>IF(ISBLANK($C14),0,1)*INDEX('Allocation Points'!$B$3:$AG$32,AO14,COUNTIF(AO$9:AO$38,AO14)+2)</f>
        <v>15</v>
      </c>
    </row>
    <row r="15" spans="2:42" x14ac:dyDescent="0.35">
      <c r="B15" s="66">
        <v>7</v>
      </c>
      <c r="C15" s="7" t="s">
        <v>27</v>
      </c>
      <c r="D15" s="9" t="s">
        <v>28</v>
      </c>
      <c r="E15" s="55">
        <v>34.700000000000003</v>
      </c>
      <c r="F15" s="56"/>
      <c r="G15" s="57">
        <v>5</v>
      </c>
      <c r="H15" s="58">
        <v>5</v>
      </c>
      <c r="I15" s="58">
        <v>7</v>
      </c>
      <c r="J15" s="58">
        <v>4</v>
      </c>
      <c r="K15" s="58">
        <v>3</v>
      </c>
      <c r="L15" s="58">
        <v>5</v>
      </c>
      <c r="M15" s="58">
        <v>5</v>
      </c>
      <c r="N15" s="58">
        <v>6</v>
      </c>
      <c r="O15" s="59">
        <v>6</v>
      </c>
      <c r="P15" s="60">
        <f t="shared" si="0"/>
        <v>46</v>
      </c>
      <c r="Q15" s="61">
        <v>6</v>
      </c>
      <c r="R15" s="58">
        <v>5</v>
      </c>
      <c r="S15" s="58">
        <v>5</v>
      </c>
      <c r="T15" s="58">
        <v>7</v>
      </c>
      <c r="U15" s="58">
        <v>5</v>
      </c>
      <c r="V15" s="58">
        <v>7</v>
      </c>
      <c r="W15" s="58">
        <v>8</v>
      </c>
      <c r="X15" s="58">
        <v>5</v>
      </c>
      <c r="Y15" s="59">
        <v>7</v>
      </c>
      <c r="Z15" s="67">
        <f t="shared" si="1"/>
        <v>55</v>
      </c>
      <c r="AA15" s="68">
        <f t="shared" si="2"/>
        <v>101</v>
      </c>
      <c r="AB15" s="64"/>
      <c r="AC15" s="69">
        <f>$AA$233</f>
        <v>44</v>
      </c>
      <c r="AD15" s="70">
        <f>RANK(AC15,AC$9:AC$38,0)+COUNTIF(AC$9:$AC15,AC15)-1</f>
        <v>1</v>
      </c>
      <c r="AE15" s="70">
        <f t="shared" si="3"/>
        <v>1</v>
      </c>
      <c r="AF15" s="70">
        <f>IF(ISBLANK($C15),0,1)*INDEX('Allocation Points'!$B$3:$AG$32,AE15,COUNTIF(AE$9:AE$38,AE15)+2)</f>
        <v>27</v>
      </c>
      <c r="AG15" s="74"/>
      <c r="AH15" s="69">
        <f>AA234</f>
        <v>12</v>
      </c>
      <c r="AI15" s="70">
        <f>RANK(AH15,AH$9:AH$38,0)+COUNTIF(AH$9:$AH15,AH15)-1</f>
        <v>11</v>
      </c>
      <c r="AJ15" s="70">
        <f t="shared" si="4"/>
        <v>11</v>
      </c>
      <c r="AK15" s="70">
        <f>IF(ISBLANK($C15),0,1)*INDEX('Allocation Points'!$B$3:$AG$32,AJ15,COUNTIF(AJ$9:AJ$38,AJ15)+2)</f>
        <v>4</v>
      </c>
      <c r="AL15" s="74"/>
      <c r="AM15" s="69">
        <f>AA232</f>
        <v>101</v>
      </c>
      <c r="AN15" s="70">
        <f>RANK(AM15,AM$9:AM$38,1)+COUNTIF(AM$9:$AM15,AM15)-1</f>
        <v>11</v>
      </c>
      <c r="AO15" s="70">
        <f t="shared" si="5"/>
        <v>11</v>
      </c>
      <c r="AP15" s="70">
        <f>IF(ISBLANK($C15),0,1)*INDEX('Allocation Points'!$B$3:$AG$32,AO15,COUNTIF(AO$9:AO$38,AO15)+2)</f>
        <v>4</v>
      </c>
    </row>
    <row r="16" spans="2:42" x14ac:dyDescent="0.35">
      <c r="B16" s="66">
        <v>8</v>
      </c>
      <c r="C16" s="7" t="s">
        <v>29</v>
      </c>
      <c r="D16" s="12" t="s">
        <v>30</v>
      </c>
      <c r="E16" s="55">
        <v>17.2</v>
      </c>
      <c r="F16" s="56"/>
      <c r="G16" s="57">
        <v>5</v>
      </c>
      <c r="H16" s="58">
        <v>5</v>
      </c>
      <c r="I16" s="58">
        <v>5</v>
      </c>
      <c r="J16" s="58">
        <v>5</v>
      </c>
      <c r="K16" s="58">
        <v>5</v>
      </c>
      <c r="L16" s="58">
        <v>6</v>
      </c>
      <c r="M16" s="58">
        <v>2</v>
      </c>
      <c r="N16" s="58">
        <v>5</v>
      </c>
      <c r="O16" s="59">
        <v>3</v>
      </c>
      <c r="P16" s="60">
        <f t="shared" si="0"/>
        <v>41</v>
      </c>
      <c r="Q16" s="61">
        <v>6</v>
      </c>
      <c r="R16" s="58">
        <v>5</v>
      </c>
      <c r="S16" s="58">
        <v>5</v>
      </c>
      <c r="T16" s="58">
        <v>6</v>
      </c>
      <c r="U16" s="58">
        <v>3</v>
      </c>
      <c r="V16" s="58">
        <v>5</v>
      </c>
      <c r="W16" s="58">
        <v>4</v>
      </c>
      <c r="X16" s="58">
        <v>7</v>
      </c>
      <c r="Y16" s="59">
        <v>8</v>
      </c>
      <c r="Z16" s="67">
        <f t="shared" si="1"/>
        <v>49</v>
      </c>
      <c r="AA16" s="68">
        <f t="shared" si="2"/>
        <v>90</v>
      </c>
      <c r="AC16" s="69">
        <f>$AA$256</f>
        <v>36</v>
      </c>
      <c r="AD16" s="70">
        <f>RANK(AC16,AC$9:AC$38,0)+COUNTIF(AC$9:$AC16,AC16)-1</f>
        <v>10</v>
      </c>
      <c r="AE16" s="70">
        <f t="shared" si="3"/>
        <v>10</v>
      </c>
      <c r="AF16" s="70">
        <f>IF(ISBLANK($C16),0,1)*INDEX('Allocation Points'!$B$3:$AG$32,AE16,COUNTIF(AE$9:AE$38,AE16)+2)</f>
        <v>5</v>
      </c>
      <c r="AG16" s="74"/>
      <c r="AH16" s="69">
        <f>AA257</f>
        <v>20</v>
      </c>
      <c r="AI16" s="70">
        <f>RANK(AH16,AH$9:AH$38,0)+COUNTIF(AH$9:$AH16,AH16)-1</f>
        <v>6</v>
      </c>
      <c r="AJ16" s="70">
        <f t="shared" si="4"/>
        <v>6</v>
      </c>
      <c r="AK16" s="70">
        <f>IF(ISBLANK($C16),0,1)*INDEX('Allocation Points'!$B$3:$AG$32,AJ16,COUNTIF(AJ$9:AJ$38,AJ16)+2)</f>
        <v>9</v>
      </c>
      <c r="AL16" s="74"/>
      <c r="AM16" s="69">
        <f>AA255</f>
        <v>90</v>
      </c>
      <c r="AN16" s="70">
        <f>RANK(AM16,AM$9:AM$38,1)+COUNTIF(AM$9:$AM16,AM16)-1</f>
        <v>6</v>
      </c>
      <c r="AO16" s="70">
        <f t="shared" si="5"/>
        <v>6</v>
      </c>
      <c r="AP16" s="70">
        <f>IF(ISBLANK($C16),0,1)*INDEX('Allocation Points'!$B$3:$AG$32,AO16,COUNTIF(AO$9:AO$38,AO16)+2)</f>
        <v>9</v>
      </c>
    </row>
    <row r="17" spans="2:42" x14ac:dyDescent="0.35">
      <c r="B17" s="66">
        <v>9</v>
      </c>
      <c r="C17" s="7" t="s">
        <v>31</v>
      </c>
      <c r="D17" s="10" t="s">
        <v>32</v>
      </c>
      <c r="E17" s="55">
        <v>30.6</v>
      </c>
      <c r="F17" s="56"/>
      <c r="G17" s="57">
        <v>6</v>
      </c>
      <c r="H17" s="58">
        <v>7</v>
      </c>
      <c r="I17" s="58">
        <v>8</v>
      </c>
      <c r="J17" s="58">
        <v>6</v>
      </c>
      <c r="K17" s="58">
        <v>4</v>
      </c>
      <c r="L17" s="58">
        <v>5</v>
      </c>
      <c r="M17" s="58">
        <v>4</v>
      </c>
      <c r="N17" s="58">
        <v>7</v>
      </c>
      <c r="O17" s="59">
        <v>6</v>
      </c>
      <c r="P17" s="60">
        <f t="shared" si="0"/>
        <v>53</v>
      </c>
      <c r="Q17" s="61">
        <v>6</v>
      </c>
      <c r="R17" s="58">
        <v>7</v>
      </c>
      <c r="S17" s="58">
        <v>3</v>
      </c>
      <c r="T17" s="58">
        <v>8</v>
      </c>
      <c r="U17" s="58">
        <v>7</v>
      </c>
      <c r="V17" s="58">
        <v>8</v>
      </c>
      <c r="W17" s="58">
        <v>6</v>
      </c>
      <c r="X17" s="58">
        <v>9</v>
      </c>
      <c r="Y17" s="59">
        <v>7</v>
      </c>
      <c r="Z17" s="67">
        <f t="shared" si="1"/>
        <v>61</v>
      </c>
      <c r="AA17" s="68">
        <f t="shared" si="2"/>
        <v>114</v>
      </c>
      <c r="AC17" s="69">
        <f>$AA$279</f>
        <v>28</v>
      </c>
      <c r="AD17" s="70">
        <f>RANK(AC17,AC$9:AC$38,0)+COUNTIF(AC$9:$AC17,AC17)-1</f>
        <v>17</v>
      </c>
      <c r="AE17" s="70">
        <f t="shared" si="3"/>
        <v>17</v>
      </c>
      <c r="AF17" s="70">
        <f>IF(ISBLANK($C17),0,1)*INDEX('Allocation Points'!$B$3:$AG$32,AE17,COUNTIF(AE$9:AE$38,AE17)+2)</f>
        <v>1</v>
      </c>
      <c r="AG17" s="74"/>
      <c r="AH17" s="69">
        <f>AA280</f>
        <v>6</v>
      </c>
      <c r="AI17" s="70">
        <f>RANK(AH17,AH$9:AH$38,0)+COUNTIF(AH$9:$AH17,AH17)-1</f>
        <v>16</v>
      </c>
      <c r="AJ17" s="70">
        <f t="shared" si="4"/>
        <v>16</v>
      </c>
      <c r="AK17" s="70">
        <f>IF(ISBLANK($C17),0,1)*INDEX('Allocation Points'!$B$3:$AG$32,AJ17,COUNTIF(AJ$9:AJ$38,AJ17)+2)</f>
        <v>1</v>
      </c>
      <c r="AL17" s="74"/>
      <c r="AM17" s="69">
        <f>AA278</f>
        <v>114</v>
      </c>
      <c r="AN17" s="70">
        <f>RANK(AM17,AM$9:AM$38,1)+COUNTIF(AM$9:$AM17,AM17)-1</f>
        <v>16</v>
      </c>
      <c r="AO17" s="70">
        <f t="shared" si="5"/>
        <v>16</v>
      </c>
      <c r="AP17" s="70">
        <f>IF(ISBLANK($C17),0,1)*INDEX('Allocation Points'!$B$3:$AG$32,AO17,COUNTIF(AO$9:AO$38,AO17)+2)</f>
        <v>1</v>
      </c>
    </row>
    <row r="18" spans="2:42" x14ac:dyDescent="0.35">
      <c r="B18" s="66">
        <v>10</v>
      </c>
      <c r="C18" s="11" t="s">
        <v>33</v>
      </c>
      <c r="D18" s="9" t="s">
        <v>34</v>
      </c>
      <c r="E18" s="55">
        <v>22.4</v>
      </c>
      <c r="F18" s="56"/>
      <c r="G18" s="57">
        <v>6</v>
      </c>
      <c r="H18" s="58">
        <v>7</v>
      </c>
      <c r="I18" s="58">
        <v>8</v>
      </c>
      <c r="J18" s="58">
        <v>6</v>
      </c>
      <c r="K18" s="58">
        <v>4</v>
      </c>
      <c r="L18" s="58">
        <v>7</v>
      </c>
      <c r="M18" s="58">
        <v>4</v>
      </c>
      <c r="N18" s="58">
        <v>7</v>
      </c>
      <c r="O18" s="59">
        <v>4</v>
      </c>
      <c r="P18" s="60">
        <f t="shared" si="0"/>
        <v>53</v>
      </c>
      <c r="Q18" s="61">
        <v>6</v>
      </c>
      <c r="R18" s="58">
        <v>9</v>
      </c>
      <c r="S18" s="58">
        <v>7</v>
      </c>
      <c r="T18" s="58">
        <v>4</v>
      </c>
      <c r="U18" s="58">
        <v>6</v>
      </c>
      <c r="V18" s="58">
        <v>7</v>
      </c>
      <c r="W18" s="58">
        <v>7</v>
      </c>
      <c r="X18" s="58">
        <v>6</v>
      </c>
      <c r="Y18" s="59">
        <v>5</v>
      </c>
      <c r="Z18" s="67">
        <f t="shared" si="1"/>
        <v>57</v>
      </c>
      <c r="AA18" s="68">
        <f t="shared" si="2"/>
        <v>110</v>
      </c>
      <c r="AB18" s="64"/>
      <c r="AC18" s="69">
        <f>$AA$302</f>
        <v>24</v>
      </c>
      <c r="AD18" s="70">
        <f>RANK(AC18,AC$9:AC$38,0)+COUNTIF(AC$9:$AC18,AC18)-1</f>
        <v>18</v>
      </c>
      <c r="AE18" s="70">
        <f t="shared" si="3"/>
        <v>18</v>
      </c>
      <c r="AF18" s="70">
        <f>IF(ISBLANK($C18),0,1)*INDEX('Allocation Points'!$B$3:$AG$32,AE18,COUNTIF(AE$9:AE$38,AE18)+2)</f>
        <v>1</v>
      </c>
      <c r="AG18" s="74"/>
      <c r="AH18" s="69">
        <f>AA303</f>
        <v>8</v>
      </c>
      <c r="AI18" s="70">
        <f>RANK(AH18,AH$9:AH$38,0)+COUNTIF(AH$9:$AH18,AH18)-1</f>
        <v>14</v>
      </c>
      <c r="AJ18" s="70">
        <f t="shared" si="4"/>
        <v>14</v>
      </c>
      <c r="AK18" s="70">
        <f>IF(ISBLANK($C18),0,1)*INDEX('Allocation Points'!$B$3:$AG$32,AJ18,COUNTIF(AJ$9:AJ$38,AJ18)+2)</f>
        <v>1</v>
      </c>
      <c r="AL18" s="74"/>
      <c r="AM18" s="69">
        <f>AA301</f>
        <v>110</v>
      </c>
      <c r="AN18" s="70">
        <f>RANK(AM18,AM$9:AM$38,1)+COUNTIF(AM$9:$AM18,AM18)-1</f>
        <v>15</v>
      </c>
      <c r="AO18" s="70">
        <f t="shared" si="5"/>
        <v>15</v>
      </c>
      <c r="AP18" s="70">
        <f>IF(ISBLANK($C18),0,1)*INDEX('Allocation Points'!$B$3:$AG$32,AO18,COUNTIF(AO$9:AO$38,AO18)+2)</f>
        <v>1</v>
      </c>
    </row>
    <row r="19" spans="2:42" x14ac:dyDescent="0.35">
      <c r="B19" s="66">
        <v>11</v>
      </c>
      <c r="C19" s="72" t="s">
        <v>35</v>
      </c>
      <c r="D19" s="10" t="s">
        <v>36</v>
      </c>
      <c r="E19" s="55">
        <v>37</v>
      </c>
      <c r="F19" s="56"/>
      <c r="G19" s="57">
        <v>5</v>
      </c>
      <c r="H19" s="58">
        <v>6</v>
      </c>
      <c r="I19" s="58">
        <v>10</v>
      </c>
      <c r="J19" s="58">
        <v>5</v>
      </c>
      <c r="K19" s="58">
        <v>4</v>
      </c>
      <c r="L19" s="58">
        <v>6</v>
      </c>
      <c r="M19" s="58">
        <v>5</v>
      </c>
      <c r="N19" s="58">
        <v>8</v>
      </c>
      <c r="O19" s="59">
        <v>6</v>
      </c>
      <c r="P19" s="60">
        <f t="shared" si="0"/>
        <v>55</v>
      </c>
      <c r="Q19" s="61">
        <v>6</v>
      </c>
      <c r="R19" s="58">
        <v>6</v>
      </c>
      <c r="S19" s="58">
        <v>7</v>
      </c>
      <c r="T19" s="58">
        <v>5</v>
      </c>
      <c r="U19" s="58">
        <v>4</v>
      </c>
      <c r="V19" s="58">
        <v>6</v>
      </c>
      <c r="W19" s="58">
        <v>5</v>
      </c>
      <c r="X19" s="58">
        <v>7</v>
      </c>
      <c r="Y19" s="59">
        <v>7</v>
      </c>
      <c r="Z19" s="67">
        <f t="shared" si="1"/>
        <v>53</v>
      </c>
      <c r="AA19" s="68">
        <f t="shared" si="2"/>
        <v>108</v>
      </c>
      <c r="AC19" s="69">
        <f>$AA$325</f>
        <v>41</v>
      </c>
      <c r="AD19" s="70">
        <f>RANK(AC19,AC$9:AC$38,0)+COUNTIF(AC$9:$AC19,AC19)-1</f>
        <v>3</v>
      </c>
      <c r="AE19" s="70">
        <f t="shared" si="3"/>
        <v>3</v>
      </c>
      <c r="AF19" s="70">
        <f>IF(ISBLANK($C19),0,1)*INDEX('Allocation Points'!$B$3:$AG$32,AE19,COUNTIF(AE$9:AE$38,AE19)+2)</f>
        <v>20</v>
      </c>
      <c r="AG19" s="74"/>
      <c r="AH19" s="69">
        <f>AA326</f>
        <v>8</v>
      </c>
      <c r="AI19" s="70">
        <f>RANK(AH19,AH$9:AH$38,0)+COUNTIF(AH$9:$AH19,AH19)-1</f>
        <v>15</v>
      </c>
      <c r="AJ19" s="70">
        <f t="shared" si="4"/>
        <v>14</v>
      </c>
      <c r="AK19" s="70">
        <f>IF(ISBLANK($C19),0,1)*INDEX('Allocation Points'!$B$3:$AG$32,AJ19,COUNTIF(AJ$9:AJ$38,AJ19)+2)</f>
        <v>1</v>
      </c>
      <c r="AL19" s="74"/>
      <c r="AM19" s="69">
        <f>AA324</f>
        <v>108</v>
      </c>
      <c r="AN19" s="70">
        <f>RANK(AM19,AM$9:AM$38,1)+COUNTIF(AM$9:$AM19,AM19)-1</f>
        <v>14</v>
      </c>
      <c r="AO19" s="70">
        <f t="shared" si="5"/>
        <v>13</v>
      </c>
      <c r="AP19" s="70">
        <f>IF(ISBLANK($C19),0,1)*INDEX('Allocation Points'!$B$3:$AG$32,AO19,COUNTIF(AO$9:AO$38,AO19)+2)</f>
        <v>1</v>
      </c>
    </row>
    <row r="20" spans="2:42" x14ac:dyDescent="0.35">
      <c r="B20" s="66">
        <v>12</v>
      </c>
      <c r="C20" s="71" t="s">
        <v>37</v>
      </c>
      <c r="D20" s="12" t="s">
        <v>38</v>
      </c>
      <c r="E20" s="55">
        <v>14</v>
      </c>
      <c r="F20" s="56"/>
      <c r="G20" s="57">
        <v>4</v>
      </c>
      <c r="H20" s="58">
        <v>5</v>
      </c>
      <c r="I20" s="58">
        <v>6</v>
      </c>
      <c r="J20" s="58">
        <v>7</v>
      </c>
      <c r="K20" s="58">
        <v>3</v>
      </c>
      <c r="L20" s="58">
        <v>5</v>
      </c>
      <c r="M20" s="58">
        <v>4</v>
      </c>
      <c r="N20" s="58">
        <v>4</v>
      </c>
      <c r="O20" s="59">
        <v>3</v>
      </c>
      <c r="P20" s="60">
        <f t="shared" si="0"/>
        <v>41</v>
      </c>
      <c r="Q20" s="61">
        <v>7</v>
      </c>
      <c r="R20" s="58">
        <v>5</v>
      </c>
      <c r="S20" s="58">
        <v>3</v>
      </c>
      <c r="T20" s="58">
        <v>4</v>
      </c>
      <c r="U20" s="58">
        <v>4</v>
      </c>
      <c r="V20" s="58">
        <v>5</v>
      </c>
      <c r="W20" s="58">
        <v>3</v>
      </c>
      <c r="X20" s="58">
        <v>6</v>
      </c>
      <c r="Y20" s="59">
        <v>5</v>
      </c>
      <c r="Z20" s="67">
        <f t="shared" si="1"/>
        <v>42</v>
      </c>
      <c r="AA20" s="68">
        <f t="shared" si="2"/>
        <v>83</v>
      </c>
      <c r="AB20" s="64"/>
      <c r="AC20" s="69">
        <f>$AA$348</f>
        <v>39</v>
      </c>
      <c r="AD20" s="70">
        <f>RANK(AC20,AC$9:AC$38,0)+COUNTIF(AC$9:$AC20,AC20)-1</f>
        <v>5</v>
      </c>
      <c r="AE20" s="70">
        <f t="shared" si="3"/>
        <v>5</v>
      </c>
      <c r="AF20" s="70">
        <f>IF(ISBLANK($C20),0,1)*INDEX('Allocation Points'!$B$3:$AG$32,AE20,COUNTIF(AE$9:AE$38,AE20)+2)</f>
        <v>9</v>
      </c>
      <c r="AG20" s="74"/>
      <c r="AH20" s="69">
        <f>AA349</f>
        <v>27</v>
      </c>
      <c r="AI20" s="70">
        <f>RANK(AH20,AH$9:AH$38,0)+COUNTIF(AH$9:$AH20,AH20)-1</f>
        <v>2</v>
      </c>
      <c r="AJ20" s="70">
        <f t="shared" si="4"/>
        <v>2</v>
      </c>
      <c r="AK20" s="70">
        <f>IF(ISBLANK($C20),0,1)*INDEX('Allocation Points'!$B$3:$AG$32,AJ20,COUNTIF(AJ$9:AJ$38,AJ20)+2)</f>
        <v>25</v>
      </c>
      <c r="AL20" s="74"/>
      <c r="AM20" s="69">
        <f>AA347</f>
        <v>83</v>
      </c>
      <c r="AN20" s="70">
        <f>RANK(AM20,AM$9:AM$38,1)+COUNTIF(AM$9:$AM20,AM20)-1</f>
        <v>2</v>
      </c>
      <c r="AO20" s="70">
        <f t="shared" si="5"/>
        <v>2</v>
      </c>
      <c r="AP20" s="70">
        <f>IF(ISBLANK($C20),0,1)*INDEX('Allocation Points'!$B$3:$AG$32,AO20,COUNTIF(AO$9:AO$38,AO20)+2)</f>
        <v>25</v>
      </c>
    </row>
    <row r="21" spans="2:42" x14ac:dyDescent="0.35">
      <c r="B21" s="73">
        <v>13</v>
      </c>
      <c r="C21" s="7" t="s">
        <v>39</v>
      </c>
      <c r="D21" s="10" t="s">
        <v>36</v>
      </c>
      <c r="E21" s="55">
        <v>31.9</v>
      </c>
      <c r="F21" s="56"/>
      <c r="G21" s="57">
        <v>6</v>
      </c>
      <c r="H21" s="58">
        <v>6</v>
      </c>
      <c r="I21" s="58">
        <v>6</v>
      </c>
      <c r="J21" s="58">
        <v>6</v>
      </c>
      <c r="K21" s="58">
        <v>4</v>
      </c>
      <c r="L21" s="58">
        <v>5</v>
      </c>
      <c r="M21" s="58">
        <v>3</v>
      </c>
      <c r="N21" s="58">
        <v>7</v>
      </c>
      <c r="O21" s="59">
        <v>5</v>
      </c>
      <c r="P21" s="60">
        <f t="shared" si="0"/>
        <v>48</v>
      </c>
      <c r="Q21" s="61">
        <v>7</v>
      </c>
      <c r="R21" s="58">
        <v>7</v>
      </c>
      <c r="S21" s="58">
        <v>6</v>
      </c>
      <c r="T21" s="58">
        <v>8</v>
      </c>
      <c r="U21" s="58">
        <v>3</v>
      </c>
      <c r="V21" s="58">
        <v>6</v>
      </c>
      <c r="W21" s="58">
        <v>5</v>
      </c>
      <c r="X21" s="58">
        <v>7</v>
      </c>
      <c r="Y21" s="59">
        <v>6</v>
      </c>
      <c r="Z21" s="67">
        <f t="shared" si="1"/>
        <v>55</v>
      </c>
      <c r="AA21" s="68">
        <f t="shared" si="2"/>
        <v>103</v>
      </c>
      <c r="AC21" s="69">
        <f>$AA$371</f>
        <v>39</v>
      </c>
      <c r="AD21" s="69">
        <f>RANK(AC21,AC$9:AC$38,0)+COUNTIF(AC$9:$AC21,AC21)-1</f>
        <v>6</v>
      </c>
      <c r="AE21" s="69">
        <f t="shared" si="3"/>
        <v>5</v>
      </c>
      <c r="AF21" s="69">
        <f>IF(ISBLANK($C21),0,1)*INDEX('Allocation Points'!$B$3:$AG$32,AE21,COUNTIF(AE$9:AE$38,AE21)+2)</f>
        <v>9</v>
      </c>
      <c r="AG21" s="74"/>
      <c r="AH21" s="69">
        <f>AA372</f>
        <v>9</v>
      </c>
      <c r="AI21" s="70">
        <f>RANK(AH21,AH$9:AH$38,0)+COUNTIF(AH$9:$AH21,AH21)-1</f>
        <v>13</v>
      </c>
      <c r="AJ21" s="69">
        <f t="shared" si="4"/>
        <v>12</v>
      </c>
      <c r="AK21" s="69">
        <f>IF(ISBLANK($C21),0,1)*INDEX('Allocation Points'!$B$3:$AG$32,AJ21,COUNTIF(AJ$9:AJ$38,AJ21)+2)</f>
        <v>2</v>
      </c>
      <c r="AL21" s="74"/>
      <c r="AM21" s="69">
        <f>AA370</f>
        <v>103</v>
      </c>
      <c r="AN21" s="70">
        <f>RANK(AM21,AM$9:AM$38,1)+COUNTIF(AM$9:$AM21,AM21)-1</f>
        <v>12</v>
      </c>
      <c r="AO21" s="69">
        <f t="shared" si="5"/>
        <v>12</v>
      </c>
      <c r="AP21" s="69">
        <f>IF(ISBLANK($C21),0,1)*INDEX('Allocation Points'!$B$3:$AG$32,AO21,COUNTIF(AO$9:AO$38,AO21)+2)</f>
        <v>3</v>
      </c>
    </row>
    <row r="22" spans="2:42" x14ac:dyDescent="0.35">
      <c r="B22" s="73">
        <v>14</v>
      </c>
      <c r="C22" s="7" t="s">
        <v>40</v>
      </c>
      <c r="D22" s="10" t="s">
        <v>41</v>
      </c>
      <c r="E22" s="55">
        <v>25</v>
      </c>
      <c r="F22" s="56"/>
      <c r="G22" s="57">
        <v>6</v>
      </c>
      <c r="H22" s="58">
        <v>6</v>
      </c>
      <c r="I22" s="58">
        <v>6</v>
      </c>
      <c r="J22" s="58">
        <v>6</v>
      </c>
      <c r="K22" s="58">
        <v>4</v>
      </c>
      <c r="L22" s="58">
        <v>7</v>
      </c>
      <c r="M22" s="58">
        <v>3</v>
      </c>
      <c r="N22" s="58">
        <v>8</v>
      </c>
      <c r="O22" s="59">
        <v>3</v>
      </c>
      <c r="P22" s="60">
        <f t="shared" si="0"/>
        <v>49</v>
      </c>
      <c r="Q22" s="61">
        <v>5</v>
      </c>
      <c r="R22" s="58">
        <v>6</v>
      </c>
      <c r="S22" s="58">
        <v>3</v>
      </c>
      <c r="T22" s="58">
        <v>5</v>
      </c>
      <c r="U22" s="58">
        <v>7</v>
      </c>
      <c r="V22" s="58">
        <v>7</v>
      </c>
      <c r="W22" s="58">
        <v>5</v>
      </c>
      <c r="X22" s="58">
        <v>8</v>
      </c>
      <c r="Y22" s="59">
        <v>5</v>
      </c>
      <c r="Z22" s="67">
        <f t="shared" si="1"/>
        <v>51</v>
      </c>
      <c r="AA22" s="68">
        <f t="shared" si="2"/>
        <v>100</v>
      </c>
      <c r="AC22" s="69">
        <f>$AA$394</f>
        <v>35</v>
      </c>
      <c r="AD22" s="70">
        <f>RANK(AC22,AC$9:AC$38,0)+COUNTIF(AC$9:$AC22,AC22)-1</f>
        <v>11</v>
      </c>
      <c r="AE22" s="70">
        <f t="shared" si="3"/>
        <v>11</v>
      </c>
      <c r="AF22" s="70">
        <f>IF(ISBLANK($C22),0,1)*INDEX('Allocation Points'!$B$3:$AG$32,AE22,COUNTIF(AE$9:AE$38,AE22)+2)</f>
        <v>4</v>
      </c>
      <c r="AG22" s="74"/>
      <c r="AH22" s="69">
        <f>AA395</f>
        <v>13</v>
      </c>
      <c r="AI22" s="70">
        <f>RANK(AH22,AH$9:AH$38,0)+COUNTIF(AH$9:$AH22,AH22)-1</f>
        <v>10</v>
      </c>
      <c r="AJ22" s="70">
        <f t="shared" si="4"/>
        <v>9</v>
      </c>
      <c r="AK22" s="70">
        <f>IF(ISBLANK($C22),0,1)*INDEX('Allocation Points'!$B$3:$AG$32,AJ22,COUNTIF(AJ$9:AJ$38,AJ22)+2)</f>
        <v>5</v>
      </c>
      <c r="AL22" s="74"/>
      <c r="AM22" s="69">
        <f>AA393</f>
        <v>100</v>
      </c>
      <c r="AN22" s="70">
        <f>RANK(AM22,AM$9:AM$38,1)+COUNTIF(AM$9:$AM22,AM22)-1</f>
        <v>10</v>
      </c>
      <c r="AO22" s="70">
        <f t="shared" si="5"/>
        <v>10</v>
      </c>
      <c r="AP22" s="70">
        <f>IF(ISBLANK($C22),0,1)*INDEX('Allocation Points'!$B$3:$AG$32,AO22,COUNTIF(AO$9:AO$38,AO22)+2)</f>
        <v>5</v>
      </c>
    </row>
    <row r="23" spans="2:42" x14ac:dyDescent="0.35">
      <c r="B23" s="73">
        <v>15</v>
      </c>
      <c r="C23" s="7" t="s">
        <v>42</v>
      </c>
      <c r="D23" s="9" t="s">
        <v>43</v>
      </c>
      <c r="E23" s="55">
        <v>7.2</v>
      </c>
      <c r="F23" s="56"/>
      <c r="G23" s="57">
        <v>4</v>
      </c>
      <c r="H23" s="58">
        <v>4</v>
      </c>
      <c r="I23" s="58">
        <v>7</v>
      </c>
      <c r="J23" s="58">
        <v>4</v>
      </c>
      <c r="K23" s="58">
        <v>4</v>
      </c>
      <c r="L23" s="58">
        <v>5</v>
      </c>
      <c r="M23" s="58">
        <v>2</v>
      </c>
      <c r="N23" s="58">
        <v>5</v>
      </c>
      <c r="O23" s="59">
        <v>3</v>
      </c>
      <c r="P23" s="60">
        <f t="shared" si="0"/>
        <v>38</v>
      </c>
      <c r="Q23" s="61">
        <v>5</v>
      </c>
      <c r="R23" s="58">
        <v>5</v>
      </c>
      <c r="S23" s="58">
        <v>6</v>
      </c>
      <c r="T23" s="58">
        <v>5</v>
      </c>
      <c r="U23" s="58">
        <v>3</v>
      </c>
      <c r="V23" s="58">
        <v>5</v>
      </c>
      <c r="W23" s="58">
        <v>4</v>
      </c>
      <c r="X23" s="58">
        <v>4</v>
      </c>
      <c r="Y23" s="59">
        <v>6</v>
      </c>
      <c r="Z23" s="67">
        <f t="shared" si="1"/>
        <v>43</v>
      </c>
      <c r="AA23" s="68">
        <f t="shared" si="2"/>
        <v>81</v>
      </c>
      <c r="AB23" s="74"/>
      <c r="AC23" s="69">
        <f>$AA$417</f>
        <v>33</v>
      </c>
      <c r="AD23" s="70">
        <f>RANK(AC23,AC$9:AC$38,0)+COUNTIF(AC$9:$AC23,AC23)-1</f>
        <v>12</v>
      </c>
      <c r="AE23" s="70">
        <f t="shared" si="3"/>
        <v>12</v>
      </c>
      <c r="AF23" s="70">
        <f>IF(ISBLANK($C23),0,1)*INDEX('Allocation Points'!$B$3:$AG$32,AE23,COUNTIF(AE$9:AE$38,AE23)+2)</f>
        <v>3</v>
      </c>
      <c r="AG23" s="74"/>
      <c r="AH23" s="69">
        <f>AA418</f>
        <v>28</v>
      </c>
      <c r="AI23" s="70">
        <f>RANK(AH23,AH$9:AH$38,0)+COUNTIF(AH$9:$AH23,AH23)-1</f>
        <v>1</v>
      </c>
      <c r="AJ23" s="70">
        <f t="shared" si="4"/>
        <v>1</v>
      </c>
      <c r="AK23" s="70">
        <f>IF(ISBLANK($C23),0,1)*INDEX('Allocation Points'!$B$3:$AG$32,AJ23,COUNTIF(AJ$9:AJ$38,AJ23)+2)</f>
        <v>30</v>
      </c>
      <c r="AL23" s="74"/>
      <c r="AM23" s="69">
        <f>AA416</f>
        <v>81</v>
      </c>
      <c r="AN23" s="70">
        <f>RANK(AM23,AM$9:AM$38,1)+COUNTIF(AM$9:$AM23,AM23)-1</f>
        <v>1</v>
      </c>
      <c r="AO23" s="70">
        <f t="shared" si="5"/>
        <v>1</v>
      </c>
      <c r="AP23" s="70">
        <f>IF(ISBLANK($C23),0,1)*INDEX('Allocation Points'!$B$3:$AG$32,AO23,COUNTIF(AO$9:AO$38,AO23)+2)</f>
        <v>30</v>
      </c>
    </row>
    <row r="24" spans="2:42" x14ac:dyDescent="0.35">
      <c r="B24" s="73">
        <v>16</v>
      </c>
      <c r="C24" s="7" t="s">
        <v>44</v>
      </c>
      <c r="D24" s="9" t="s">
        <v>22</v>
      </c>
      <c r="E24" s="55">
        <v>16.600000000000001</v>
      </c>
      <c r="F24" s="56"/>
      <c r="G24" s="57">
        <v>5</v>
      </c>
      <c r="H24" s="58">
        <v>5</v>
      </c>
      <c r="I24" s="58">
        <v>7</v>
      </c>
      <c r="J24" s="58">
        <v>8</v>
      </c>
      <c r="K24" s="58">
        <v>4</v>
      </c>
      <c r="L24" s="58">
        <v>5</v>
      </c>
      <c r="M24" s="58">
        <v>3</v>
      </c>
      <c r="N24" s="58">
        <v>6</v>
      </c>
      <c r="O24" s="59">
        <v>4</v>
      </c>
      <c r="P24" s="60">
        <f t="shared" si="0"/>
        <v>47</v>
      </c>
      <c r="Q24" s="61">
        <v>5</v>
      </c>
      <c r="R24" s="58">
        <v>5</v>
      </c>
      <c r="S24" s="58">
        <v>7</v>
      </c>
      <c r="T24" s="58">
        <v>6</v>
      </c>
      <c r="U24" s="58">
        <v>3</v>
      </c>
      <c r="V24" s="58">
        <v>5</v>
      </c>
      <c r="W24" s="58">
        <v>8</v>
      </c>
      <c r="X24" s="58">
        <v>6</v>
      </c>
      <c r="Y24" s="59">
        <v>6</v>
      </c>
      <c r="Z24" s="67">
        <f t="shared" si="1"/>
        <v>51</v>
      </c>
      <c r="AA24" s="68">
        <f t="shared" si="2"/>
        <v>98</v>
      </c>
      <c r="AB24" s="74"/>
      <c r="AC24" s="69">
        <f>$AA$440</f>
        <v>29</v>
      </c>
      <c r="AD24" s="70">
        <f>RANK(AC24,AC$9:AC$38,0)+COUNTIF(AC$9:$AC24,AC24)-1</f>
        <v>16</v>
      </c>
      <c r="AE24" s="70">
        <f t="shared" si="3"/>
        <v>16</v>
      </c>
      <c r="AF24" s="70">
        <f>IF(ISBLANK($C24),0,1)*INDEX('Allocation Points'!$B$3:$AG$32,AE24,COUNTIF(AE$9:AE$38,AE24)+2)</f>
        <v>1</v>
      </c>
      <c r="AG24" s="74"/>
      <c r="AH24" s="69">
        <f>AA441</f>
        <v>16</v>
      </c>
      <c r="AI24" s="70">
        <f>RANK(AH24,AH$9:AH$38,0)+COUNTIF(AH$9:$AH24,AH24)-1</f>
        <v>7</v>
      </c>
      <c r="AJ24" s="70">
        <f t="shared" si="4"/>
        <v>7</v>
      </c>
      <c r="AK24" s="70">
        <f>IF(ISBLANK($C24),0,1)*INDEX('Allocation Points'!$B$3:$AG$32,AJ24,COUNTIF(AJ$9:AJ$38,AJ24)+2)</f>
        <v>8</v>
      </c>
      <c r="AL24" s="74"/>
      <c r="AM24" s="69">
        <f>AA439</f>
        <v>98</v>
      </c>
      <c r="AN24" s="70">
        <f>RANK(AM24,AM$9:AM$38,1)+COUNTIF(AM$9:$AM24,AM24)-1</f>
        <v>9</v>
      </c>
      <c r="AO24" s="70">
        <f t="shared" si="5"/>
        <v>9</v>
      </c>
      <c r="AP24" s="70">
        <f>IF(ISBLANK($C24),0,1)*INDEX('Allocation Points'!$B$3:$AG$32,AO24,COUNTIF(AO$9:AO$38,AO24)+2)</f>
        <v>6</v>
      </c>
    </row>
    <row r="25" spans="2:42" x14ac:dyDescent="0.35">
      <c r="B25" s="75">
        <v>17</v>
      </c>
      <c r="C25" s="7" t="s">
        <v>45</v>
      </c>
      <c r="D25" s="10" t="s">
        <v>46</v>
      </c>
      <c r="E25" s="55">
        <v>54</v>
      </c>
      <c r="F25" s="56"/>
      <c r="G25" s="57">
        <v>6</v>
      </c>
      <c r="H25" s="58">
        <v>7</v>
      </c>
      <c r="I25" s="58">
        <v>8</v>
      </c>
      <c r="J25" s="58">
        <v>6</v>
      </c>
      <c r="K25" s="58">
        <v>3</v>
      </c>
      <c r="L25" s="58">
        <v>8</v>
      </c>
      <c r="M25" s="58">
        <v>5</v>
      </c>
      <c r="N25" s="58">
        <v>8</v>
      </c>
      <c r="O25" s="59">
        <v>6</v>
      </c>
      <c r="P25" s="60">
        <f t="shared" si="0"/>
        <v>57</v>
      </c>
      <c r="Q25" s="61">
        <v>7</v>
      </c>
      <c r="R25" s="58">
        <v>6</v>
      </c>
      <c r="S25" s="58">
        <v>6</v>
      </c>
      <c r="T25" s="58">
        <v>7</v>
      </c>
      <c r="U25" s="58">
        <v>9</v>
      </c>
      <c r="V25" s="58">
        <v>6</v>
      </c>
      <c r="W25" s="58">
        <v>5</v>
      </c>
      <c r="X25" s="58">
        <v>10</v>
      </c>
      <c r="Y25" s="59">
        <v>6</v>
      </c>
      <c r="Z25" s="76">
        <f t="shared" si="1"/>
        <v>62</v>
      </c>
      <c r="AA25" s="77">
        <f t="shared" si="2"/>
        <v>119</v>
      </c>
      <c r="AC25" s="69">
        <f>$AA$463</f>
        <v>44</v>
      </c>
      <c r="AD25" s="70">
        <f>RANK(AC25,AC$9:AC$38,0)+COUNTIF(AC$9:$AC25,AC25)-1</f>
        <v>2</v>
      </c>
      <c r="AE25" s="70">
        <f t="shared" si="3"/>
        <v>1</v>
      </c>
      <c r="AF25" s="70">
        <f>IF(ISBLANK($C25),0,1)*INDEX('Allocation Points'!$B$3:$AG$32,AE25,COUNTIF(AE$9:AE$38,AE25)+2)</f>
        <v>27</v>
      </c>
      <c r="AG25" s="74"/>
      <c r="AH25" s="69">
        <f>AA464</f>
        <v>3</v>
      </c>
      <c r="AI25" s="70">
        <f>RANK(AH25,AH$9:AH$38,0)+COUNTIF(AH$9:$AH25,AH25)-1</f>
        <v>18</v>
      </c>
      <c r="AJ25" s="70">
        <f t="shared" si="4"/>
        <v>18</v>
      </c>
      <c r="AK25" s="70">
        <f>IF(ISBLANK($C25),0,1)*INDEX('Allocation Points'!$B$3:$AG$32,AJ25,COUNTIF(AJ$9:AJ$38,AJ25)+2)</f>
        <v>1</v>
      </c>
      <c r="AL25" s="74"/>
      <c r="AM25" s="69">
        <f>AA462</f>
        <v>119</v>
      </c>
      <c r="AN25" s="70">
        <f>RANK(AM25,AM$9:AM$38,1)+COUNTIF(AM$9:$AM25,AM25)-1</f>
        <v>17</v>
      </c>
      <c r="AO25" s="70">
        <f t="shared" si="5"/>
        <v>17</v>
      </c>
      <c r="AP25" s="70">
        <f>IF(ISBLANK($C25),0,1)*INDEX('Allocation Points'!$B$3:$AG$32,AO25,COUNTIF(AO$9:AO$38,AO25)+2)</f>
        <v>1</v>
      </c>
    </row>
    <row r="26" spans="2:42" x14ac:dyDescent="0.35">
      <c r="B26" s="78">
        <v>18</v>
      </c>
      <c r="C26" s="7" t="s">
        <v>47</v>
      </c>
      <c r="D26" s="9" t="s">
        <v>48</v>
      </c>
      <c r="E26" s="55">
        <v>16.899999999999999</v>
      </c>
      <c r="F26" s="79"/>
      <c r="G26" s="80">
        <v>4</v>
      </c>
      <c r="H26" s="81">
        <v>5</v>
      </c>
      <c r="I26" s="81">
        <v>7</v>
      </c>
      <c r="J26" s="81">
        <v>5</v>
      </c>
      <c r="K26" s="81">
        <v>4</v>
      </c>
      <c r="L26" s="81">
        <v>6</v>
      </c>
      <c r="M26" s="81">
        <v>3</v>
      </c>
      <c r="N26" s="81">
        <v>5</v>
      </c>
      <c r="O26" s="82">
        <v>3</v>
      </c>
      <c r="P26" s="83">
        <f t="shared" si="0"/>
        <v>42</v>
      </c>
      <c r="Q26" s="84">
        <v>4</v>
      </c>
      <c r="R26" s="81">
        <v>5</v>
      </c>
      <c r="S26" s="81">
        <v>4</v>
      </c>
      <c r="T26" s="81">
        <v>5</v>
      </c>
      <c r="U26" s="81">
        <v>5</v>
      </c>
      <c r="V26" s="81">
        <v>5</v>
      </c>
      <c r="W26" s="81">
        <v>4</v>
      </c>
      <c r="X26" s="81">
        <v>6</v>
      </c>
      <c r="Y26" s="82">
        <v>7</v>
      </c>
      <c r="Z26" s="44">
        <f t="shared" si="1"/>
        <v>45</v>
      </c>
      <c r="AA26" s="85">
        <f t="shared" si="2"/>
        <v>87</v>
      </c>
      <c r="AC26" s="69">
        <f>$AA$486</f>
        <v>37</v>
      </c>
      <c r="AD26" s="70">
        <f>RANK(AC26,AC$9:AC$38,0)+COUNTIF(AC$9:$AC26,AC26)-1</f>
        <v>9</v>
      </c>
      <c r="AE26" s="70">
        <f t="shared" si="3"/>
        <v>8</v>
      </c>
      <c r="AF26" s="70">
        <f>IF(ISBLANK($C26),0,1)*INDEX('Allocation Points'!$B$3:$AG$32,AE26,COUNTIF(AE$9:AE$38,AE26)+2)</f>
        <v>6</v>
      </c>
      <c r="AG26" s="74"/>
      <c r="AH26" s="69">
        <f>AA487</f>
        <v>22</v>
      </c>
      <c r="AI26" s="70">
        <f>RANK(AH26,AH$9:AH$38,0)+COUNTIF(AH$9:$AH26,AH26)-1</f>
        <v>5</v>
      </c>
      <c r="AJ26" s="70">
        <f t="shared" si="4"/>
        <v>4</v>
      </c>
      <c r="AK26" s="70">
        <f>IF(ISBLANK($C26),0,1)*INDEX('Allocation Points'!$B$3:$AG$32,AJ26,COUNTIF(AJ$9:AJ$38,AJ26)+2)</f>
        <v>12</v>
      </c>
      <c r="AL26" s="74"/>
      <c r="AM26" s="69">
        <f>AA485</f>
        <v>87</v>
      </c>
      <c r="AN26" s="70">
        <f>RANK(AM26,AM$9:AM$38,1)+COUNTIF(AM$9:$AM26,AM26)-1</f>
        <v>5</v>
      </c>
      <c r="AO26" s="70">
        <f t="shared" si="5"/>
        <v>5</v>
      </c>
      <c r="AP26" s="70">
        <f>IF(ISBLANK($C26),0,1)*INDEX('Allocation Points'!$B$3:$AG$32,AO26,COUNTIF(AO$9:AO$38,AO26)+2)</f>
        <v>10</v>
      </c>
    </row>
    <row r="27" spans="2:42" x14ac:dyDescent="0.35">
      <c r="B27" s="78">
        <v>19</v>
      </c>
      <c r="C27" s="7"/>
      <c r="D27" s="10"/>
      <c r="E27" s="55">
        <v>54</v>
      </c>
      <c r="F27" s="79"/>
      <c r="G27" s="80">
        <v>10</v>
      </c>
      <c r="H27" s="80">
        <v>10</v>
      </c>
      <c r="I27" s="80">
        <v>10</v>
      </c>
      <c r="J27" s="80">
        <v>10</v>
      </c>
      <c r="K27" s="80">
        <v>10</v>
      </c>
      <c r="L27" s="80">
        <v>10</v>
      </c>
      <c r="M27" s="80">
        <v>10</v>
      </c>
      <c r="N27" s="80">
        <v>10</v>
      </c>
      <c r="O27" s="80">
        <v>10</v>
      </c>
      <c r="P27" s="83">
        <f t="shared" si="0"/>
        <v>90</v>
      </c>
      <c r="Q27" s="84">
        <v>10</v>
      </c>
      <c r="R27" s="81">
        <v>10</v>
      </c>
      <c r="S27" s="81">
        <v>10</v>
      </c>
      <c r="T27" s="81">
        <v>10</v>
      </c>
      <c r="U27" s="81">
        <v>10</v>
      </c>
      <c r="V27" s="81">
        <v>10</v>
      </c>
      <c r="W27" s="81">
        <v>10</v>
      </c>
      <c r="X27" s="81">
        <v>10</v>
      </c>
      <c r="Y27" s="82">
        <v>10</v>
      </c>
      <c r="Z27" s="44">
        <f t="shared" si="1"/>
        <v>90</v>
      </c>
      <c r="AA27" s="85">
        <f t="shared" si="2"/>
        <v>180</v>
      </c>
      <c r="AC27" s="69">
        <f>$AA$509</f>
        <v>0</v>
      </c>
      <c r="AD27" s="70">
        <f>RANK(AC27,AC$9:AC$38,0)+COUNTIF(AC$9:$AC27,AC27)-1</f>
        <v>19</v>
      </c>
      <c r="AE27" s="70">
        <f t="shared" si="3"/>
        <v>19</v>
      </c>
      <c r="AF27" s="70">
        <f>IF(ISBLANK($C27),0,1)*INDEX('Allocation Points'!$B$3:$AG$32,AE27,COUNTIF(AE$9:AE$38,AE27)+2)</f>
        <v>0</v>
      </c>
      <c r="AG27" s="74"/>
      <c r="AH27" s="69">
        <f>AA510</f>
        <v>0</v>
      </c>
      <c r="AI27" s="70">
        <f>RANK(AH27,AH$9:AH$38,0)+COUNTIF(AH$9:$AH27,AH27)-1</f>
        <v>19</v>
      </c>
      <c r="AJ27" s="70">
        <f t="shared" si="4"/>
        <v>19</v>
      </c>
      <c r="AK27" s="70">
        <f>IF(ISBLANK($C27),0,1)*INDEX('Allocation Points'!$B$3:$AG$32,AJ27,COUNTIF(AJ$9:AJ$38,AJ27)+2)</f>
        <v>0</v>
      </c>
      <c r="AL27" s="74"/>
      <c r="AM27" s="69">
        <f>AA508</f>
        <v>180</v>
      </c>
      <c r="AN27" s="70">
        <f>RANK(AM27,AM$9:AM$38,1)+COUNTIF(AM$9:$AM27,AM27)-1</f>
        <v>19</v>
      </c>
      <c r="AO27" s="70">
        <f t="shared" si="5"/>
        <v>19</v>
      </c>
      <c r="AP27" s="70">
        <f>IF(ISBLANK($C27),0,1)*INDEX('Allocation Points'!$B$3:$AG$32,AO27,COUNTIF(AO$9:AO$38,AO27)+2)</f>
        <v>0</v>
      </c>
    </row>
    <row r="28" spans="2:42" x14ac:dyDescent="0.35">
      <c r="B28" s="78">
        <v>20</v>
      </c>
      <c r="C28" s="7"/>
      <c r="D28" s="10"/>
      <c r="E28" s="55">
        <v>20</v>
      </c>
      <c r="F28" s="79"/>
      <c r="G28" s="80">
        <v>10</v>
      </c>
      <c r="H28" s="81">
        <v>10</v>
      </c>
      <c r="I28" s="81">
        <v>10</v>
      </c>
      <c r="J28" s="81">
        <v>10</v>
      </c>
      <c r="K28" s="81">
        <v>10</v>
      </c>
      <c r="L28" s="81">
        <v>10</v>
      </c>
      <c r="M28" s="81">
        <v>10</v>
      </c>
      <c r="N28" s="81">
        <v>10</v>
      </c>
      <c r="O28" s="82">
        <v>10</v>
      </c>
      <c r="P28" s="83">
        <f t="shared" si="0"/>
        <v>90</v>
      </c>
      <c r="Q28" s="84">
        <v>10</v>
      </c>
      <c r="R28" s="81">
        <v>10</v>
      </c>
      <c r="S28" s="81">
        <v>10</v>
      </c>
      <c r="T28" s="81">
        <v>10</v>
      </c>
      <c r="U28" s="81">
        <v>10</v>
      </c>
      <c r="V28" s="81">
        <v>10</v>
      </c>
      <c r="W28" s="81">
        <v>10</v>
      </c>
      <c r="X28" s="81">
        <v>10</v>
      </c>
      <c r="Y28" s="82">
        <v>10</v>
      </c>
      <c r="Z28" s="44">
        <f t="shared" si="1"/>
        <v>90</v>
      </c>
      <c r="AA28" s="85">
        <f t="shared" si="2"/>
        <v>180</v>
      </c>
      <c r="AC28" s="69">
        <f>$AA$532</f>
        <v>0</v>
      </c>
      <c r="AD28" s="70">
        <f>RANK(AC28,AC$9:AC$38,0)+COUNTIF(AC$9:$AC28,AC28)-1</f>
        <v>20</v>
      </c>
      <c r="AE28" s="70">
        <f t="shared" si="3"/>
        <v>19</v>
      </c>
      <c r="AF28" s="70">
        <f>IF(ISBLANK($C28),0,1)*INDEX('Allocation Points'!$B$3:$AG$32,AE28,COUNTIF(AE$9:AE$38,AE28)+2)</f>
        <v>0</v>
      </c>
      <c r="AG28" s="74"/>
      <c r="AH28" s="69">
        <f>AA533</f>
        <v>0</v>
      </c>
      <c r="AI28" s="70">
        <f>RANK(AH28,AH$9:AH$38,0)+COUNTIF(AH$9:$AH28,AH28)-1</f>
        <v>20</v>
      </c>
      <c r="AJ28" s="70">
        <f t="shared" si="4"/>
        <v>19</v>
      </c>
      <c r="AK28" s="70">
        <f>IF(ISBLANK($C28),0,1)*INDEX('Allocation Points'!$B$3:$AG$32,AJ28,COUNTIF(AJ$9:AJ$38,AJ28)+2)</f>
        <v>0</v>
      </c>
      <c r="AL28" s="74"/>
      <c r="AM28" s="69">
        <f>AA531</f>
        <v>180</v>
      </c>
      <c r="AN28" s="70">
        <f>RANK(AM28,AM$9:AM$38,1)+COUNTIF(AM$9:$AM28,AM28)-1</f>
        <v>20</v>
      </c>
      <c r="AO28" s="70">
        <f t="shared" si="5"/>
        <v>19</v>
      </c>
      <c r="AP28" s="70">
        <f>IF(ISBLANK($C28),0,1)*INDEX('Allocation Points'!$B$3:$AG$32,AO28,COUNTIF(AO$9:AO$38,AO28)+2)</f>
        <v>0</v>
      </c>
    </row>
    <row r="29" spans="2:42" x14ac:dyDescent="0.35">
      <c r="B29" s="78">
        <v>21</v>
      </c>
      <c r="C29" s="7"/>
      <c r="D29" s="10"/>
      <c r="E29" s="55">
        <v>20</v>
      </c>
      <c r="F29" s="79"/>
      <c r="G29" s="80">
        <v>10</v>
      </c>
      <c r="H29" s="81">
        <v>10</v>
      </c>
      <c r="I29" s="81">
        <v>10</v>
      </c>
      <c r="J29" s="81">
        <v>10</v>
      </c>
      <c r="K29" s="81">
        <v>10</v>
      </c>
      <c r="L29" s="81">
        <v>10</v>
      </c>
      <c r="M29" s="81">
        <v>10</v>
      </c>
      <c r="N29" s="81">
        <v>10</v>
      </c>
      <c r="O29" s="82">
        <v>10</v>
      </c>
      <c r="P29" s="83">
        <f t="shared" si="0"/>
        <v>90</v>
      </c>
      <c r="Q29" s="84">
        <v>10</v>
      </c>
      <c r="R29" s="81">
        <v>10</v>
      </c>
      <c r="S29" s="81">
        <v>10</v>
      </c>
      <c r="T29" s="81">
        <v>10</v>
      </c>
      <c r="U29" s="81">
        <v>10</v>
      </c>
      <c r="V29" s="81">
        <v>10</v>
      </c>
      <c r="W29" s="81">
        <v>10</v>
      </c>
      <c r="X29" s="81">
        <v>10</v>
      </c>
      <c r="Y29" s="82">
        <v>10</v>
      </c>
      <c r="Z29" s="44">
        <f t="shared" si="1"/>
        <v>90</v>
      </c>
      <c r="AA29" s="85">
        <f t="shared" si="2"/>
        <v>180</v>
      </c>
      <c r="AC29" s="69">
        <f>$AA$555</f>
        <v>0</v>
      </c>
      <c r="AD29" s="70">
        <f>RANK(AC29,AC$9:AC$38,0)+COUNTIF(AC$9:$AC29,AC29)-1</f>
        <v>21</v>
      </c>
      <c r="AE29" s="70">
        <f t="shared" si="3"/>
        <v>19</v>
      </c>
      <c r="AF29" s="70">
        <f>IF(ISBLANK($C29),0,1)*INDEX('Allocation Points'!$B$3:$AG$32,AE29,COUNTIF(AE$9:AE$38,AE29)+2)</f>
        <v>0</v>
      </c>
      <c r="AG29" s="74"/>
      <c r="AH29" s="69">
        <f>AA556</f>
        <v>0</v>
      </c>
      <c r="AI29" s="70">
        <f>RANK(AH29,AH$9:AH$38,0)+COUNTIF(AH$9:$AH29,AH29)-1</f>
        <v>21</v>
      </c>
      <c r="AJ29" s="70">
        <f t="shared" si="4"/>
        <v>19</v>
      </c>
      <c r="AK29" s="70">
        <f>IF(ISBLANK($C29),0,1)*INDEX('Allocation Points'!$B$3:$AG$32,AJ29,COUNTIF(AJ$9:AJ$38,AJ29)+2)</f>
        <v>0</v>
      </c>
      <c r="AL29" s="74"/>
      <c r="AM29" s="69">
        <f>AA554</f>
        <v>180</v>
      </c>
      <c r="AN29" s="70">
        <f>RANK(AM29,AM$9:AM$38,1)+COUNTIF(AM$9:$AM29,AM29)-1</f>
        <v>21</v>
      </c>
      <c r="AO29" s="70">
        <f t="shared" si="5"/>
        <v>19</v>
      </c>
      <c r="AP29" s="70">
        <f>IF(ISBLANK($C29),0,1)*INDEX('Allocation Points'!$B$3:$AG$32,AO29,COUNTIF(AO$9:AO$38,AO29)+2)</f>
        <v>0</v>
      </c>
    </row>
    <row r="30" spans="2:42" x14ac:dyDescent="0.35">
      <c r="B30" s="78">
        <v>22</v>
      </c>
      <c r="C30" s="7"/>
      <c r="D30" s="10"/>
      <c r="E30" s="55">
        <v>20</v>
      </c>
      <c r="F30" s="79"/>
      <c r="G30" s="80">
        <v>10</v>
      </c>
      <c r="H30" s="81">
        <v>10</v>
      </c>
      <c r="I30" s="81">
        <v>10</v>
      </c>
      <c r="J30" s="81">
        <v>10</v>
      </c>
      <c r="K30" s="81">
        <v>10</v>
      </c>
      <c r="L30" s="81">
        <v>10</v>
      </c>
      <c r="M30" s="81">
        <v>10</v>
      </c>
      <c r="N30" s="81">
        <v>10</v>
      </c>
      <c r="O30" s="82">
        <v>10</v>
      </c>
      <c r="P30" s="83">
        <f t="shared" si="0"/>
        <v>90</v>
      </c>
      <c r="Q30" s="84">
        <v>10</v>
      </c>
      <c r="R30" s="81">
        <v>10</v>
      </c>
      <c r="S30" s="81">
        <v>10</v>
      </c>
      <c r="T30" s="81">
        <v>10</v>
      </c>
      <c r="U30" s="81">
        <v>10</v>
      </c>
      <c r="V30" s="81">
        <v>10</v>
      </c>
      <c r="W30" s="81">
        <v>10</v>
      </c>
      <c r="X30" s="81">
        <v>10</v>
      </c>
      <c r="Y30" s="82">
        <v>10</v>
      </c>
      <c r="Z30" s="44">
        <f t="shared" si="1"/>
        <v>90</v>
      </c>
      <c r="AA30" s="85">
        <f t="shared" si="2"/>
        <v>180</v>
      </c>
      <c r="AC30" s="69">
        <f>$AA$578</f>
        <v>0</v>
      </c>
      <c r="AD30" s="70">
        <f>RANK(AC30,AC$9:AC$38,0)+COUNTIF(AC$9:$AC30,AC30)-1</f>
        <v>22</v>
      </c>
      <c r="AE30" s="70">
        <f t="shared" si="3"/>
        <v>19</v>
      </c>
      <c r="AF30" s="70">
        <f>IF(ISBLANK($C30),0,1)*INDEX('Allocation Points'!$B$3:$AG$32,AE30,COUNTIF(AE$9:AE$38,AE30)+2)</f>
        <v>0</v>
      </c>
      <c r="AG30" s="74"/>
      <c r="AH30" s="69">
        <f>AA579</f>
        <v>0</v>
      </c>
      <c r="AI30" s="70">
        <f>RANK(AH30,AH$9:AH$38,0)+COUNTIF(AH$9:$AH30,AH30)-1</f>
        <v>22</v>
      </c>
      <c r="AJ30" s="70">
        <f t="shared" si="4"/>
        <v>19</v>
      </c>
      <c r="AK30" s="70">
        <f>IF(ISBLANK($C30),0,1)*INDEX('Allocation Points'!$B$3:$AG$32,AJ30,COUNTIF(AJ$9:AJ$38,AJ30)+2)</f>
        <v>0</v>
      </c>
      <c r="AL30" s="74"/>
      <c r="AM30" s="69">
        <f>AA577</f>
        <v>180</v>
      </c>
      <c r="AN30" s="70">
        <f>RANK(AM30,AM$9:AM$38,1)+COUNTIF(AM$9:$AM30,AM30)-1</f>
        <v>22</v>
      </c>
      <c r="AO30" s="70">
        <f t="shared" si="5"/>
        <v>19</v>
      </c>
      <c r="AP30" s="70">
        <f>IF(ISBLANK($C30),0,1)*INDEX('Allocation Points'!$B$3:$AG$32,AO30,COUNTIF(AO$9:AO$38,AO30)+2)</f>
        <v>0</v>
      </c>
    </row>
    <row r="31" spans="2:42" x14ac:dyDescent="0.35">
      <c r="B31" s="78">
        <v>23</v>
      </c>
      <c r="C31" s="7"/>
      <c r="D31" s="10"/>
      <c r="E31" s="55">
        <v>20</v>
      </c>
      <c r="F31" s="79"/>
      <c r="G31" s="80">
        <v>10</v>
      </c>
      <c r="H31" s="81">
        <v>10</v>
      </c>
      <c r="I31" s="81">
        <v>10</v>
      </c>
      <c r="J31" s="81">
        <v>10</v>
      </c>
      <c r="K31" s="81">
        <v>10</v>
      </c>
      <c r="L31" s="81">
        <v>10</v>
      </c>
      <c r="M31" s="81">
        <v>10</v>
      </c>
      <c r="N31" s="81">
        <v>10</v>
      </c>
      <c r="O31" s="82">
        <v>10</v>
      </c>
      <c r="P31" s="83">
        <f t="shared" si="0"/>
        <v>90</v>
      </c>
      <c r="Q31" s="84">
        <v>10</v>
      </c>
      <c r="R31" s="81">
        <v>10</v>
      </c>
      <c r="S31" s="81">
        <v>10</v>
      </c>
      <c r="T31" s="81">
        <v>10</v>
      </c>
      <c r="U31" s="81">
        <v>10</v>
      </c>
      <c r="V31" s="81">
        <v>10</v>
      </c>
      <c r="W31" s="81">
        <v>10</v>
      </c>
      <c r="X31" s="81">
        <v>10</v>
      </c>
      <c r="Y31" s="82">
        <v>10</v>
      </c>
      <c r="Z31" s="44">
        <f t="shared" si="1"/>
        <v>90</v>
      </c>
      <c r="AA31" s="85">
        <f t="shared" si="2"/>
        <v>180</v>
      </c>
      <c r="AC31" s="69">
        <f>$AA$601</f>
        <v>0</v>
      </c>
      <c r="AD31" s="70">
        <f>RANK(AC31,AC$9:AC$38,0)+COUNTIF(AC$9:$AC31,AC31)-1</f>
        <v>23</v>
      </c>
      <c r="AE31" s="70">
        <f t="shared" si="3"/>
        <v>19</v>
      </c>
      <c r="AF31" s="70">
        <f>IF(ISBLANK($C31),0,1)*INDEX('Allocation Points'!$B$3:$AG$32,AE31,COUNTIF(AE$9:AE$38,AE31)+2)</f>
        <v>0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19</v>
      </c>
      <c r="AK31" s="70">
        <f>IF(ISBLANK($C31),0,1)*INDEX('Allocation Points'!$B$3:$AG$32,AJ31,COUNTIF(AJ$9:AJ$38,AJ31)+2)</f>
        <v>0</v>
      </c>
      <c r="AL31" s="74"/>
      <c r="AM31" s="69">
        <f>AA600</f>
        <v>180</v>
      </c>
      <c r="AN31" s="70">
        <f>RANK(AM31,AM$9:AM$38,1)+COUNTIF(AM$9:$AM31,AM31)-1</f>
        <v>23</v>
      </c>
      <c r="AO31" s="70">
        <f t="shared" si="5"/>
        <v>19</v>
      </c>
      <c r="AP31" s="70">
        <f>IF(ISBLANK($C31),0,1)*INDEX('Allocation Points'!$B$3:$AG$32,AO31,COUNTIF(AO$9:AO$38,AO31)+2)</f>
        <v>0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1">
        <v>10</v>
      </c>
      <c r="I32" s="81">
        <v>10</v>
      </c>
      <c r="J32" s="81">
        <v>10</v>
      </c>
      <c r="K32" s="81">
        <v>10</v>
      </c>
      <c r="L32" s="81">
        <v>10</v>
      </c>
      <c r="M32" s="81">
        <v>10</v>
      </c>
      <c r="N32" s="81">
        <v>10</v>
      </c>
      <c r="O32" s="82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19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19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19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19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19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19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19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19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19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19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19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19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19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19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19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19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19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19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19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19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19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97" t="s">
        <v>12</v>
      </c>
      <c r="D47" s="98" t="s">
        <v>13</v>
      </c>
      <c r="E47" s="5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5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5" t="s">
        <v>63</v>
      </c>
    </row>
    <row r="48" spans="2:42" x14ac:dyDescent="0.35">
      <c r="B48" s="99">
        <v>1</v>
      </c>
      <c r="C48" s="100" t="str">
        <f t="shared" ref="C48:C77" si="6">INDEX($C$9:$AN$38,MATCH(B48,$AD$9:$AD$38,0),1)</f>
        <v>HODEAU</v>
      </c>
      <c r="D48" s="100" t="str">
        <f t="shared" ref="D48:D77" si="7">INDEX($C$9:$AN$38,MATCH(B48,$AD$9:$AD$38,0),2)</f>
        <v>Cédric</v>
      </c>
      <c r="E48" s="189">
        <f t="shared" ref="E48:E77" si="8">INDEX($C$9:$AN$38,MATCH(B48,$AD$9:$AD$38,0),27)</f>
        <v>44</v>
      </c>
      <c r="I48" s="99">
        <v>1</v>
      </c>
      <c r="J48" s="206" t="str">
        <f t="shared" ref="J48:J77" si="9">INDEX($C$9:$AN$38,MATCH(I48,$AI$9:$AI$38,0),1)</f>
        <v>RONDEL</v>
      </c>
      <c r="K48" s="207"/>
      <c r="L48" s="207"/>
      <c r="M48" s="208"/>
      <c r="N48" s="206" t="str">
        <f t="shared" ref="N48:N77" si="10">INDEX($C$9:$AN$38,MATCH(I48,$AI$9:$AI$38,0),2)</f>
        <v>François</v>
      </c>
      <c r="O48" s="207"/>
      <c r="P48" s="208"/>
      <c r="Q48" s="189">
        <f>INDEX($C$9:$AN$38,MATCH(I48,$AI$9:$AI$38,0),32)</f>
        <v>28</v>
      </c>
      <c r="T48" s="17"/>
      <c r="U48" s="99">
        <v>1</v>
      </c>
      <c r="V48" s="206" t="str">
        <f t="shared" ref="V48:V77" si="11">INDEX($C$9:$AN$38,MATCH(U48,$AN$9:$AN$38,0),1)</f>
        <v>RONDEL</v>
      </c>
      <c r="W48" s="207"/>
      <c r="X48" s="207"/>
      <c r="Y48" s="208"/>
      <c r="Z48" s="206" t="str">
        <f t="shared" ref="Z48:Z77" si="12">INDEX($C$9:$AN$38,MATCH(U48,$AN$9:$AN$38,0),2)</f>
        <v>François</v>
      </c>
      <c r="AA48" s="208"/>
      <c r="AB48" s="189">
        <f>INDEX($C$9:$AN$38,MATCH(U48,$AN$9:$AN$38,0),37)</f>
        <v>81</v>
      </c>
    </row>
    <row r="49" spans="2:28" x14ac:dyDescent="0.35">
      <c r="B49" s="99">
        <v>2</v>
      </c>
      <c r="C49" s="100" t="str">
        <f t="shared" si="6"/>
        <v>VICENTE</v>
      </c>
      <c r="D49" s="70" t="str">
        <f t="shared" si="7"/>
        <v>Paulo</v>
      </c>
      <c r="E49" s="190">
        <f t="shared" si="8"/>
        <v>44</v>
      </c>
      <c r="I49" s="99">
        <v>2</v>
      </c>
      <c r="J49" s="201" t="str">
        <f t="shared" si="9"/>
        <v>MORALES</v>
      </c>
      <c r="K49" s="202"/>
      <c r="L49" s="202"/>
      <c r="M49" s="203"/>
      <c r="N49" s="201" t="str">
        <f t="shared" si="10"/>
        <v>José</v>
      </c>
      <c r="O49" s="202"/>
      <c r="P49" s="203"/>
      <c r="Q49" s="189">
        <f t="shared" ref="Q49:Q77" si="13">INDEX($C$9:$AN$38,MATCH(I49,$AI$9:$AI$38,0),32)</f>
        <v>27</v>
      </c>
      <c r="T49" s="17"/>
      <c r="U49" s="99">
        <v>2</v>
      </c>
      <c r="V49" s="201" t="str">
        <f t="shared" si="11"/>
        <v>MORALES</v>
      </c>
      <c r="W49" s="202"/>
      <c r="X49" s="202"/>
      <c r="Y49" s="203"/>
      <c r="Z49" s="201" t="str">
        <f t="shared" si="12"/>
        <v>José</v>
      </c>
      <c r="AA49" s="203"/>
      <c r="AB49" s="190">
        <f t="shared" ref="AB49:AB77" si="14">INDEX($C$9:$AN$38,MATCH(U49,$AN$9:$AN$38,0),37)</f>
        <v>83</v>
      </c>
    </row>
    <row r="50" spans="2:28" x14ac:dyDescent="0.35">
      <c r="B50" s="99">
        <v>3</v>
      </c>
      <c r="C50" s="70" t="str">
        <f t="shared" si="6"/>
        <v>MICHEL</v>
      </c>
      <c r="D50" s="70" t="str">
        <f t="shared" si="7"/>
        <v>Eric</v>
      </c>
      <c r="E50" s="190">
        <f t="shared" si="8"/>
        <v>41</v>
      </c>
      <c r="I50" s="99">
        <v>3</v>
      </c>
      <c r="J50" s="201" t="str">
        <f t="shared" si="9"/>
        <v>DIOT</v>
      </c>
      <c r="K50" s="202"/>
      <c r="L50" s="202"/>
      <c r="M50" s="203"/>
      <c r="N50" s="201" t="str">
        <f t="shared" si="10"/>
        <v>Alexandre</v>
      </c>
      <c r="O50" s="202"/>
      <c r="P50" s="203"/>
      <c r="Q50" s="189">
        <f t="shared" si="13"/>
        <v>25</v>
      </c>
      <c r="T50" s="17"/>
      <c r="U50" s="99">
        <v>3</v>
      </c>
      <c r="V50" s="201" t="str">
        <f t="shared" si="11"/>
        <v>DIOT</v>
      </c>
      <c r="W50" s="202"/>
      <c r="X50" s="202"/>
      <c r="Y50" s="203"/>
      <c r="Z50" s="201" t="str">
        <f t="shared" si="12"/>
        <v>Alexandre</v>
      </c>
      <c r="AA50" s="203"/>
      <c r="AB50" s="190">
        <f t="shared" si="14"/>
        <v>84</v>
      </c>
    </row>
    <row r="51" spans="2:28" x14ac:dyDescent="0.35">
      <c r="B51" s="99">
        <v>4</v>
      </c>
      <c r="C51" s="70" t="str">
        <f t="shared" si="6"/>
        <v>DELOUCHE</v>
      </c>
      <c r="D51" s="70" t="str">
        <f t="shared" si="7"/>
        <v>Yannick</v>
      </c>
      <c r="E51" s="190">
        <f t="shared" si="8"/>
        <v>40</v>
      </c>
      <c r="I51" s="99">
        <v>4</v>
      </c>
      <c r="J51" s="201" t="str">
        <f t="shared" si="9"/>
        <v>HERRAULT</v>
      </c>
      <c r="K51" s="202"/>
      <c r="L51" s="202"/>
      <c r="M51" s="203"/>
      <c r="N51" s="201" t="str">
        <f t="shared" si="10"/>
        <v>Sébastien</v>
      </c>
      <c r="O51" s="202"/>
      <c r="P51" s="203"/>
      <c r="Q51" s="189">
        <f t="shared" si="13"/>
        <v>22</v>
      </c>
      <c r="T51" s="17"/>
      <c r="U51" s="99">
        <v>4</v>
      </c>
      <c r="V51" s="201" t="str">
        <f t="shared" si="11"/>
        <v>HERRAULT</v>
      </c>
      <c r="W51" s="202"/>
      <c r="X51" s="202"/>
      <c r="Y51" s="203"/>
      <c r="Z51" s="201" t="str">
        <f t="shared" si="12"/>
        <v>Sébastien</v>
      </c>
      <c r="AA51" s="203"/>
      <c r="AB51" s="190">
        <f t="shared" si="14"/>
        <v>86</v>
      </c>
    </row>
    <row r="52" spans="2:28" x14ac:dyDescent="0.35">
      <c r="B52" s="99">
        <v>5</v>
      </c>
      <c r="C52" s="70" t="str">
        <f t="shared" si="6"/>
        <v>MORALES</v>
      </c>
      <c r="D52" s="70" t="str">
        <f t="shared" si="7"/>
        <v>José</v>
      </c>
      <c r="E52" s="190">
        <f t="shared" si="8"/>
        <v>39</v>
      </c>
      <c r="I52" s="99">
        <v>5</v>
      </c>
      <c r="J52" s="201" t="str">
        <f t="shared" si="9"/>
        <v>ZIAR</v>
      </c>
      <c r="K52" s="202"/>
      <c r="L52" s="202"/>
      <c r="M52" s="203"/>
      <c r="N52" s="201" t="str">
        <f t="shared" si="10"/>
        <v>Yacine</v>
      </c>
      <c r="O52" s="202"/>
      <c r="P52" s="203"/>
      <c r="Q52" s="189">
        <f t="shared" si="13"/>
        <v>22</v>
      </c>
      <c r="T52" s="17"/>
      <c r="U52" s="99">
        <v>5</v>
      </c>
      <c r="V52" s="201" t="str">
        <f t="shared" si="11"/>
        <v>ZIAR</v>
      </c>
      <c r="W52" s="202"/>
      <c r="X52" s="202"/>
      <c r="Y52" s="203"/>
      <c r="Z52" s="201" t="str">
        <f t="shared" si="12"/>
        <v>Yacine</v>
      </c>
      <c r="AA52" s="203"/>
      <c r="AB52" s="190">
        <f t="shared" si="14"/>
        <v>87</v>
      </c>
    </row>
    <row r="53" spans="2:28" x14ac:dyDescent="0.35">
      <c r="B53" s="99">
        <v>6</v>
      </c>
      <c r="C53" s="70" t="str">
        <f t="shared" si="6"/>
        <v>NOTTIN</v>
      </c>
      <c r="D53" s="70" t="str">
        <f t="shared" si="7"/>
        <v>Eric</v>
      </c>
      <c r="E53" s="190">
        <f t="shared" si="8"/>
        <v>39</v>
      </c>
      <c r="I53" s="99">
        <v>6</v>
      </c>
      <c r="J53" s="201" t="str">
        <f t="shared" si="9"/>
        <v>JACQUEMIN</v>
      </c>
      <c r="K53" s="202"/>
      <c r="L53" s="202"/>
      <c r="M53" s="203"/>
      <c r="N53" s="201" t="str">
        <f t="shared" si="10"/>
        <v>Franck</v>
      </c>
      <c r="O53" s="202"/>
      <c r="P53" s="203"/>
      <c r="Q53" s="189">
        <f t="shared" si="13"/>
        <v>20</v>
      </c>
      <c r="T53" s="17"/>
      <c r="U53" s="99">
        <v>6</v>
      </c>
      <c r="V53" s="201" t="str">
        <f t="shared" si="11"/>
        <v>JACQUEMIN</v>
      </c>
      <c r="W53" s="202"/>
      <c r="X53" s="202"/>
      <c r="Y53" s="203"/>
      <c r="Z53" s="201" t="str">
        <f t="shared" si="12"/>
        <v>Franck</v>
      </c>
      <c r="AA53" s="203"/>
      <c r="AB53" s="190">
        <f t="shared" si="14"/>
        <v>90</v>
      </c>
    </row>
    <row r="54" spans="2:28" x14ac:dyDescent="0.35">
      <c r="B54" s="99">
        <v>7</v>
      </c>
      <c r="C54" s="70" t="str">
        <f t="shared" si="6"/>
        <v>GAUTHIER</v>
      </c>
      <c r="D54" s="70" t="str">
        <f t="shared" si="7"/>
        <v>Patrice</v>
      </c>
      <c r="E54" s="190">
        <f t="shared" si="8"/>
        <v>38</v>
      </c>
      <c r="I54" s="99">
        <v>7</v>
      </c>
      <c r="J54" s="201" t="str">
        <f t="shared" si="9"/>
        <v>VERRIER</v>
      </c>
      <c r="K54" s="202"/>
      <c r="L54" s="202"/>
      <c r="M54" s="203"/>
      <c r="N54" s="201" t="str">
        <f t="shared" si="10"/>
        <v>Alexandre</v>
      </c>
      <c r="O54" s="202"/>
      <c r="P54" s="203"/>
      <c r="Q54" s="189">
        <f t="shared" si="13"/>
        <v>16</v>
      </c>
      <c r="T54" s="17"/>
      <c r="U54" s="99">
        <v>7</v>
      </c>
      <c r="V54" s="201" t="str">
        <f t="shared" si="11"/>
        <v>GAUTHIER</v>
      </c>
      <c r="W54" s="202"/>
      <c r="X54" s="202"/>
      <c r="Y54" s="203"/>
      <c r="Z54" s="201" t="str">
        <f t="shared" si="12"/>
        <v>Patrice</v>
      </c>
      <c r="AA54" s="203"/>
      <c r="AB54" s="190">
        <f t="shared" si="14"/>
        <v>95</v>
      </c>
    </row>
    <row r="55" spans="2:28" x14ac:dyDescent="0.35">
      <c r="B55" s="99">
        <v>8</v>
      </c>
      <c r="C55" s="70" t="str">
        <f t="shared" si="6"/>
        <v>BINVAULT</v>
      </c>
      <c r="D55" s="70" t="str">
        <f t="shared" si="7"/>
        <v>Dominique</v>
      </c>
      <c r="E55" s="190">
        <f t="shared" si="8"/>
        <v>37</v>
      </c>
      <c r="I55" s="99">
        <v>8</v>
      </c>
      <c r="J55" s="201" t="str">
        <f t="shared" si="9"/>
        <v>GAUTHIER</v>
      </c>
      <c r="K55" s="202"/>
      <c r="L55" s="202"/>
      <c r="M55" s="203"/>
      <c r="N55" s="201" t="str">
        <f t="shared" si="10"/>
        <v>Patrice</v>
      </c>
      <c r="O55" s="202"/>
      <c r="P55" s="203"/>
      <c r="Q55" s="189">
        <f t="shared" si="13"/>
        <v>14</v>
      </c>
      <c r="T55" s="17"/>
      <c r="U55" s="99">
        <v>8</v>
      </c>
      <c r="V55" s="201" t="str">
        <f t="shared" si="11"/>
        <v>CHRETIEN</v>
      </c>
      <c r="W55" s="202"/>
      <c r="X55" s="202"/>
      <c r="Y55" s="203"/>
      <c r="Z55" s="201" t="str">
        <f t="shared" si="12"/>
        <v>Fabrice</v>
      </c>
      <c r="AA55" s="203"/>
      <c r="AB55" s="190">
        <f t="shared" si="14"/>
        <v>97</v>
      </c>
    </row>
    <row r="56" spans="2:28" x14ac:dyDescent="0.35">
      <c r="B56" s="99">
        <v>9</v>
      </c>
      <c r="C56" s="70" t="str">
        <f t="shared" si="6"/>
        <v>ZIAR</v>
      </c>
      <c r="D56" s="70" t="str">
        <f t="shared" si="7"/>
        <v>Yacine</v>
      </c>
      <c r="E56" s="190">
        <f t="shared" si="8"/>
        <v>37</v>
      </c>
      <c r="I56" s="99">
        <v>9</v>
      </c>
      <c r="J56" s="201" t="str">
        <f t="shared" si="9"/>
        <v>CHRETIEN</v>
      </c>
      <c r="K56" s="202"/>
      <c r="L56" s="202"/>
      <c r="M56" s="203"/>
      <c r="N56" s="201" t="str">
        <f t="shared" si="10"/>
        <v>Fabrice</v>
      </c>
      <c r="O56" s="202"/>
      <c r="P56" s="203"/>
      <c r="Q56" s="189">
        <f t="shared" si="13"/>
        <v>13</v>
      </c>
      <c r="T56" s="17"/>
      <c r="U56" s="99">
        <v>9</v>
      </c>
      <c r="V56" s="201" t="str">
        <f t="shared" si="11"/>
        <v>VERRIER</v>
      </c>
      <c r="W56" s="202"/>
      <c r="X56" s="202"/>
      <c r="Y56" s="203"/>
      <c r="Z56" s="201" t="str">
        <f t="shared" si="12"/>
        <v>Alexandre</v>
      </c>
      <c r="AA56" s="203"/>
      <c r="AB56" s="190">
        <f t="shared" si="14"/>
        <v>98</v>
      </c>
    </row>
    <row r="57" spans="2:28" x14ac:dyDescent="0.35">
      <c r="B57" s="99">
        <v>10</v>
      </c>
      <c r="C57" s="70" t="str">
        <f t="shared" si="6"/>
        <v>JACQUEMIN</v>
      </c>
      <c r="D57" s="70" t="str">
        <f t="shared" si="7"/>
        <v>Franck</v>
      </c>
      <c r="E57" s="190">
        <f t="shared" si="8"/>
        <v>36</v>
      </c>
      <c r="I57" s="99">
        <v>10</v>
      </c>
      <c r="J57" s="201" t="str">
        <f t="shared" si="9"/>
        <v>ROBERT</v>
      </c>
      <c r="K57" s="202"/>
      <c r="L57" s="202"/>
      <c r="M57" s="203"/>
      <c r="N57" s="201" t="str">
        <f t="shared" si="10"/>
        <v>Jean-Christophe</v>
      </c>
      <c r="O57" s="202"/>
      <c r="P57" s="203"/>
      <c r="Q57" s="189">
        <f t="shared" si="13"/>
        <v>13</v>
      </c>
      <c r="T57" s="17"/>
      <c r="U57" s="99">
        <v>10</v>
      </c>
      <c r="V57" s="201" t="str">
        <f t="shared" si="11"/>
        <v>ROBERT</v>
      </c>
      <c r="W57" s="202"/>
      <c r="X57" s="202"/>
      <c r="Y57" s="203"/>
      <c r="Z57" s="201" t="str">
        <f t="shared" si="12"/>
        <v>Jean-Christophe</v>
      </c>
      <c r="AA57" s="203"/>
      <c r="AB57" s="190">
        <f t="shared" si="14"/>
        <v>100</v>
      </c>
    </row>
    <row r="58" spans="2:28" x14ac:dyDescent="0.35">
      <c r="B58" s="99">
        <v>11</v>
      </c>
      <c r="C58" s="70" t="str">
        <f t="shared" si="6"/>
        <v>ROBERT</v>
      </c>
      <c r="D58" s="70" t="str">
        <f t="shared" si="7"/>
        <v>Jean-Christophe</v>
      </c>
      <c r="E58" s="190">
        <f t="shared" si="8"/>
        <v>35</v>
      </c>
      <c r="I58" s="99">
        <v>11</v>
      </c>
      <c r="J58" s="201" t="str">
        <f t="shared" si="9"/>
        <v>HODEAU</v>
      </c>
      <c r="K58" s="202"/>
      <c r="L58" s="202"/>
      <c r="M58" s="203"/>
      <c r="N58" s="201" t="str">
        <f t="shared" si="10"/>
        <v>Cédric</v>
      </c>
      <c r="O58" s="202"/>
      <c r="P58" s="203"/>
      <c r="Q58" s="189">
        <f t="shared" si="13"/>
        <v>12</v>
      </c>
      <c r="T58" s="17"/>
      <c r="U58" s="99">
        <v>11</v>
      </c>
      <c r="V58" s="201" t="str">
        <f t="shared" si="11"/>
        <v>HODEAU</v>
      </c>
      <c r="W58" s="202"/>
      <c r="X58" s="202"/>
      <c r="Y58" s="203"/>
      <c r="Z58" s="201" t="str">
        <f t="shared" si="12"/>
        <v>Cédric</v>
      </c>
      <c r="AA58" s="203"/>
      <c r="AB58" s="190">
        <f t="shared" si="14"/>
        <v>101</v>
      </c>
    </row>
    <row r="59" spans="2:28" x14ac:dyDescent="0.35">
      <c r="B59" s="99">
        <v>12</v>
      </c>
      <c r="C59" s="70" t="str">
        <f t="shared" si="6"/>
        <v>RONDEL</v>
      </c>
      <c r="D59" s="70" t="str">
        <f t="shared" si="7"/>
        <v>François</v>
      </c>
      <c r="E59" s="190">
        <f t="shared" si="8"/>
        <v>33</v>
      </c>
      <c r="I59" s="99">
        <v>12</v>
      </c>
      <c r="J59" s="201" t="str">
        <f t="shared" si="9"/>
        <v>BINVAULT</v>
      </c>
      <c r="K59" s="202"/>
      <c r="L59" s="202"/>
      <c r="M59" s="203"/>
      <c r="N59" s="201" t="str">
        <f t="shared" si="10"/>
        <v>Dominique</v>
      </c>
      <c r="O59" s="202"/>
      <c r="P59" s="203"/>
      <c r="Q59" s="189">
        <f t="shared" si="13"/>
        <v>9</v>
      </c>
      <c r="T59" s="17"/>
      <c r="U59" s="99">
        <v>12</v>
      </c>
      <c r="V59" s="201" t="str">
        <f t="shared" si="11"/>
        <v>NOTTIN</v>
      </c>
      <c r="W59" s="202"/>
      <c r="X59" s="202"/>
      <c r="Y59" s="203"/>
      <c r="Z59" s="201" t="str">
        <f t="shared" si="12"/>
        <v>Eric</v>
      </c>
      <c r="AA59" s="203"/>
      <c r="AB59" s="190">
        <f t="shared" si="14"/>
        <v>103</v>
      </c>
    </row>
    <row r="60" spans="2:28" x14ac:dyDescent="0.35">
      <c r="B60" s="99">
        <v>13</v>
      </c>
      <c r="C60" s="70" t="str">
        <f t="shared" si="6"/>
        <v>HERRAULT</v>
      </c>
      <c r="D60" s="70" t="str">
        <f t="shared" si="7"/>
        <v>Sébastien</v>
      </c>
      <c r="E60" s="190">
        <f t="shared" si="8"/>
        <v>32</v>
      </c>
      <c r="I60" s="99">
        <v>13</v>
      </c>
      <c r="J60" s="201" t="str">
        <f t="shared" si="9"/>
        <v>NOTTIN</v>
      </c>
      <c r="K60" s="202"/>
      <c r="L60" s="202"/>
      <c r="M60" s="203"/>
      <c r="N60" s="201" t="str">
        <f t="shared" si="10"/>
        <v>Eric</v>
      </c>
      <c r="O60" s="202"/>
      <c r="P60" s="203"/>
      <c r="Q60" s="189">
        <f t="shared" si="13"/>
        <v>9</v>
      </c>
      <c r="T60" s="17"/>
      <c r="U60" s="99">
        <v>13</v>
      </c>
      <c r="V60" s="201" t="str">
        <f t="shared" si="11"/>
        <v>BINVAULT</v>
      </c>
      <c r="W60" s="202"/>
      <c r="X60" s="202"/>
      <c r="Y60" s="203"/>
      <c r="Z60" s="201" t="str">
        <f t="shared" si="12"/>
        <v>Dominique</v>
      </c>
      <c r="AA60" s="203"/>
      <c r="AB60" s="190">
        <f t="shared" si="14"/>
        <v>108</v>
      </c>
    </row>
    <row r="61" spans="2:28" x14ac:dyDescent="0.35">
      <c r="B61" s="99">
        <v>14</v>
      </c>
      <c r="C61" s="70" t="str">
        <f t="shared" si="6"/>
        <v>CHRETIEN</v>
      </c>
      <c r="D61" s="70" t="str">
        <f t="shared" si="7"/>
        <v>Fabrice</v>
      </c>
      <c r="E61" s="190">
        <f t="shared" si="8"/>
        <v>31</v>
      </c>
      <c r="I61" s="99">
        <v>14</v>
      </c>
      <c r="J61" s="201" t="str">
        <f t="shared" si="9"/>
        <v>LEVEQUE</v>
      </c>
      <c r="K61" s="202"/>
      <c r="L61" s="202"/>
      <c r="M61" s="203"/>
      <c r="N61" s="201" t="str">
        <f t="shared" si="10"/>
        <v>Claude</v>
      </c>
      <c r="O61" s="202"/>
      <c r="P61" s="203"/>
      <c r="Q61" s="189">
        <f t="shared" si="13"/>
        <v>8</v>
      </c>
      <c r="T61" s="17"/>
      <c r="U61" s="99">
        <v>14</v>
      </c>
      <c r="V61" s="201" t="str">
        <f t="shared" si="11"/>
        <v>MICHEL</v>
      </c>
      <c r="W61" s="202"/>
      <c r="X61" s="202"/>
      <c r="Y61" s="203"/>
      <c r="Z61" s="201" t="str">
        <f t="shared" si="12"/>
        <v>Eric</v>
      </c>
      <c r="AA61" s="203"/>
      <c r="AB61" s="190">
        <f t="shared" si="14"/>
        <v>108</v>
      </c>
    </row>
    <row r="62" spans="2:28" x14ac:dyDescent="0.35">
      <c r="B62" s="99">
        <v>15</v>
      </c>
      <c r="C62" s="70" t="str">
        <f t="shared" si="6"/>
        <v>DIOT</v>
      </c>
      <c r="D62" s="70" t="str">
        <f t="shared" si="7"/>
        <v>Alexandre</v>
      </c>
      <c r="E62" s="190">
        <f t="shared" si="8"/>
        <v>31</v>
      </c>
      <c r="I62" s="99">
        <v>15</v>
      </c>
      <c r="J62" s="201" t="str">
        <f t="shared" si="9"/>
        <v>MICHEL</v>
      </c>
      <c r="K62" s="202"/>
      <c r="L62" s="202"/>
      <c r="M62" s="203"/>
      <c r="N62" s="201" t="str">
        <f t="shared" si="10"/>
        <v>Eric</v>
      </c>
      <c r="O62" s="202"/>
      <c r="P62" s="203"/>
      <c r="Q62" s="189">
        <f t="shared" si="13"/>
        <v>8</v>
      </c>
      <c r="T62" s="17"/>
      <c r="U62" s="99">
        <v>15</v>
      </c>
      <c r="V62" s="201" t="str">
        <f t="shared" si="11"/>
        <v>LEVEQUE</v>
      </c>
      <c r="W62" s="202"/>
      <c r="X62" s="202"/>
      <c r="Y62" s="203"/>
      <c r="Z62" s="201" t="str">
        <f t="shared" si="12"/>
        <v>Claude</v>
      </c>
      <c r="AA62" s="203"/>
      <c r="AB62" s="190">
        <f t="shared" si="14"/>
        <v>110</v>
      </c>
    </row>
    <row r="63" spans="2:28" x14ac:dyDescent="0.35">
      <c r="B63" s="99">
        <v>16</v>
      </c>
      <c r="C63" s="70" t="str">
        <f t="shared" si="6"/>
        <v>VERRIER</v>
      </c>
      <c r="D63" s="70" t="str">
        <f t="shared" si="7"/>
        <v>Alexandre</v>
      </c>
      <c r="E63" s="190">
        <f t="shared" si="8"/>
        <v>29</v>
      </c>
      <c r="I63" s="99">
        <v>16</v>
      </c>
      <c r="J63" s="201" t="str">
        <f t="shared" si="9"/>
        <v>LEFEU</v>
      </c>
      <c r="K63" s="202"/>
      <c r="L63" s="202"/>
      <c r="M63" s="203"/>
      <c r="N63" s="201" t="str">
        <f t="shared" si="10"/>
        <v>Jean-Marie</v>
      </c>
      <c r="O63" s="202"/>
      <c r="P63" s="203"/>
      <c r="Q63" s="189">
        <f t="shared" si="13"/>
        <v>6</v>
      </c>
      <c r="T63" s="17"/>
      <c r="U63" s="99">
        <v>16</v>
      </c>
      <c r="V63" s="201" t="str">
        <f t="shared" si="11"/>
        <v>LEFEU</v>
      </c>
      <c r="W63" s="202"/>
      <c r="X63" s="202"/>
      <c r="Y63" s="203"/>
      <c r="Z63" s="201" t="str">
        <f t="shared" si="12"/>
        <v>Jean-Marie</v>
      </c>
      <c r="AA63" s="203"/>
      <c r="AB63" s="190">
        <f t="shared" si="14"/>
        <v>114</v>
      </c>
    </row>
    <row r="64" spans="2:28" x14ac:dyDescent="0.35">
      <c r="B64" s="99">
        <v>17</v>
      </c>
      <c r="C64" s="70" t="str">
        <f t="shared" si="6"/>
        <v>LEFEU</v>
      </c>
      <c r="D64" s="70" t="str">
        <f t="shared" si="7"/>
        <v>Jean-Marie</v>
      </c>
      <c r="E64" s="190">
        <f t="shared" si="8"/>
        <v>28</v>
      </c>
      <c r="I64" s="99">
        <v>17</v>
      </c>
      <c r="J64" s="201" t="str">
        <f t="shared" si="9"/>
        <v>DELOUCHE</v>
      </c>
      <c r="K64" s="202"/>
      <c r="L64" s="202"/>
      <c r="M64" s="203"/>
      <c r="N64" s="201" t="str">
        <f t="shared" si="10"/>
        <v>Yannick</v>
      </c>
      <c r="O64" s="202"/>
      <c r="P64" s="203"/>
      <c r="Q64" s="189">
        <f t="shared" si="13"/>
        <v>5</v>
      </c>
      <c r="T64" s="17"/>
      <c r="U64" s="99">
        <v>17</v>
      </c>
      <c r="V64" s="201" t="str">
        <f t="shared" si="11"/>
        <v>VICENTE</v>
      </c>
      <c r="W64" s="202"/>
      <c r="X64" s="202"/>
      <c r="Y64" s="203"/>
      <c r="Z64" s="201" t="str">
        <f t="shared" si="12"/>
        <v>Paulo</v>
      </c>
      <c r="AA64" s="203"/>
      <c r="AB64" s="190">
        <f t="shared" si="14"/>
        <v>119</v>
      </c>
    </row>
    <row r="65" spans="2:28" x14ac:dyDescent="0.35">
      <c r="B65" s="99">
        <v>18</v>
      </c>
      <c r="C65" s="70" t="str">
        <f t="shared" si="6"/>
        <v>LEVEQUE</v>
      </c>
      <c r="D65" s="70" t="str">
        <f t="shared" si="7"/>
        <v>Claude</v>
      </c>
      <c r="E65" s="190">
        <f t="shared" si="8"/>
        <v>24</v>
      </c>
      <c r="I65" s="99">
        <v>18</v>
      </c>
      <c r="J65" s="201" t="str">
        <f t="shared" si="9"/>
        <v>VICENTE</v>
      </c>
      <c r="K65" s="202"/>
      <c r="L65" s="202"/>
      <c r="M65" s="203"/>
      <c r="N65" s="201" t="str">
        <f t="shared" si="10"/>
        <v>Paulo</v>
      </c>
      <c r="O65" s="202"/>
      <c r="P65" s="203"/>
      <c r="Q65" s="189">
        <f t="shared" si="13"/>
        <v>3</v>
      </c>
      <c r="T65" s="17"/>
      <c r="U65" s="99">
        <v>18</v>
      </c>
      <c r="V65" s="201" t="str">
        <f t="shared" si="11"/>
        <v>DELOUCHE</v>
      </c>
      <c r="W65" s="202"/>
      <c r="X65" s="202"/>
      <c r="Y65" s="203"/>
      <c r="Z65" s="201" t="str">
        <f t="shared" si="12"/>
        <v>Yannick</v>
      </c>
      <c r="AA65" s="203"/>
      <c r="AB65" s="190">
        <f t="shared" si="14"/>
        <v>121</v>
      </c>
    </row>
    <row r="66" spans="2:28" x14ac:dyDescent="0.35">
      <c r="B66" s="99">
        <v>19</v>
      </c>
      <c r="C66" s="70">
        <f t="shared" si="6"/>
        <v>0</v>
      </c>
      <c r="D66" s="70">
        <f t="shared" si="7"/>
        <v>0</v>
      </c>
      <c r="E66" s="190">
        <f t="shared" si="8"/>
        <v>0</v>
      </c>
      <c r="I66" s="99">
        <v>19</v>
      </c>
      <c r="J66" s="201">
        <f t="shared" si="9"/>
        <v>0</v>
      </c>
      <c r="K66" s="202"/>
      <c r="L66" s="202"/>
      <c r="M66" s="203"/>
      <c r="N66" s="201">
        <f t="shared" si="10"/>
        <v>0</v>
      </c>
      <c r="O66" s="202"/>
      <c r="P66" s="203"/>
      <c r="Q66" s="189">
        <f t="shared" si="13"/>
        <v>0</v>
      </c>
      <c r="T66" s="17"/>
      <c r="U66" s="99">
        <v>19</v>
      </c>
      <c r="V66" s="201">
        <f t="shared" si="11"/>
        <v>0</v>
      </c>
      <c r="W66" s="202"/>
      <c r="X66" s="202"/>
      <c r="Y66" s="203"/>
      <c r="Z66" s="201">
        <f t="shared" si="12"/>
        <v>0</v>
      </c>
      <c r="AA66" s="203"/>
      <c r="AB66" s="190">
        <f t="shared" si="14"/>
        <v>180</v>
      </c>
    </row>
    <row r="67" spans="2:28" x14ac:dyDescent="0.35">
      <c r="B67" s="99">
        <v>20</v>
      </c>
      <c r="C67" s="70">
        <f t="shared" si="6"/>
        <v>0</v>
      </c>
      <c r="D67" s="70">
        <f t="shared" si="7"/>
        <v>0</v>
      </c>
      <c r="E67" s="190">
        <f t="shared" si="8"/>
        <v>0</v>
      </c>
      <c r="I67" s="99">
        <v>20</v>
      </c>
      <c r="J67" s="201">
        <f t="shared" si="9"/>
        <v>0</v>
      </c>
      <c r="K67" s="202"/>
      <c r="L67" s="202"/>
      <c r="M67" s="203"/>
      <c r="N67" s="201">
        <f t="shared" si="10"/>
        <v>0</v>
      </c>
      <c r="O67" s="202"/>
      <c r="P67" s="203"/>
      <c r="Q67" s="189">
        <f t="shared" si="13"/>
        <v>0</v>
      </c>
      <c r="T67" s="17"/>
      <c r="U67" s="99">
        <v>20</v>
      </c>
      <c r="V67" s="201">
        <f t="shared" si="11"/>
        <v>0</v>
      </c>
      <c r="W67" s="202"/>
      <c r="X67" s="202"/>
      <c r="Y67" s="203"/>
      <c r="Z67" s="201">
        <f t="shared" si="12"/>
        <v>0</v>
      </c>
      <c r="AA67" s="203"/>
      <c r="AB67" s="190">
        <f t="shared" si="14"/>
        <v>180</v>
      </c>
    </row>
    <row r="68" spans="2:28" x14ac:dyDescent="0.35">
      <c r="B68" s="99">
        <v>21</v>
      </c>
      <c r="C68" s="70">
        <f t="shared" si="6"/>
        <v>0</v>
      </c>
      <c r="D68" s="70">
        <f t="shared" si="7"/>
        <v>0</v>
      </c>
      <c r="E68" s="190">
        <f t="shared" si="8"/>
        <v>0</v>
      </c>
      <c r="I68" s="99">
        <v>21</v>
      </c>
      <c r="J68" s="201">
        <f t="shared" si="9"/>
        <v>0</v>
      </c>
      <c r="K68" s="202"/>
      <c r="L68" s="202"/>
      <c r="M68" s="203"/>
      <c r="N68" s="201">
        <f t="shared" si="10"/>
        <v>0</v>
      </c>
      <c r="O68" s="202"/>
      <c r="P68" s="203"/>
      <c r="Q68" s="189">
        <f t="shared" si="13"/>
        <v>0</v>
      </c>
      <c r="T68" s="17"/>
      <c r="U68" s="99">
        <v>21</v>
      </c>
      <c r="V68" s="201">
        <f t="shared" si="11"/>
        <v>0</v>
      </c>
      <c r="W68" s="202"/>
      <c r="X68" s="202"/>
      <c r="Y68" s="203"/>
      <c r="Z68" s="201">
        <f t="shared" si="12"/>
        <v>0</v>
      </c>
      <c r="AA68" s="203"/>
      <c r="AB68" s="190">
        <f t="shared" si="14"/>
        <v>180</v>
      </c>
    </row>
    <row r="69" spans="2:28" x14ac:dyDescent="0.35">
      <c r="B69" s="99">
        <v>22</v>
      </c>
      <c r="C69" s="70">
        <f t="shared" si="6"/>
        <v>0</v>
      </c>
      <c r="D69" s="70">
        <f t="shared" si="7"/>
        <v>0</v>
      </c>
      <c r="E69" s="190">
        <f t="shared" si="8"/>
        <v>0</v>
      </c>
      <c r="I69" s="99">
        <v>22</v>
      </c>
      <c r="J69" s="201">
        <f t="shared" si="9"/>
        <v>0</v>
      </c>
      <c r="K69" s="202"/>
      <c r="L69" s="202"/>
      <c r="M69" s="203"/>
      <c r="N69" s="201">
        <f t="shared" si="10"/>
        <v>0</v>
      </c>
      <c r="O69" s="202"/>
      <c r="P69" s="203"/>
      <c r="Q69" s="189">
        <f t="shared" si="13"/>
        <v>0</v>
      </c>
      <c r="T69" s="17"/>
      <c r="U69" s="99">
        <v>22</v>
      </c>
      <c r="V69" s="201">
        <f t="shared" si="11"/>
        <v>0</v>
      </c>
      <c r="W69" s="202"/>
      <c r="X69" s="202"/>
      <c r="Y69" s="203"/>
      <c r="Z69" s="201">
        <f t="shared" si="12"/>
        <v>0</v>
      </c>
      <c r="AA69" s="203"/>
      <c r="AB69" s="190">
        <f t="shared" si="14"/>
        <v>180</v>
      </c>
    </row>
    <row r="70" spans="2:28" x14ac:dyDescent="0.35">
      <c r="B70" s="99">
        <v>23</v>
      </c>
      <c r="C70" s="70">
        <f t="shared" si="6"/>
        <v>0</v>
      </c>
      <c r="D70" s="70">
        <f t="shared" si="7"/>
        <v>0</v>
      </c>
      <c r="E70" s="190">
        <f t="shared" si="8"/>
        <v>0</v>
      </c>
      <c r="I70" s="99">
        <v>23</v>
      </c>
      <c r="J70" s="201">
        <f t="shared" si="9"/>
        <v>0</v>
      </c>
      <c r="K70" s="202"/>
      <c r="L70" s="202"/>
      <c r="M70" s="203"/>
      <c r="N70" s="201">
        <f t="shared" si="10"/>
        <v>0</v>
      </c>
      <c r="O70" s="202"/>
      <c r="P70" s="203"/>
      <c r="Q70" s="189">
        <f t="shared" si="13"/>
        <v>0</v>
      </c>
      <c r="T70" s="17"/>
      <c r="U70" s="99">
        <v>23</v>
      </c>
      <c r="V70" s="201">
        <f t="shared" si="11"/>
        <v>0</v>
      </c>
      <c r="W70" s="202"/>
      <c r="X70" s="202"/>
      <c r="Y70" s="203"/>
      <c r="Z70" s="201">
        <f t="shared" si="12"/>
        <v>0</v>
      </c>
      <c r="AA70" s="203"/>
      <c r="AB70" s="190">
        <f t="shared" si="14"/>
        <v>180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 t="str">
        <f>C9</f>
        <v>BINVAULT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44625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34.700000000000003</v>
      </c>
      <c r="H88" s="211"/>
      <c r="I88" s="211"/>
      <c r="J88" s="211"/>
      <c r="K88" s="17"/>
      <c r="L88" s="211">
        <f>$F$3</f>
        <v>133</v>
      </c>
      <c r="M88" s="211"/>
      <c r="N88" s="211"/>
      <c r="O88" s="211">
        <f>$G$3</f>
        <v>68.599999999999994</v>
      </c>
      <c r="P88" s="211"/>
      <c r="Q88" s="212">
        <f>ROUND((G88*(L88/113)+(O88-AA91)),0)</f>
        <v>37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4</v>
      </c>
      <c r="I91" s="110">
        <f t="shared" si="15"/>
        <v>5</v>
      </c>
      <c r="J91" s="110">
        <f t="shared" si="15"/>
        <v>4</v>
      </c>
      <c r="K91" s="110">
        <f t="shared" si="15"/>
        <v>3</v>
      </c>
      <c r="L91" s="110">
        <f t="shared" si="15"/>
        <v>5</v>
      </c>
      <c r="M91" s="110">
        <f t="shared" si="15"/>
        <v>3</v>
      </c>
      <c r="N91" s="110">
        <f t="shared" si="15"/>
        <v>5</v>
      </c>
      <c r="O91" s="110">
        <f t="shared" si="15"/>
        <v>3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5</v>
      </c>
      <c r="U91" s="112">
        <f t="shared" si="16"/>
        <v>3</v>
      </c>
      <c r="V91" s="112">
        <f t="shared" si="16"/>
        <v>4</v>
      </c>
      <c r="W91" s="112">
        <f t="shared" si="16"/>
        <v>4</v>
      </c>
      <c r="X91" s="112">
        <f t="shared" si="16"/>
        <v>5</v>
      </c>
      <c r="Y91" s="113">
        <f t="shared" si="16"/>
        <v>4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4</v>
      </c>
      <c r="H92" s="115">
        <f t="shared" ref="H92:O92" si="17">H$8</f>
        <v>8</v>
      </c>
      <c r="I92" s="115">
        <f t="shared" si="17"/>
        <v>12</v>
      </c>
      <c r="J92" s="115">
        <f t="shared" si="17"/>
        <v>14</v>
      </c>
      <c r="K92" s="115">
        <f t="shared" si="17"/>
        <v>2</v>
      </c>
      <c r="L92" s="115">
        <f t="shared" si="17"/>
        <v>10</v>
      </c>
      <c r="M92" s="115">
        <f t="shared" si="17"/>
        <v>18</v>
      </c>
      <c r="N92" s="115">
        <f t="shared" si="17"/>
        <v>16</v>
      </c>
      <c r="O92" s="116">
        <f t="shared" si="17"/>
        <v>6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17</v>
      </c>
      <c r="V92" s="119">
        <f t="shared" si="18"/>
        <v>15</v>
      </c>
      <c r="W92" s="119">
        <f t="shared" si="18"/>
        <v>3</v>
      </c>
      <c r="X92" s="119">
        <f t="shared" si="18"/>
        <v>13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2</v>
      </c>
      <c r="H93" s="122">
        <f t="shared" ref="H93:O93" si="19">IF($Q88&lt;=18,IF(H92&lt;=$Q88,1,0),IF($Q88&lt;=36,IF(H92&lt;=($Q88-18),2,1),IF($Q88&gt;36,IF(H92&lt;=($Q88-36),3,2))))</f>
        <v>2</v>
      </c>
      <c r="I93" s="122">
        <f t="shared" si="19"/>
        <v>2</v>
      </c>
      <c r="J93" s="122">
        <f t="shared" si="19"/>
        <v>2</v>
      </c>
      <c r="K93" s="122">
        <f t="shared" si="19"/>
        <v>2</v>
      </c>
      <c r="L93" s="122">
        <f t="shared" si="19"/>
        <v>2</v>
      </c>
      <c r="M93" s="122">
        <f t="shared" si="19"/>
        <v>2</v>
      </c>
      <c r="N93" s="122">
        <f t="shared" si="19"/>
        <v>2</v>
      </c>
      <c r="O93" s="123">
        <f t="shared" si="19"/>
        <v>2</v>
      </c>
      <c r="P93" s="124">
        <f>SUM(G93:O93)</f>
        <v>18</v>
      </c>
      <c r="Q93" s="123">
        <f t="shared" ref="Q93:Y93" si="20">IF($Q88&lt;=18,IF(Q92&lt;=$Q88,1,0),IF($Q88&lt;=36,IF(Q92&lt;=($Q88-18),2,1),IF($Q88&gt;36,IF(Q92&lt;=($Q88-36),3,2))))</f>
        <v>3</v>
      </c>
      <c r="R93" s="123">
        <f t="shared" si="20"/>
        <v>2</v>
      </c>
      <c r="S93" s="123">
        <f t="shared" si="20"/>
        <v>2</v>
      </c>
      <c r="T93" s="123">
        <f t="shared" si="20"/>
        <v>2</v>
      </c>
      <c r="U93" s="123">
        <f t="shared" si="20"/>
        <v>2</v>
      </c>
      <c r="V93" s="123">
        <f t="shared" si="20"/>
        <v>2</v>
      </c>
      <c r="W93" s="123">
        <f t="shared" si="20"/>
        <v>2</v>
      </c>
      <c r="X93" s="123">
        <f t="shared" si="20"/>
        <v>2</v>
      </c>
      <c r="Y93" s="123">
        <f t="shared" si="20"/>
        <v>2</v>
      </c>
      <c r="Z93" s="125">
        <f>SUM(Q93:Y93)</f>
        <v>19</v>
      </c>
      <c r="AA93" s="126">
        <f>P93+Z93</f>
        <v>37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5</v>
      </c>
      <c r="H94" s="128">
        <f t="shared" si="21"/>
        <v>8</v>
      </c>
      <c r="I94" s="128">
        <f t="shared" si="21"/>
        <v>7</v>
      </c>
      <c r="J94" s="128">
        <f t="shared" si="21"/>
        <v>7</v>
      </c>
      <c r="K94" s="128">
        <f t="shared" si="21"/>
        <v>4</v>
      </c>
      <c r="L94" s="128">
        <f t="shared" si="21"/>
        <v>6</v>
      </c>
      <c r="M94" s="128">
        <f t="shared" si="21"/>
        <v>6</v>
      </c>
      <c r="N94" s="128">
        <f t="shared" si="21"/>
        <v>6</v>
      </c>
      <c r="O94" s="128">
        <f t="shared" si="21"/>
        <v>4</v>
      </c>
      <c r="P94" s="129">
        <f>SUM(G94:O94)</f>
        <v>53</v>
      </c>
      <c r="Q94" s="130">
        <f t="shared" ref="Q94:Y94" si="22">Q9</f>
        <v>5</v>
      </c>
      <c r="R94" s="128">
        <f t="shared" si="22"/>
        <v>7</v>
      </c>
      <c r="S94" s="128">
        <f t="shared" si="22"/>
        <v>7</v>
      </c>
      <c r="T94" s="128">
        <f t="shared" si="22"/>
        <v>6</v>
      </c>
      <c r="U94" s="128">
        <f t="shared" si="22"/>
        <v>5</v>
      </c>
      <c r="V94" s="128">
        <f t="shared" si="22"/>
        <v>5</v>
      </c>
      <c r="W94" s="128">
        <f t="shared" si="22"/>
        <v>8</v>
      </c>
      <c r="X94" s="128">
        <f t="shared" si="22"/>
        <v>6</v>
      </c>
      <c r="Y94" s="131">
        <f t="shared" si="22"/>
        <v>6</v>
      </c>
      <c r="Z94" s="129">
        <f>SUM(Q94:Y94)</f>
        <v>55</v>
      </c>
      <c r="AA94" s="132">
        <f>P94+Z94</f>
        <v>108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3</v>
      </c>
      <c r="H95" s="134">
        <f t="shared" ref="H95:O95" si="23">IF(H94-H91=-1,3+H93)+IF(H94-H91=0,2+H93)+IF(H94-H91=1,1+H93)+IF(H94-H91=2,H93)+IF(H94-H91=3,IF(H93-1&gt;0,H93-1,0))+IF(H94-H91=4,IF(H93-2&gt;0,H93-2,0))</f>
        <v>0</v>
      </c>
      <c r="I95" s="134">
        <f t="shared" si="23"/>
        <v>2</v>
      </c>
      <c r="J95" s="134">
        <f t="shared" si="23"/>
        <v>1</v>
      </c>
      <c r="K95" s="134">
        <f t="shared" si="23"/>
        <v>3</v>
      </c>
      <c r="L95" s="134">
        <f t="shared" si="23"/>
        <v>3</v>
      </c>
      <c r="M95" s="134">
        <f t="shared" si="23"/>
        <v>1</v>
      </c>
      <c r="N95" s="134">
        <f t="shared" si="23"/>
        <v>3</v>
      </c>
      <c r="O95" s="135">
        <f t="shared" si="23"/>
        <v>3</v>
      </c>
      <c r="P95" s="136">
        <f>SUM(G95:O95)</f>
        <v>19</v>
      </c>
      <c r="Q95" s="137">
        <f t="shared" ref="Q95:Y95" si="24">IF(Q94-Q91=-1,3+Q93)+IF(Q94-Q91=0,2+Q93)+IF(Q94-Q91=1,1+Q93)+IF(Q94-Q91=2,Q93)+IF(Q94-Q91=3,IF(Q93-1&gt;0,Q93-1,0))+IF(Q94-Q91=4,IF(Q93-2&gt;0,Q93-2,0))</f>
        <v>4</v>
      </c>
      <c r="R95" s="138">
        <f t="shared" si="24"/>
        <v>1</v>
      </c>
      <c r="S95" s="138">
        <f t="shared" si="24"/>
        <v>0</v>
      </c>
      <c r="T95" s="138">
        <f t="shared" si="24"/>
        <v>3</v>
      </c>
      <c r="U95" s="138">
        <f t="shared" si="24"/>
        <v>2</v>
      </c>
      <c r="V95" s="138">
        <f t="shared" si="24"/>
        <v>3</v>
      </c>
      <c r="W95" s="138">
        <f t="shared" si="24"/>
        <v>0</v>
      </c>
      <c r="X95" s="138">
        <f t="shared" si="24"/>
        <v>3</v>
      </c>
      <c r="Y95" s="135">
        <f t="shared" si="24"/>
        <v>2</v>
      </c>
      <c r="Z95" s="136">
        <f>SUM(Q95:Y95)</f>
        <v>18</v>
      </c>
      <c r="AA95" s="139">
        <f>P95+Z95</f>
        <v>37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1</v>
      </c>
      <c r="H96" s="141">
        <f t="shared" si="25"/>
        <v>0</v>
      </c>
      <c r="I96" s="141">
        <f t="shared" si="25"/>
        <v>0</v>
      </c>
      <c r="J96" s="141">
        <f t="shared" si="25"/>
        <v>0</v>
      </c>
      <c r="K96" s="141">
        <f t="shared" si="25"/>
        <v>1</v>
      </c>
      <c r="L96" s="141">
        <f t="shared" si="25"/>
        <v>1</v>
      </c>
      <c r="M96" s="141">
        <f t="shared" si="25"/>
        <v>0</v>
      </c>
      <c r="N96" s="141">
        <f t="shared" si="25"/>
        <v>1</v>
      </c>
      <c r="O96" s="142">
        <f t="shared" si="25"/>
        <v>1</v>
      </c>
      <c r="P96" s="143">
        <f>SUM(G96:O96)</f>
        <v>5</v>
      </c>
      <c r="Q96" s="142">
        <f t="shared" ref="Q96:Y96" si="26">IF(Q94-Q91=-2,4)+IF(Q94-Q91=-1,3)+IF(Q94-Q91=0,2)+IF(Q94-Q91=1,1)+IF(Q94-Q91&gt;2,0)</f>
        <v>1</v>
      </c>
      <c r="R96" s="142">
        <f t="shared" si="26"/>
        <v>0</v>
      </c>
      <c r="S96" s="142">
        <f t="shared" si="26"/>
        <v>0</v>
      </c>
      <c r="T96" s="142">
        <f t="shared" si="26"/>
        <v>1</v>
      </c>
      <c r="U96" s="142">
        <f t="shared" si="26"/>
        <v>0</v>
      </c>
      <c r="V96" s="142">
        <f t="shared" si="26"/>
        <v>1</v>
      </c>
      <c r="W96" s="142">
        <f t="shared" si="26"/>
        <v>0</v>
      </c>
      <c r="X96" s="142">
        <f t="shared" si="26"/>
        <v>1</v>
      </c>
      <c r="Y96" s="142">
        <f t="shared" si="26"/>
        <v>0</v>
      </c>
      <c r="Z96" s="143">
        <f>SUM(Q96:Y96)</f>
        <v>4</v>
      </c>
      <c r="AA96" s="144">
        <f>P96+Z96</f>
        <v>9</v>
      </c>
      <c r="AB96" s="101"/>
      <c r="AC96" s="101"/>
    </row>
    <row r="97" spans="5:33" x14ac:dyDescent="0.35">
      <c r="E97" s="101"/>
      <c r="F97" s="38"/>
      <c r="G97" s="28">
        <f>G94-G91</f>
        <v>1</v>
      </c>
      <c r="H97" s="28">
        <f t="shared" ref="H97:O97" si="27">H94-H91</f>
        <v>4</v>
      </c>
      <c r="I97" s="28">
        <f t="shared" si="27"/>
        <v>2</v>
      </c>
      <c r="J97" s="28">
        <f t="shared" si="27"/>
        <v>3</v>
      </c>
      <c r="K97" s="28">
        <f t="shared" si="27"/>
        <v>1</v>
      </c>
      <c r="L97" s="28">
        <f t="shared" si="27"/>
        <v>1</v>
      </c>
      <c r="M97" s="28">
        <f t="shared" si="27"/>
        <v>3</v>
      </c>
      <c r="N97" s="28">
        <f t="shared" si="27"/>
        <v>1</v>
      </c>
      <c r="O97" s="15">
        <f t="shared" si="27"/>
        <v>1</v>
      </c>
      <c r="P97" s="15"/>
      <c r="Q97" s="15">
        <f t="shared" ref="Q97:Y97" si="28">Q94-Q91</f>
        <v>1</v>
      </c>
      <c r="R97" s="15">
        <f t="shared" si="28"/>
        <v>3</v>
      </c>
      <c r="S97" s="15">
        <f t="shared" si="28"/>
        <v>4</v>
      </c>
      <c r="T97" s="15">
        <f t="shared" si="28"/>
        <v>1</v>
      </c>
      <c r="U97" s="15">
        <f t="shared" si="28"/>
        <v>2</v>
      </c>
      <c r="V97" s="15">
        <f t="shared" si="28"/>
        <v>1</v>
      </c>
      <c r="W97" s="15">
        <f t="shared" si="28"/>
        <v>4</v>
      </c>
      <c r="X97" s="15">
        <f t="shared" si="28"/>
        <v>1</v>
      </c>
      <c r="Y97" s="15">
        <f t="shared" si="28"/>
        <v>2</v>
      </c>
      <c r="Z97" s="145"/>
      <c r="AA97" s="146"/>
      <c r="AB97" s="101"/>
      <c r="AC97" s="101"/>
    </row>
    <row r="98" spans="5:33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3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3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0</v>
      </c>
      <c r="P100" s="198" t="s">
        <v>57</v>
      </c>
      <c r="Q100" s="198"/>
      <c r="R100" s="198"/>
      <c r="S100" s="198"/>
      <c r="T100" s="198"/>
      <c r="U100" s="148">
        <f>COUNTIF(G97:Y97,"=2")</f>
        <v>3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  <c r="AG100" s="74"/>
    </row>
    <row r="101" spans="5:33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0</v>
      </c>
      <c r="M101" s="217" t="s">
        <v>59</v>
      </c>
      <c r="N101" s="217"/>
      <c r="O101" s="152">
        <f>COUNTIF(G97:Y97,"=1")</f>
        <v>9</v>
      </c>
      <c r="P101" s="198" t="s">
        <v>60</v>
      </c>
      <c r="Q101" s="198"/>
      <c r="R101" s="198"/>
      <c r="S101" s="198"/>
      <c r="T101" s="198"/>
      <c r="U101" s="151">
        <f>COUNTIF(G97:Y97,"&gt;=3")</f>
        <v>6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  <c r="AG101" s="74"/>
    </row>
    <row r="102" spans="5:33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0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  <c r="AG102" s="74"/>
    </row>
    <row r="103" spans="5:33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9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  <c r="AG103" s="74"/>
    </row>
    <row r="104" spans="5:33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3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  <c r="AG104" s="74"/>
    </row>
    <row r="105" spans="5:33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6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  <c r="AG105" s="74"/>
    </row>
    <row r="106" spans="5:33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  <c r="AG106" s="74"/>
    </row>
    <row r="107" spans="5:33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  <c r="AG107" s="74"/>
    </row>
    <row r="108" spans="5:33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  <c r="AG108" s="161"/>
    </row>
    <row r="109" spans="5:33" ht="15.5" thickTop="1" thickBot="1" x14ac:dyDescent="0.4"/>
    <row r="110" spans="5:33" x14ac:dyDescent="0.35">
      <c r="E110" s="101"/>
      <c r="F110" s="102" t="s">
        <v>49</v>
      </c>
      <c r="G110" s="196" t="str">
        <f>C10</f>
        <v>CHRETIEN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44625</v>
      </c>
      <c r="AB110" s="101"/>
      <c r="AC110" s="101"/>
    </row>
    <row r="111" spans="5:33" ht="15" thickBot="1" x14ac:dyDescent="0.4">
      <c r="E111" s="101"/>
      <c r="F111" s="104" t="s">
        <v>6</v>
      </c>
      <c r="G111" s="210">
        <f>E10</f>
        <v>20.100000000000001</v>
      </c>
      <c r="H111" s="211"/>
      <c r="I111" s="211"/>
      <c r="J111" s="211"/>
      <c r="K111" s="17"/>
      <c r="L111" s="211">
        <f>$F$3</f>
        <v>133</v>
      </c>
      <c r="M111" s="211"/>
      <c r="N111" s="211"/>
      <c r="O111" s="211">
        <f>$G$3</f>
        <v>68.599999999999994</v>
      </c>
      <c r="P111" s="211"/>
      <c r="Q111" s="212">
        <f>ROUND((G111*(L111/113)+(O111-AA114)),0)</f>
        <v>20</v>
      </c>
      <c r="R111" s="212"/>
      <c r="S111" s="212"/>
      <c r="T111" s="212"/>
      <c r="U111" s="17"/>
      <c r="V111" s="17"/>
      <c r="AA111" s="17"/>
      <c r="AB111" s="101"/>
      <c r="AC111" s="101"/>
    </row>
    <row r="112" spans="5:33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3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3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4</v>
      </c>
      <c r="I114" s="110">
        <f t="shared" si="29"/>
        <v>5</v>
      </c>
      <c r="J114" s="110">
        <f t="shared" si="29"/>
        <v>4</v>
      </c>
      <c r="K114" s="110">
        <f t="shared" si="29"/>
        <v>3</v>
      </c>
      <c r="L114" s="110">
        <f t="shared" si="29"/>
        <v>5</v>
      </c>
      <c r="M114" s="110">
        <f t="shared" si="29"/>
        <v>3</v>
      </c>
      <c r="N114" s="110">
        <f t="shared" si="29"/>
        <v>5</v>
      </c>
      <c r="O114" s="110">
        <f t="shared" si="29"/>
        <v>3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5</v>
      </c>
      <c r="U114" s="112">
        <f t="shared" si="30"/>
        <v>3</v>
      </c>
      <c r="V114" s="112">
        <f t="shared" si="30"/>
        <v>4</v>
      </c>
      <c r="W114" s="112">
        <f t="shared" si="30"/>
        <v>4</v>
      </c>
      <c r="X114" s="112">
        <f t="shared" si="30"/>
        <v>5</v>
      </c>
      <c r="Y114" s="113">
        <f t="shared" si="30"/>
        <v>4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3" x14ac:dyDescent="0.35">
      <c r="E115" s="101"/>
      <c r="F115" s="114" t="s">
        <v>7</v>
      </c>
      <c r="G115" s="115">
        <f>G$8</f>
        <v>4</v>
      </c>
      <c r="H115" s="115">
        <f t="shared" ref="H115:O115" si="31">H$8</f>
        <v>8</v>
      </c>
      <c r="I115" s="115">
        <f t="shared" si="31"/>
        <v>12</v>
      </c>
      <c r="J115" s="115">
        <f t="shared" si="31"/>
        <v>14</v>
      </c>
      <c r="K115" s="115">
        <f t="shared" si="31"/>
        <v>2</v>
      </c>
      <c r="L115" s="115">
        <f t="shared" si="31"/>
        <v>10</v>
      </c>
      <c r="M115" s="115">
        <f t="shared" si="31"/>
        <v>18</v>
      </c>
      <c r="N115" s="115">
        <f t="shared" si="31"/>
        <v>16</v>
      </c>
      <c r="O115" s="116">
        <f t="shared" si="31"/>
        <v>6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17</v>
      </c>
      <c r="V115" s="119">
        <f t="shared" si="32"/>
        <v>15</v>
      </c>
      <c r="W115" s="119">
        <f t="shared" si="32"/>
        <v>3</v>
      </c>
      <c r="X115" s="119">
        <f t="shared" si="32"/>
        <v>13</v>
      </c>
      <c r="Y115" s="116">
        <f t="shared" si="32"/>
        <v>7</v>
      </c>
      <c r="Z115" s="117"/>
      <c r="AA115" s="120"/>
      <c r="AB115" s="101"/>
      <c r="AC115" s="101"/>
    </row>
    <row r="116" spans="5:33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1</v>
      </c>
      <c r="H116" s="122">
        <f t="shared" ref="H116" si="33">IF($Q111&lt;=18,IF(H115&lt;=$Q111,1,0),IF($Q111&lt;=36,IF(H115&lt;=($Q111-18),2,1),IF($Q111&gt;36,IF(H115&lt;=($Q111-36),3,2))))</f>
        <v>1</v>
      </c>
      <c r="I116" s="122">
        <f t="shared" ref="I116" si="34">IF($Q111&lt;=18,IF(I115&lt;=$Q111,1,0),IF($Q111&lt;=36,IF(I115&lt;=($Q111-18),2,1),IF($Q111&gt;36,IF(I115&lt;=($Q111-36),3,2))))</f>
        <v>1</v>
      </c>
      <c r="J116" s="122">
        <f t="shared" ref="J116" si="35">IF($Q111&lt;=18,IF(J115&lt;=$Q111,1,0),IF($Q111&lt;=36,IF(J115&lt;=($Q111-18),2,1),IF($Q111&gt;36,IF(J115&lt;=($Q111-36),3,2))))</f>
        <v>1</v>
      </c>
      <c r="K116" s="122">
        <f t="shared" ref="K116" si="36">IF($Q111&lt;=18,IF(K115&lt;=$Q111,1,0),IF($Q111&lt;=36,IF(K115&lt;=($Q111-18),2,1),IF($Q111&gt;36,IF(K115&lt;=($Q111-36),3,2))))</f>
        <v>2</v>
      </c>
      <c r="L116" s="122">
        <f t="shared" ref="L116" si="37">IF($Q111&lt;=18,IF(L115&lt;=$Q111,1,0),IF($Q111&lt;=36,IF(L115&lt;=($Q111-18),2,1),IF($Q111&gt;36,IF(L115&lt;=($Q111-36),3,2))))</f>
        <v>1</v>
      </c>
      <c r="M116" s="122">
        <f t="shared" ref="M116" si="38">IF($Q111&lt;=18,IF(M115&lt;=$Q111,1,0),IF($Q111&lt;=36,IF(M115&lt;=($Q111-18),2,1),IF($Q111&gt;36,IF(M115&lt;=($Q111-36),3,2))))</f>
        <v>1</v>
      </c>
      <c r="N116" s="122">
        <f t="shared" ref="N116" si="39">IF($Q111&lt;=18,IF(N115&lt;=$Q111,1,0),IF($Q111&lt;=36,IF(N115&lt;=($Q111-18),2,1),IF($Q111&gt;36,IF(N115&lt;=($Q111-36),3,2))))</f>
        <v>1</v>
      </c>
      <c r="O116" s="123">
        <f t="shared" ref="O116" si="40">IF($Q111&lt;=18,IF(O115&lt;=$Q111,1,0),IF($Q111&lt;=36,IF(O115&lt;=($Q111-18),2,1),IF($Q111&gt;36,IF(O115&lt;=($Q111-36),3,2))))</f>
        <v>1</v>
      </c>
      <c r="P116" s="124">
        <f>SUM(G116:O116)</f>
        <v>10</v>
      </c>
      <c r="Q116" s="123">
        <f t="shared" ref="Q116" si="41">IF($Q111&lt;=18,IF(Q115&lt;=$Q111,1,0),IF($Q111&lt;=36,IF(Q115&lt;=($Q111-18),2,1),IF($Q111&gt;36,IF(Q115&lt;=($Q111-36),3,2))))</f>
        <v>2</v>
      </c>
      <c r="R116" s="123">
        <f t="shared" ref="R116" si="42">IF($Q111&lt;=18,IF(R115&lt;=$Q111,1,0),IF($Q111&lt;=36,IF(R115&lt;=($Q111-18),2,1),IF($Q111&gt;36,IF(R115&lt;=($Q111-36),3,2))))</f>
        <v>1</v>
      </c>
      <c r="S116" s="123">
        <f t="shared" ref="S116" si="43">IF($Q111&lt;=18,IF(S115&lt;=$Q111,1,0),IF($Q111&lt;=36,IF(S115&lt;=($Q111-18),2,1),IF($Q111&gt;36,IF(S115&lt;=($Q111-36),3,2))))</f>
        <v>1</v>
      </c>
      <c r="T116" s="123">
        <f t="shared" ref="T116" si="44">IF($Q111&lt;=18,IF(T115&lt;=$Q111,1,0),IF($Q111&lt;=36,IF(T115&lt;=($Q111-18),2,1),IF($Q111&gt;36,IF(T115&lt;=($Q111-36),3,2))))</f>
        <v>1</v>
      </c>
      <c r="U116" s="123">
        <f t="shared" ref="U116" si="45">IF($Q111&lt;=18,IF(U115&lt;=$Q111,1,0),IF($Q111&lt;=36,IF(U115&lt;=($Q111-18),2,1),IF($Q111&gt;36,IF(U115&lt;=($Q111-36),3,2))))</f>
        <v>1</v>
      </c>
      <c r="V116" s="123">
        <f t="shared" ref="V116" si="46">IF($Q111&lt;=18,IF(V115&lt;=$Q111,1,0),IF($Q111&lt;=36,IF(V115&lt;=($Q111-18),2,1),IF($Q111&gt;36,IF(V115&lt;=($Q111-36),3,2))))</f>
        <v>1</v>
      </c>
      <c r="W116" s="123">
        <f t="shared" ref="W116" si="47">IF($Q111&lt;=18,IF(W115&lt;=$Q111,1,0),IF($Q111&lt;=36,IF(W115&lt;=($Q111-18),2,1),IF($Q111&gt;36,IF(W115&lt;=($Q111-36),3,2))))</f>
        <v>1</v>
      </c>
      <c r="X116" s="123">
        <f t="shared" ref="X116" si="48">IF($Q111&lt;=18,IF(X115&lt;=$Q111,1,0),IF($Q111&lt;=36,IF(X115&lt;=($Q111-18),2,1),IF($Q111&gt;36,IF(X115&lt;=($Q111-36),3,2))))</f>
        <v>1</v>
      </c>
      <c r="Y116" s="123">
        <f t="shared" ref="Y116" si="49">IF($Q111&lt;=18,IF(Y115&lt;=$Q111,1,0),IF($Q111&lt;=36,IF(Y115&lt;=($Q111-18),2,1),IF($Q111&gt;36,IF(Y115&lt;=($Q111-36),3,2))))</f>
        <v>1</v>
      </c>
      <c r="Z116" s="125">
        <f>SUM(Q116:Y116)</f>
        <v>10</v>
      </c>
      <c r="AA116" s="126">
        <f>P116+Z116</f>
        <v>20</v>
      </c>
      <c r="AB116" s="101"/>
      <c r="AC116" s="101"/>
    </row>
    <row r="117" spans="5:33" x14ac:dyDescent="0.35">
      <c r="E117" s="101"/>
      <c r="F117" s="127" t="s">
        <v>51</v>
      </c>
      <c r="G117" s="128">
        <f t="shared" ref="G117:O117" si="50">G10</f>
        <v>6</v>
      </c>
      <c r="H117" s="128">
        <f t="shared" si="50"/>
        <v>6</v>
      </c>
      <c r="I117" s="128">
        <f t="shared" si="50"/>
        <v>7</v>
      </c>
      <c r="J117" s="128">
        <f t="shared" si="50"/>
        <v>4</v>
      </c>
      <c r="K117" s="128">
        <f t="shared" si="50"/>
        <v>4</v>
      </c>
      <c r="L117" s="128">
        <f t="shared" si="50"/>
        <v>6</v>
      </c>
      <c r="M117" s="128">
        <f t="shared" si="50"/>
        <v>5</v>
      </c>
      <c r="N117" s="128">
        <f t="shared" si="50"/>
        <v>5</v>
      </c>
      <c r="O117" s="128">
        <f t="shared" si="50"/>
        <v>3</v>
      </c>
      <c r="P117" s="129">
        <f>SUM(G117:O117)</f>
        <v>46</v>
      </c>
      <c r="Q117" s="130">
        <f t="shared" ref="Q117:Y117" si="51">Q10</f>
        <v>6</v>
      </c>
      <c r="R117" s="128">
        <f t="shared" si="51"/>
        <v>6</v>
      </c>
      <c r="S117" s="128">
        <f t="shared" si="51"/>
        <v>4</v>
      </c>
      <c r="T117" s="128">
        <f t="shared" si="51"/>
        <v>6</v>
      </c>
      <c r="U117" s="128">
        <f t="shared" si="51"/>
        <v>3</v>
      </c>
      <c r="V117" s="128">
        <f t="shared" si="51"/>
        <v>7</v>
      </c>
      <c r="W117" s="128">
        <f t="shared" si="51"/>
        <v>5</v>
      </c>
      <c r="X117" s="128">
        <f t="shared" si="51"/>
        <v>8</v>
      </c>
      <c r="Y117" s="131">
        <f t="shared" si="51"/>
        <v>6</v>
      </c>
      <c r="Z117" s="129">
        <f>SUM(Q117:Y117)</f>
        <v>51</v>
      </c>
      <c r="AA117" s="132">
        <f>P117+Z117</f>
        <v>97</v>
      </c>
      <c r="AB117" s="101"/>
      <c r="AC117" s="101"/>
    </row>
    <row r="118" spans="5:33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1</v>
      </c>
      <c r="H118" s="134">
        <f t="shared" ref="H118:O118" si="52">IF(H117-H114=-1,3+H116)+IF(H117-H114=0,2+H116)+IF(H117-H114=1,1+H116)+IF(H117-H114=2,H116)+IF(H117-H114=3,IF(H116-1&gt;0,H116-1,0))+IF(H117-H114=4,IF(H116-2&gt;0,H116-2,0))</f>
        <v>1</v>
      </c>
      <c r="I118" s="134">
        <f t="shared" si="52"/>
        <v>1</v>
      </c>
      <c r="J118" s="134">
        <f t="shared" si="52"/>
        <v>3</v>
      </c>
      <c r="K118" s="134">
        <f t="shared" si="52"/>
        <v>3</v>
      </c>
      <c r="L118" s="134">
        <f t="shared" si="52"/>
        <v>2</v>
      </c>
      <c r="M118" s="134">
        <f t="shared" si="52"/>
        <v>1</v>
      </c>
      <c r="N118" s="134">
        <f t="shared" si="52"/>
        <v>3</v>
      </c>
      <c r="O118" s="135">
        <f t="shared" si="52"/>
        <v>3</v>
      </c>
      <c r="P118" s="136">
        <f>SUM(G118:O118)</f>
        <v>18</v>
      </c>
      <c r="Q118" s="137">
        <f t="shared" ref="Q118:Y118" si="53">IF(Q117-Q114=-1,3+Q116)+IF(Q117-Q114=0,2+Q116)+IF(Q117-Q114=1,1+Q116)+IF(Q117-Q114=2,Q116)+IF(Q117-Q114=3,IF(Q116-1&gt;0,Q116-1,0))+IF(Q117-Q114=4,IF(Q116-2&gt;0,Q116-2,0))</f>
        <v>2</v>
      </c>
      <c r="R118" s="138">
        <f t="shared" si="53"/>
        <v>1</v>
      </c>
      <c r="S118" s="138">
        <f t="shared" si="53"/>
        <v>2</v>
      </c>
      <c r="T118" s="138">
        <f t="shared" si="53"/>
        <v>2</v>
      </c>
      <c r="U118" s="138">
        <f t="shared" si="53"/>
        <v>3</v>
      </c>
      <c r="V118" s="138">
        <f t="shared" si="53"/>
        <v>0</v>
      </c>
      <c r="W118" s="138">
        <f t="shared" si="53"/>
        <v>2</v>
      </c>
      <c r="X118" s="138">
        <f t="shared" si="53"/>
        <v>0</v>
      </c>
      <c r="Y118" s="135">
        <f t="shared" si="53"/>
        <v>1</v>
      </c>
      <c r="Z118" s="136">
        <f>SUM(Q118:Y118)</f>
        <v>13</v>
      </c>
      <c r="AA118" s="139">
        <f>P118+Z118</f>
        <v>31</v>
      </c>
      <c r="AB118" s="101"/>
      <c r="AC118" s="101"/>
    </row>
    <row r="119" spans="5:33" ht="15" thickBot="1" x14ac:dyDescent="0.4">
      <c r="E119" s="101"/>
      <c r="F119" s="140" t="s">
        <v>53</v>
      </c>
      <c r="G119" s="141">
        <f t="shared" ref="G119:O119" si="54">IF(G117-G114=-2,4)+IF(G117-G114=-1,3)+IF(G117-G114=0,2)+IF(G117-G114=1,1)+IF(G117-G114&gt;2,0)</f>
        <v>0</v>
      </c>
      <c r="H119" s="141">
        <f t="shared" si="54"/>
        <v>0</v>
      </c>
      <c r="I119" s="141">
        <f t="shared" si="54"/>
        <v>0</v>
      </c>
      <c r="J119" s="141">
        <f t="shared" si="54"/>
        <v>2</v>
      </c>
      <c r="K119" s="141">
        <f t="shared" si="54"/>
        <v>1</v>
      </c>
      <c r="L119" s="141">
        <f t="shared" si="54"/>
        <v>1</v>
      </c>
      <c r="M119" s="141">
        <f t="shared" si="54"/>
        <v>0</v>
      </c>
      <c r="N119" s="141">
        <f t="shared" si="54"/>
        <v>2</v>
      </c>
      <c r="O119" s="142">
        <f t="shared" si="54"/>
        <v>2</v>
      </c>
      <c r="P119" s="143">
        <f>SUM(G119:O119)</f>
        <v>8</v>
      </c>
      <c r="Q119" s="142">
        <f t="shared" ref="Q119:Y119" si="55">IF(Q117-Q114=-2,4)+IF(Q117-Q114=-1,3)+IF(Q117-Q114=0,2)+IF(Q117-Q114=1,1)+IF(Q117-Q114&gt;2,0)</f>
        <v>0</v>
      </c>
      <c r="R119" s="142">
        <f t="shared" si="55"/>
        <v>0</v>
      </c>
      <c r="S119" s="142">
        <f t="shared" si="55"/>
        <v>1</v>
      </c>
      <c r="T119" s="142">
        <f t="shared" si="55"/>
        <v>1</v>
      </c>
      <c r="U119" s="142">
        <f t="shared" si="55"/>
        <v>2</v>
      </c>
      <c r="V119" s="142">
        <f t="shared" si="55"/>
        <v>0</v>
      </c>
      <c r="W119" s="142">
        <f t="shared" si="55"/>
        <v>1</v>
      </c>
      <c r="X119" s="142">
        <f t="shared" si="55"/>
        <v>0</v>
      </c>
      <c r="Y119" s="142">
        <f t="shared" si="55"/>
        <v>0</v>
      </c>
      <c r="Z119" s="143">
        <f>SUM(Q119:Y119)</f>
        <v>5</v>
      </c>
      <c r="AA119" s="144">
        <f>P119+Z119</f>
        <v>13</v>
      </c>
      <c r="AB119" s="101"/>
      <c r="AC119" s="101"/>
    </row>
    <row r="120" spans="5:33" x14ac:dyDescent="0.35">
      <c r="E120" s="101"/>
      <c r="F120" s="38"/>
      <c r="G120" s="28">
        <f>G117-G114</f>
        <v>2</v>
      </c>
      <c r="H120" s="28">
        <f t="shared" ref="H120:O120" si="56">H117-H114</f>
        <v>2</v>
      </c>
      <c r="I120" s="28">
        <f t="shared" si="56"/>
        <v>2</v>
      </c>
      <c r="J120" s="28">
        <f t="shared" si="56"/>
        <v>0</v>
      </c>
      <c r="K120" s="28">
        <f t="shared" si="56"/>
        <v>1</v>
      </c>
      <c r="L120" s="28">
        <f t="shared" si="56"/>
        <v>1</v>
      </c>
      <c r="M120" s="28">
        <f t="shared" si="56"/>
        <v>2</v>
      </c>
      <c r="N120" s="28">
        <f t="shared" si="56"/>
        <v>0</v>
      </c>
      <c r="O120" s="15">
        <f t="shared" si="56"/>
        <v>0</v>
      </c>
      <c r="P120" s="15"/>
      <c r="Q120" s="15">
        <f t="shared" ref="Q120:Y120" si="57">Q117-Q114</f>
        <v>2</v>
      </c>
      <c r="R120" s="15">
        <f t="shared" si="57"/>
        <v>2</v>
      </c>
      <c r="S120" s="15">
        <f t="shared" si="57"/>
        <v>1</v>
      </c>
      <c r="T120" s="15">
        <f t="shared" si="57"/>
        <v>1</v>
      </c>
      <c r="U120" s="15">
        <f t="shared" si="57"/>
        <v>0</v>
      </c>
      <c r="V120" s="15">
        <f t="shared" si="57"/>
        <v>3</v>
      </c>
      <c r="W120" s="15">
        <f t="shared" si="57"/>
        <v>1</v>
      </c>
      <c r="X120" s="15">
        <f t="shared" si="57"/>
        <v>3</v>
      </c>
      <c r="Y120" s="15">
        <f t="shared" si="57"/>
        <v>2</v>
      </c>
      <c r="Z120" s="145"/>
      <c r="AA120" s="146"/>
      <c r="AB120" s="101"/>
      <c r="AC120" s="101"/>
    </row>
    <row r="121" spans="5:33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3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3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4</v>
      </c>
      <c r="P123" s="198" t="s">
        <v>57</v>
      </c>
      <c r="Q123" s="198"/>
      <c r="R123" s="198"/>
      <c r="S123" s="198"/>
      <c r="T123" s="198"/>
      <c r="U123" s="148">
        <f>COUNTIF(G120:Y120,"=2")</f>
        <v>7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  <c r="AG123" s="74"/>
    </row>
    <row r="124" spans="5:33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5</v>
      </c>
      <c r="P124" s="198" t="s">
        <v>60</v>
      </c>
      <c r="Q124" s="198"/>
      <c r="R124" s="198"/>
      <c r="S124" s="198"/>
      <c r="T124" s="198"/>
      <c r="U124" s="151">
        <f>COUNTIF(G120:Y120,"&gt;=3")</f>
        <v>2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  <c r="AG124" s="74"/>
    </row>
    <row r="125" spans="5:33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4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  <c r="AG125" s="74"/>
    </row>
    <row r="126" spans="5:33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5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  <c r="AG126" s="74"/>
    </row>
    <row r="127" spans="5:33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7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  <c r="AG127" s="74"/>
    </row>
    <row r="128" spans="5:33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2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  <c r="AG128" s="74"/>
    </row>
    <row r="129" spans="5:33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  <c r="AG129" s="74"/>
    </row>
    <row r="130" spans="5:33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  <c r="AG130" s="74"/>
    </row>
    <row r="131" spans="5:33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  <c r="AG131" s="161"/>
    </row>
    <row r="132" spans="5:33" ht="15.5" thickTop="1" thickBot="1" x14ac:dyDescent="0.4"/>
    <row r="133" spans="5:33" x14ac:dyDescent="0.35">
      <c r="E133" s="101"/>
      <c r="F133" s="102" t="s">
        <v>49</v>
      </c>
      <c r="G133" s="196" t="str">
        <f>C11</f>
        <v>DELOUCHE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44625</v>
      </c>
      <c r="AB133" s="101"/>
      <c r="AC133" s="101"/>
    </row>
    <row r="134" spans="5:33" ht="15" thickBot="1" x14ac:dyDescent="0.4">
      <c r="E134" s="101"/>
      <c r="F134" s="104" t="s">
        <v>6</v>
      </c>
      <c r="G134" s="210">
        <f>E11</f>
        <v>48.2</v>
      </c>
      <c r="H134" s="211"/>
      <c r="I134" s="211"/>
      <c r="J134" s="211"/>
      <c r="K134" s="17"/>
      <c r="L134" s="211">
        <f>$F$3</f>
        <v>133</v>
      </c>
      <c r="M134" s="211"/>
      <c r="N134" s="211"/>
      <c r="O134" s="211">
        <f>$G$3</f>
        <v>68.599999999999994</v>
      </c>
      <c r="P134" s="211"/>
      <c r="Q134" s="212">
        <f>ROUND((G134*(L134/113)+(O134-AA137)),0)</f>
        <v>53</v>
      </c>
      <c r="R134" s="212"/>
      <c r="S134" s="212"/>
      <c r="T134" s="212"/>
      <c r="U134" s="17"/>
      <c r="V134" s="17"/>
      <c r="AA134" s="17"/>
      <c r="AB134" s="101"/>
      <c r="AC134" s="101"/>
    </row>
    <row r="135" spans="5:33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3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3" x14ac:dyDescent="0.35">
      <c r="E137" s="101"/>
      <c r="F137" s="109" t="s">
        <v>11</v>
      </c>
      <c r="G137" s="110">
        <f>G$7</f>
        <v>4</v>
      </c>
      <c r="H137" s="110">
        <f t="shared" ref="H137:O137" si="58">H$7</f>
        <v>4</v>
      </c>
      <c r="I137" s="110">
        <f t="shared" si="58"/>
        <v>5</v>
      </c>
      <c r="J137" s="110">
        <f t="shared" si="58"/>
        <v>4</v>
      </c>
      <c r="K137" s="110">
        <f t="shared" si="58"/>
        <v>3</v>
      </c>
      <c r="L137" s="110">
        <f t="shared" si="58"/>
        <v>5</v>
      </c>
      <c r="M137" s="110">
        <f t="shared" si="58"/>
        <v>3</v>
      </c>
      <c r="N137" s="110">
        <f t="shared" si="58"/>
        <v>5</v>
      </c>
      <c r="O137" s="110">
        <f t="shared" si="58"/>
        <v>3</v>
      </c>
      <c r="P137" s="111">
        <f>SUM(G137:O137)</f>
        <v>36</v>
      </c>
      <c r="Q137" s="110">
        <f t="shared" ref="Q137:Y137" si="59">Q$7</f>
        <v>4</v>
      </c>
      <c r="R137" s="112">
        <f t="shared" si="59"/>
        <v>4</v>
      </c>
      <c r="S137" s="112">
        <f t="shared" si="59"/>
        <v>3</v>
      </c>
      <c r="T137" s="112">
        <f t="shared" si="59"/>
        <v>5</v>
      </c>
      <c r="U137" s="112">
        <f t="shared" si="59"/>
        <v>3</v>
      </c>
      <c r="V137" s="112">
        <f t="shared" si="59"/>
        <v>4</v>
      </c>
      <c r="W137" s="112">
        <f t="shared" si="59"/>
        <v>4</v>
      </c>
      <c r="X137" s="112">
        <f t="shared" si="59"/>
        <v>5</v>
      </c>
      <c r="Y137" s="113">
        <f t="shared" si="59"/>
        <v>4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3" x14ac:dyDescent="0.35">
      <c r="E138" s="101"/>
      <c r="F138" s="114" t="s">
        <v>7</v>
      </c>
      <c r="G138" s="115">
        <f>G$8</f>
        <v>4</v>
      </c>
      <c r="H138" s="115">
        <f t="shared" ref="H138:O138" si="60">H$8</f>
        <v>8</v>
      </c>
      <c r="I138" s="115">
        <f t="shared" si="60"/>
        <v>12</v>
      </c>
      <c r="J138" s="115">
        <f t="shared" si="60"/>
        <v>14</v>
      </c>
      <c r="K138" s="115">
        <f t="shared" si="60"/>
        <v>2</v>
      </c>
      <c r="L138" s="115">
        <f t="shared" si="60"/>
        <v>10</v>
      </c>
      <c r="M138" s="115">
        <f t="shared" si="60"/>
        <v>18</v>
      </c>
      <c r="N138" s="115">
        <f t="shared" si="60"/>
        <v>16</v>
      </c>
      <c r="O138" s="116">
        <f t="shared" si="60"/>
        <v>6</v>
      </c>
      <c r="P138" s="117"/>
      <c r="Q138" s="118">
        <f t="shared" ref="Q138:Y138" si="61">Q$8</f>
        <v>1</v>
      </c>
      <c r="R138" s="119">
        <f t="shared" si="61"/>
        <v>9</v>
      </c>
      <c r="S138" s="119">
        <f t="shared" si="61"/>
        <v>11</v>
      </c>
      <c r="T138" s="119">
        <f t="shared" si="61"/>
        <v>5</v>
      </c>
      <c r="U138" s="119">
        <f t="shared" si="61"/>
        <v>17</v>
      </c>
      <c r="V138" s="119">
        <f t="shared" si="61"/>
        <v>15</v>
      </c>
      <c r="W138" s="119">
        <f t="shared" si="61"/>
        <v>3</v>
      </c>
      <c r="X138" s="119">
        <f t="shared" si="61"/>
        <v>13</v>
      </c>
      <c r="Y138" s="116">
        <f t="shared" si="61"/>
        <v>7</v>
      </c>
      <c r="Z138" s="117"/>
      <c r="AA138" s="120"/>
      <c r="AB138" s="101"/>
      <c r="AC138" s="101"/>
    </row>
    <row r="139" spans="5:33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3</v>
      </c>
      <c r="H139" s="122">
        <f t="shared" ref="H139" si="62">IF($Q134&lt;=18,IF(H138&lt;=$Q134,1,0),IF($Q134&lt;=36,IF(H138&lt;=($Q134-18),2,1),IF($Q134&gt;36,IF(H138&lt;=($Q134-36),3,2))))</f>
        <v>3</v>
      </c>
      <c r="I139" s="122">
        <f t="shared" ref="I139" si="63">IF($Q134&lt;=18,IF(I138&lt;=$Q134,1,0),IF($Q134&lt;=36,IF(I138&lt;=($Q134-18),2,1),IF($Q134&gt;36,IF(I138&lt;=($Q134-36),3,2))))</f>
        <v>3</v>
      </c>
      <c r="J139" s="122">
        <f t="shared" ref="J139" si="64">IF($Q134&lt;=18,IF(J138&lt;=$Q134,1,0),IF($Q134&lt;=36,IF(J138&lt;=($Q134-18),2,1),IF($Q134&gt;36,IF(J138&lt;=($Q134-36),3,2))))</f>
        <v>3</v>
      </c>
      <c r="K139" s="122">
        <f t="shared" ref="K139" si="65">IF($Q134&lt;=18,IF(K138&lt;=$Q134,1,0),IF($Q134&lt;=36,IF(K138&lt;=($Q134-18),2,1),IF($Q134&gt;36,IF(K138&lt;=($Q134-36),3,2))))</f>
        <v>3</v>
      </c>
      <c r="L139" s="122">
        <f t="shared" ref="L139" si="66">IF($Q134&lt;=18,IF(L138&lt;=$Q134,1,0),IF($Q134&lt;=36,IF(L138&lt;=($Q134-18),2,1),IF($Q134&gt;36,IF(L138&lt;=($Q134-36),3,2))))</f>
        <v>3</v>
      </c>
      <c r="M139" s="122">
        <f t="shared" ref="M139" si="67">IF($Q134&lt;=18,IF(M138&lt;=$Q134,1,0),IF($Q134&lt;=36,IF(M138&lt;=($Q134-18),2,1),IF($Q134&gt;36,IF(M138&lt;=($Q134-36),3,2))))</f>
        <v>2</v>
      </c>
      <c r="N139" s="122">
        <f t="shared" ref="N139" si="68">IF($Q134&lt;=18,IF(N138&lt;=$Q134,1,0),IF($Q134&lt;=36,IF(N138&lt;=($Q134-18),2,1),IF($Q134&gt;36,IF(N138&lt;=($Q134-36),3,2))))</f>
        <v>3</v>
      </c>
      <c r="O139" s="123">
        <f t="shared" ref="O139" si="69">IF($Q134&lt;=18,IF(O138&lt;=$Q134,1,0),IF($Q134&lt;=36,IF(O138&lt;=($Q134-18),2,1),IF($Q134&gt;36,IF(O138&lt;=($Q134-36),3,2))))</f>
        <v>3</v>
      </c>
      <c r="P139" s="124">
        <f>SUM(G139:O139)</f>
        <v>26</v>
      </c>
      <c r="Q139" s="123">
        <f t="shared" ref="Q139" si="70">IF($Q134&lt;=18,IF(Q138&lt;=$Q134,1,0),IF($Q134&lt;=36,IF(Q138&lt;=($Q134-18),2,1),IF($Q134&gt;36,IF(Q138&lt;=($Q134-36),3,2))))</f>
        <v>3</v>
      </c>
      <c r="R139" s="123">
        <f t="shared" ref="R139" si="71">IF($Q134&lt;=18,IF(R138&lt;=$Q134,1,0),IF($Q134&lt;=36,IF(R138&lt;=($Q134-18),2,1),IF($Q134&gt;36,IF(R138&lt;=($Q134-36),3,2))))</f>
        <v>3</v>
      </c>
      <c r="S139" s="123">
        <f t="shared" ref="S139" si="72">IF($Q134&lt;=18,IF(S138&lt;=$Q134,1,0),IF($Q134&lt;=36,IF(S138&lt;=($Q134-18),2,1),IF($Q134&gt;36,IF(S138&lt;=($Q134-36),3,2))))</f>
        <v>3</v>
      </c>
      <c r="T139" s="123">
        <f t="shared" ref="T139" si="73">IF($Q134&lt;=18,IF(T138&lt;=$Q134,1,0),IF($Q134&lt;=36,IF(T138&lt;=($Q134-18),2,1),IF($Q134&gt;36,IF(T138&lt;=($Q134-36),3,2))))</f>
        <v>3</v>
      </c>
      <c r="U139" s="123">
        <f t="shared" ref="U139" si="74">IF($Q134&lt;=18,IF(U138&lt;=$Q134,1,0),IF($Q134&lt;=36,IF(U138&lt;=($Q134-18),2,1),IF($Q134&gt;36,IF(U138&lt;=($Q134-36),3,2))))</f>
        <v>3</v>
      </c>
      <c r="V139" s="123">
        <f t="shared" ref="V139" si="75">IF($Q134&lt;=18,IF(V138&lt;=$Q134,1,0),IF($Q134&lt;=36,IF(V138&lt;=($Q134-18),2,1),IF($Q134&gt;36,IF(V138&lt;=($Q134-36),3,2))))</f>
        <v>3</v>
      </c>
      <c r="W139" s="123">
        <f t="shared" ref="W139" si="76">IF($Q134&lt;=18,IF(W138&lt;=$Q134,1,0),IF($Q134&lt;=36,IF(W138&lt;=($Q134-18),2,1),IF($Q134&gt;36,IF(W138&lt;=($Q134-36),3,2))))</f>
        <v>3</v>
      </c>
      <c r="X139" s="123">
        <f t="shared" ref="X139" si="77">IF($Q134&lt;=18,IF(X138&lt;=$Q134,1,0),IF($Q134&lt;=36,IF(X138&lt;=($Q134-18),2,1),IF($Q134&gt;36,IF(X138&lt;=($Q134-36),3,2))))</f>
        <v>3</v>
      </c>
      <c r="Y139" s="123">
        <f t="shared" ref="Y139" si="78">IF($Q134&lt;=18,IF(Y138&lt;=$Q134,1,0),IF($Q134&lt;=36,IF(Y138&lt;=($Q134-18),2,1),IF($Q134&gt;36,IF(Y138&lt;=($Q134-36),3,2))))</f>
        <v>3</v>
      </c>
      <c r="Z139" s="125">
        <f>SUM(Q139:Y139)</f>
        <v>27</v>
      </c>
      <c r="AA139" s="126">
        <f>P139+Z139</f>
        <v>53</v>
      </c>
      <c r="AB139" s="101"/>
      <c r="AC139" s="101"/>
    </row>
    <row r="140" spans="5:33" x14ac:dyDescent="0.35">
      <c r="E140" s="101"/>
      <c r="F140" s="127" t="s">
        <v>51</v>
      </c>
      <c r="G140" s="128">
        <f t="shared" ref="G140:O140" si="79">G11</f>
        <v>7</v>
      </c>
      <c r="H140" s="128">
        <f t="shared" si="79"/>
        <v>6</v>
      </c>
      <c r="I140" s="128">
        <f t="shared" si="79"/>
        <v>10</v>
      </c>
      <c r="J140" s="128">
        <f t="shared" si="79"/>
        <v>8</v>
      </c>
      <c r="K140" s="128">
        <f t="shared" si="79"/>
        <v>6</v>
      </c>
      <c r="L140" s="128">
        <f t="shared" si="79"/>
        <v>7</v>
      </c>
      <c r="M140" s="128">
        <f t="shared" si="79"/>
        <v>6</v>
      </c>
      <c r="N140" s="128">
        <f t="shared" si="79"/>
        <v>8</v>
      </c>
      <c r="O140" s="128">
        <f t="shared" si="79"/>
        <v>7</v>
      </c>
      <c r="P140" s="129">
        <f>SUM(G140:O140)</f>
        <v>65</v>
      </c>
      <c r="Q140" s="130">
        <f t="shared" ref="Q140:Y140" si="80">Q11</f>
        <v>5</v>
      </c>
      <c r="R140" s="128">
        <f t="shared" si="80"/>
        <v>8</v>
      </c>
      <c r="S140" s="128">
        <f t="shared" si="80"/>
        <v>6</v>
      </c>
      <c r="T140" s="128">
        <f t="shared" si="80"/>
        <v>9</v>
      </c>
      <c r="U140" s="128">
        <f t="shared" si="80"/>
        <v>3</v>
      </c>
      <c r="V140" s="128">
        <f t="shared" si="80"/>
        <v>5</v>
      </c>
      <c r="W140" s="128">
        <f t="shared" si="80"/>
        <v>5</v>
      </c>
      <c r="X140" s="128">
        <f t="shared" si="80"/>
        <v>7</v>
      </c>
      <c r="Y140" s="131">
        <f t="shared" si="80"/>
        <v>8</v>
      </c>
      <c r="Z140" s="129">
        <f>SUM(Q140:Y140)</f>
        <v>56</v>
      </c>
      <c r="AA140" s="132">
        <f>P140+Z140</f>
        <v>121</v>
      </c>
      <c r="AB140" s="101"/>
      <c r="AC140" s="101"/>
    </row>
    <row r="141" spans="5:33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2</v>
      </c>
      <c r="H141" s="134">
        <f t="shared" ref="H141:O141" si="81">IF(H140-H137=-1,3+H139)+IF(H140-H137=0,2+H139)+IF(H140-H137=1,1+H139)+IF(H140-H137=2,H139)+IF(H140-H137=3,IF(H139-1&gt;0,H139-1,0))+IF(H140-H137=4,IF(H139-2&gt;0,H139-2,0))</f>
        <v>3</v>
      </c>
      <c r="I141" s="134">
        <f t="shared" si="81"/>
        <v>0</v>
      </c>
      <c r="J141" s="134">
        <f t="shared" si="81"/>
        <v>1</v>
      </c>
      <c r="K141" s="134">
        <f t="shared" si="81"/>
        <v>2</v>
      </c>
      <c r="L141" s="134">
        <f t="shared" si="81"/>
        <v>3</v>
      </c>
      <c r="M141" s="134">
        <f t="shared" si="81"/>
        <v>1</v>
      </c>
      <c r="N141" s="134">
        <f t="shared" si="81"/>
        <v>2</v>
      </c>
      <c r="O141" s="135">
        <f t="shared" si="81"/>
        <v>1</v>
      </c>
      <c r="P141" s="136">
        <f>SUM(G141:O141)</f>
        <v>15</v>
      </c>
      <c r="Q141" s="137">
        <f t="shared" ref="Q141:Y141" si="82">IF(Q140-Q137=-1,3+Q139)+IF(Q140-Q137=0,2+Q139)+IF(Q140-Q137=1,1+Q139)+IF(Q140-Q137=2,Q139)+IF(Q140-Q137=3,IF(Q139-1&gt;0,Q139-1,0))+IF(Q140-Q137=4,IF(Q139-2&gt;0,Q139-2,0))</f>
        <v>4</v>
      </c>
      <c r="R141" s="138">
        <f t="shared" si="82"/>
        <v>1</v>
      </c>
      <c r="S141" s="138">
        <f t="shared" si="82"/>
        <v>2</v>
      </c>
      <c r="T141" s="138">
        <f t="shared" si="82"/>
        <v>1</v>
      </c>
      <c r="U141" s="138">
        <f t="shared" si="82"/>
        <v>5</v>
      </c>
      <c r="V141" s="138">
        <f t="shared" si="82"/>
        <v>4</v>
      </c>
      <c r="W141" s="138">
        <f t="shared" si="82"/>
        <v>4</v>
      </c>
      <c r="X141" s="138">
        <f t="shared" si="82"/>
        <v>3</v>
      </c>
      <c r="Y141" s="135">
        <f t="shared" si="82"/>
        <v>1</v>
      </c>
      <c r="Z141" s="136">
        <f>SUM(Q141:Y141)</f>
        <v>25</v>
      </c>
      <c r="AA141" s="139">
        <f>P141+Z141</f>
        <v>40</v>
      </c>
      <c r="AB141" s="101"/>
      <c r="AC141" s="101"/>
    </row>
    <row r="142" spans="5:33" ht="15" thickBot="1" x14ac:dyDescent="0.4">
      <c r="E142" s="101"/>
      <c r="F142" s="140" t="s">
        <v>53</v>
      </c>
      <c r="G142" s="141">
        <f t="shared" ref="G142:O142" si="83">IF(G140-G137=-2,4)+IF(G140-G137=-1,3)+IF(G140-G137=0,2)+IF(G140-G137=1,1)+IF(G140-G137&gt;2,0)</f>
        <v>0</v>
      </c>
      <c r="H142" s="141">
        <f t="shared" si="83"/>
        <v>0</v>
      </c>
      <c r="I142" s="141">
        <f t="shared" si="83"/>
        <v>0</v>
      </c>
      <c r="J142" s="141">
        <f t="shared" si="83"/>
        <v>0</v>
      </c>
      <c r="K142" s="141">
        <f t="shared" si="83"/>
        <v>0</v>
      </c>
      <c r="L142" s="141">
        <f t="shared" si="83"/>
        <v>0</v>
      </c>
      <c r="M142" s="141">
        <f t="shared" si="83"/>
        <v>0</v>
      </c>
      <c r="N142" s="141">
        <f t="shared" si="83"/>
        <v>0</v>
      </c>
      <c r="O142" s="142">
        <f t="shared" si="83"/>
        <v>0</v>
      </c>
      <c r="P142" s="143">
        <f>SUM(G142:O142)</f>
        <v>0</v>
      </c>
      <c r="Q142" s="142">
        <f t="shared" ref="Q142:Y142" si="84">IF(Q140-Q137=-2,4)+IF(Q140-Q137=-1,3)+IF(Q140-Q137=0,2)+IF(Q140-Q137=1,1)+IF(Q140-Q137&gt;2,0)</f>
        <v>1</v>
      </c>
      <c r="R142" s="142">
        <f t="shared" si="84"/>
        <v>0</v>
      </c>
      <c r="S142" s="142">
        <f t="shared" si="84"/>
        <v>0</v>
      </c>
      <c r="T142" s="142">
        <f t="shared" si="84"/>
        <v>0</v>
      </c>
      <c r="U142" s="142">
        <f t="shared" si="84"/>
        <v>2</v>
      </c>
      <c r="V142" s="142">
        <f t="shared" si="84"/>
        <v>1</v>
      </c>
      <c r="W142" s="142">
        <f t="shared" si="84"/>
        <v>1</v>
      </c>
      <c r="X142" s="142">
        <f t="shared" si="84"/>
        <v>0</v>
      </c>
      <c r="Y142" s="142">
        <f t="shared" si="84"/>
        <v>0</v>
      </c>
      <c r="Z142" s="143">
        <f>SUM(Q142:Y142)</f>
        <v>5</v>
      </c>
      <c r="AA142" s="144">
        <f>P142+Z142</f>
        <v>5</v>
      </c>
      <c r="AB142" s="101"/>
      <c r="AC142" s="101"/>
    </row>
    <row r="143" spans="5:33" x14ac:dyDescent="0.35">
      <c r="E143" s="101"/>
      <c r="F143" s="38"/>
      <c r="G143" s="28">
        <f>G140-G137</f>
        <v>3</v>
      </c>
      <c r="H143" s="28">
        <f t="shared" ref="H143:O143" si="85">H140-H137</f>
        <v>2</v>
      </c>
      <c r="I143" s="28">
        <f t="shared" si="85"/>
        <v>5</v>
      </c>
      <c r="J143" s="28">
        <f t="shared" si="85"/>
        <v>4</v>
      </c>
      <c r="K143" s="28">
        <f t="shared" si="85"/>
        <v>3</v>
      </c>
      <c r="L143" s="28">
        <f t="shared" si="85"/>
        <v>2</v>
      </c>
      <c r="M143" s="28">
        <f t="shared" si="85"/>
        <v>3</v>
      </c>
      <c r="N143" s="28">
        <f t="shared" si="85"/>
        <v>3</v>
      </c>
      <c r="O143" s="15">
        <f t="shared" si="85"/>
        <v>4</v>
      </c>
      <c r="P143" s="15"/>
      <c r="Q143" s="15">
        <f t="shared" ref="Q143:Y143" si="86">Q140-Q137</f>
        <v>1</v>
      </c>
      <c r="R143" s="15">
        <f t="shared" si="86"/>
        <v>4</v>
      </c>
      <c r="S143" s="15">
        <f t="shared" si="86"/>
        <v>3</v>
      </c>
      <c r="T143" s="15">
        <f t="shared" si="86"/>
        <v>4</v>
      </c>
      <c r="U143" s="15">
        <f t="shared" si="86"/>
        <v>0</v>
      </c>
      <c r="V143" s="15">
        <f t="shared" si="86"/>
        <v>1</v>
      </c>
      <c r="W143" s="15">
        <f t="shared" si="86"/>
        <v>1</v>
      </c>
      <c r="X143" s="15">
        <f t="shared" si="86"/>
        <v>2</v>
      </c>
      <c r="Y143" s="15">
        <f t="shared" si="86"/>
        <v>4</v>
      </c>
      <c r="Z143" s="145"/>
      <c r="AA143" s="146"/>
      <c r="AB143" s="101"/>
      <c r="AC143" s="101"/>
    </row>
    <row r="144" spans="5:33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3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3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1</v>
      </c>
      <c r="P146" s="198" t="s">
        <v>57</v>
      </c>
      <c r="Q146" s="198"/>
      <c r="R146" s="198"/>
      <c r="S146" s="198"/>
      <c r="T146" s="198"/>
      <c r="U146" s="148">
        <f>COUNTIF(G143:Y143,"=2")</f>
        <v>3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  <c r="AG146" s="74"/>
    </row>
    <row r="147" spans="5:33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3</v>
      </c>
      <c r="P147" s="198" t="s">
        <v>60</v>
      </c>
      <c r="Q147" s="198"/>
      <c r="R147" s="198"/>
      <c r="S147" s="198"/>
      <c r="T147" s="198"/>
      <c r="U147" s="151">
        <f>COUNTIF(G143:Y143,"&gt;=3")</f>
        <v>11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  <c r="AG147" s="74"/>
    </row>
    <row r="148" spans="5:33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1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  <c r="AG148" s="74"/>
    </row>
    <row r="149" spans="5:33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3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  <c r="AG149" s="74"/>
    </row>
    <row r="150" spans="5:33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3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  <c r="AG150" s="74"/>
    </row>
    <row r="151" spans="5:33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11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  <c r="AG151" s="74"/>
    </row>
    <row r="152" spans="5:33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  <c r="AG152" s="74"/>
    </row>
    <row r="153" spans="5:33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  <c r="AG153" s="74"/>
    </row>
    <row r="154" spans="5:33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  <c r="AG154" s="161"/>
    </row>
    <row r="155" spans="5:33" ht="15.5" thickTop="1" thickBot="1" x14ac:dyDescent="0.4"/>
    <row r="156" spans="5:33" x14ac:dyDescent="0.35">
      <c r="E156" s="101"/>
      <c r="F156" s="102" t="s">
        <v>49</v>
      </c>
      <c r="G156" s="196" t="str">
        <f>C12</f>
        <v>DIOT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44625</v>
      </c>
      <c r="AB156" s="101"/>
      <c r="AC156" s="101"/>
    </row>
    <row r="157" spans="5:33" ht="15" thickBot="1" x14ac:dyDescent="0.4">
      <c r="E157" s="101"/>
      <c r="F157" s="104" t="s">
        <v>6</v>
      </c>
      <c r="G157" s="210">
        <f>E12</f>
        <v>8.1999999999999993</v>
      </c>
      <c r="H157" s="211"/>
      <c r="I157" s="211"/>
      <c r="J157" s="211"/>
      <c r="K157" s="17"/>
      <c r="L157" s="211">
        <f>$F$3</f>
        <v>133</v>
      </c>
      <c r="M157" s="211"/>
      <c r="N157" s="211"/>
      <c r="O157" s="211">
        <f>$G$3</f>
        <v>68.599999999999994</v>
      </c>
      <c r="P157" s="211"/>
      <c r="Q157" s="212">
        <f>ROUND((G157*(L157/113)+(O157-AA160)),0)</f>
        <v>6</v>
      </c>
      <c r="R157" s="212"/>
      <c r="S157" s="212"/>
      <c r="T157" s="212"/>
      <c r="U157" s="17"/>
      <c r="V157" s="17"/>
      <c r="AA157" s="17"/>
      <c r="AB157" s="101"/>
      <c r="AC157" s="101"/>
    </row>
    <row r="158" spans="5:33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3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3" x14ac:dyDescent="0.35">
      <c r="E160" s="101"/>
      <c r="F160" s="109" t="s">
        <v>11</v>
      </c>
      <c r="G160" s="110">
        <f>G$7</f>
        <v>4</v>
      </c>
      <c r="H160" s="110">
        <f t="shared" ref="H160:O160" si="87">H$7</f>
        <v>4</v>
      </c>
      <c r="I160" s="110">
        <f t="shared" si="87"/>
        <v>5</v>
      </c>
      <c r="J160" s="110">
        <f t="shared" si="87"/>
        <v>4</v>
      </c>
      <c r="K160" s="110">
        <f t="shared" si="87"/>
        <v>3</v>
      </c>
      <c r="L160" s="110">
        <f t="shared" si="87"/>
        <v>5</v>
      </c>
      <c r="M160" s="110">
        <f t="shared" si="87"/>
        <v>3</v>
      </c>
      <c r="N160" s="110">
        <f t="shared" si="87"/>
        <v>5</v>
      </c>
      <c r="O160" s="110">
        <f t="shared" si="87"/>
        <v>3</v>
      </c>
      <c r="P160" s="111">
        <f>SUM(G160:O160)</f>
        <v>36</v>
      </c>
      <c r="Q160" s="110">
        <f t="shared" ref="Q160:Y160" si="88">Q$7</f>
        <v>4</v>
      </c>
      <c r="R160" s="112">
        <f t="shared" si="88"/>
        <v>4</v>
      </c>
      <c r="S160" s="112">
        <f t="shared" si="88"/>
        <v>3</v>
      </c>
      <c r="T160" s="112">
        <f t="shared" si="88"/>
        <v>5</v>
      </c>
      <c r="U160" s="112">
        <f t="shared" si="88"/>
        <v>3</v>
      </c>
      <c r="V160" s="112">
        <f t="shared" si="88"/>
        <v>4</v>
      </c>
      <c r="W160" s="112">
        <f t="shared" si="88"/>
        <v>4</v>
      </c>
      <c r="X160" s="112">
        <f t="shared" si="88"/>
        <v>5</v>
      </c>
      <c r="Y160" s="113">
        <f t="shared" si="88"/>
        <v>4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3" x14ac:dyDescent="0.35">
      <c r="E161" s="101"/>
      <c r="F161" s="114" t="s">
        <v>7</v>
      </c>
      <c r="G161" s="115">
        <f>G$8</f>
        <v>4</v>
      </c>
      <c r="H161" s="115">
        <f t="shared" ref="H161:O161" si="89">H$8</f>
        <v>8</v>
      </c>
      <c r="I161" s="115">
        <f t="shared" si="89"/>
        <v>12</v>
      </c>
      <c r="J161" s="115">
        <f t="shared" si="89"/>
        <v>14</v>
      </c>
      <c r="K161" s="115">
        <f t="shared" si="89"/>
        <v>2</v>
      </c>
      <c r="L161" s="115">
        <f t="shared" si="89"/>
        <v>10</v>
      </c>
      <c r="M161" s="115">
        <f t="shared" si="89"/>
        <v>18</v>
      </c>
      <c r="N161" s="115">
        <f t="shared" si="89"/>
        <v>16</v>
      </c>
      <c r="O161" s="116">
        <f t="shared" si="89"/>
        <v>6</v>
      </c>
      <c r="P161" s="117"/>
      <c r="Q161" s="118">
        <f t="shared" ref="Q161:Y161" si="90">Q$8</f>
        <v>1</v>
      </c>
      <c r="R161" s="119">
        <f t="shared" si="90"/>
        <v>9</v>
      </c>
      <c r="S161" s="119">
        <f t="shared" si="90"/>
        <v>11</v>
      </c>
      <c r="T161" s="119">
        <f t="shared" si="90"/>
        <v>5</v>
      </c>
      <c r="U161" s="119">
        <f t="shared" si="90"/>
        <v>17</v>
      </c>
      <c r="V161" s="119">
        <f t="shared" si="90"/>
        <v>15</v>
      </c>
      <c r="W161" s="119">
        <f t="shared" si="90"/>
        <v>3</v>
      </c>
      <c r="X161" s="119">
        <f t="shared" si="90"/>
        <v>13</v>
      </c>
      <c r="Y161" s="116">
        <f t="shared" si="90"/>
        <v>7</v>
      </c>
      <c r="Z161" s="117"/>
      <c r="AA161" s="120"/>
      <c r="AB161" s="101"/>
      <c r="AC161" s="101"/>
    </row>
    <row r="162" spans="5:33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1</v>
      </c>
      <c r="H162" s="122">
        <f t="shared" ref="H162" si="91">IF($Q157&lt;=18,IF(H161&lt;=$Q157,1,0),IF($Q157&lt;=36,IF(H161&lt;=($Q157-18),2,1),IF($Q157&gt;36,IF(H161&lt;=($Q157-36),3,2))))</f>
        <v>0</v>
      </c>
      <c r="I162" s="122">
        <f t="shared" ref="I162" si="92">IF($Q157&lt;=18,IF(I161&lt;=$Q157,1,0),IF($Q157&lt;=36,IF(I161&lt;=($Q157-18),2,1),IF($Q157&gt;36,IF(I161&lt;=($Q157-36),3,2))))</f>
        <v>0</v>
      </c>
      <c r="J162" s="122">
        <f t="shared" ref="J162" si="93">IF($Q157&lt;=18,IF(J161&lt;=$Q157,1,0),IF($Q157&lt;=36,IF(J161&lt;=($Q157-18),2,1),IF($Q157&gt;36,IF(J161&lt;=($Q157-36),3,2))))</f>
        <v>0</v>
      </c>
      <c r="K162" s="122">
        <f t="shared" ref="K162" si="94">IF($Q157&lt;=18,IF(K161&lt;=$Q157,1,0),IF($Q157&lt;=36,IF(K161&lt;=($Q157-18),2,1),IF($Q157&gt;36,IF(K161&lt;=($Q157-36),3,2))))</f>
        <v>1</v>
      </c>
      <c r="L162" s="122">
        <f t="shared" ref="L162" si="95">IF($Q157&lt;=18,IF(L161&lt;=$Q157,1,0),IF($Q157&lt;=36,IF(L161&lt;=($Q157-18),2,1),IF($Q157&gt;36,IF(L161&lt;=($Q157-36),3,2))))</f>
        <v>0</v>
      </c>
      <c r="M162" s="122">
        <f t="shared" ref="M162" si="96">IF($Q157&lt;=18,IF(M161&lt;=$Q157,1,0),IF($Q157&lt;=36,IF(M161&lt;=($Q157-18),2,1),IF($Q157&gt;36,IF(M161&lt;=($Q157-36),3,2))))</f>
        <v>0</v>
      </c>
      <c r="N162" s="122">
        <f t="shared" ref="N162" si="97">IF($Q157&lt;=18,IF(N161&lt;=$Q157,1,0),IF($Q157&lt;=36,IF(N161&lt;=($Q157-18),2,1),IF($Q157&gt;36,IF(N161&lt;=($Q157-36),3,2))))</f>
        <v>0</v>
      </c>
      <c r="O162" s="123">
        <f t="shared" ref="O162" si="98">IF($Q157&lt;=18,IF(O161&lt;=$Q157,1,0),IF($Q157&lt;=36,IF(O161&lt;=($Q157-18),2,1),IF($Q157&gt;36,IF(O161&lt;=($Q157-36),3,2))))</f>
        <v>1</v>
      </c>
      <c r="P162" s="124">
        <f>SUM(G162:O162)</f>
        <v>3</v>
      </c>
      <c r="Q162" s="123">
        <f t="shared" ref="Q162" si="99">IF($Q157&lt;=18,IF(Q161&lt;=$Q157,1,0),IF($Q157&lt;=36,IF(Q161&lt;=($Q157-18),2,1),IF($Q157&gt;36,IF(Q161&lt;=($Q157-36),3,2))))</f>
        <v>1</v>
      </c>
      <c r="R162" s="123">
        <f t="shared" ref="R162" si="100">IF($Q157&lt;=18,IF(R161&lt;=$Q157,1,0),IF($Q157&lt;=36,IF(R161&lt;=($Q157-18),2,1),IF($Q157&gt;36,IF(R161&lt;=($Q157-36),3,2))))</f>
        <v>0</v>
      </c>
      <c r="S162" s="123">
        <f t="shared" ref="S162" si="101">IF($Q157&lt;=18,IF(S161&lt;=$Q157,1,0),IF($Q157&lt;=36,IF(S161&lt;=($Q157-18),2,1),IF($Q157&gt;36,IF(S161&lt;=($Q157-36),3,2))))</f>
        <v>0</v>
      </c>
      <c r="T162" s="123">
        <f t="shared" ref="T162" si="102">IF($Q157&lt;=18,IF(T161&lt;=$Q157,1,0),IF($Q157&lt;=36,IF(T161&lt;=($Q157-18),2,1),IF($Q157&gt;36,IF(T161&lt;=($Q157-36),3,2))))</f>
        <v>1</v>
      </c>
      <c r="U162" s="123">
        <f t="shared" ref="U162" si="103">IF($Q157&lt;=18,IF(U161&lt;=$Q157,1,0),IF($Q157&lt;=36,IF(U161&lt;=($Q157-18),2,1),IF($Q157&gt;36,IF(U161&lt;=($Q157-36),3,2))))</f>
        <v>0</v>
      </c>
      <c r="V162" s="123">
        <f t="shared" ref="V162" si="104">IF($Q157&lt;=18,IF(V161&lt;=$Q157,1,0),IF($Q157&lt;=36,IF(V161&lt;=($Q157-18),2,1),IF($Q157&gt;36,IF(V161&lt;=($Q157-36),3,2))))</f>
        <v>0</v>
      </c>
      <c r="W162" s="123">
        <f t="shared" ref="W162" si="105">IF($Q157&lt;=18,IF(W161&lt;=$Q157,1,0),IF($Q157&lt;=36,IF(W161&lt;=($Q157-18),2,1),IF($Q157&gt;36,IF(W161&lt;=($Q157-36),3,2))))</f>
        <v>1</v>
      </c>
      <c r="X162" s="123">
        <f t="shared" ref="X162" si="106">IF($Q157&lt;=18,IF(X161&lt;=$Q157,1,0),IF($Q157&lt;=36,IF(X161&lt;=($Q157-18),2,1),IF($Q157&gt;36,IF(X161&lt;=($Q157-36),3,2))))</f>
        <v>0</v>
      </c>
      <c r="Y162" s="123">
        <f t="shared" ref="Y162" si="107">IF($Q157&lt;=18,IF(Y161&lt;=$Q157,1,0),IF($Q157&lt;=36,IF(Y161&lt;=($Q157-18),2,1),IF($Q157&gt;36,IF(Y161&lt;=($Q157-36),3,2))))</f>
        <v>0</v>
      </c>
      <c r="Z162" s="125">
        <f>SUM(Q162:Y162)</f>
        <v>3</v>
      </c>
      <c r="AA162" s="126">
        <f>P162+Z162</f>
        <v>6</v>
      </c>
      <c r="AB162" s="101"/>
      <c r="AC162" s="101"/>
    </row>
    <row r="163" spans="5:33" x14ac:dyDescent="0.35">
      <c r="E163" s="101"/>
      <c r="F163" s="127" t="s">
        <v>51</v>
      </c>
      <c r="G163" s="128">
        <f t="shared" ref="G163:O163" si="108">G12</f>
        <v>5</v>
      </c>
      <c r="H163" s="128">
        <f t="shared" si="108"/>
        <v>4</v>
      </c>
      <c r="I163" s="128">
        <f t="shared" si="108"/>
        <v>5</v>
      </c>
      <c r="J163" s="128">
        <f t="shared" si="108"/>
        <v>6</v>
      </c>
      <c r="K163" s="128">
        <f t="shared" si="108"/>
        <v>4</v>
      </c>
      <c r="L163" s="128">
        <f t="shared" si="108"/>
        <v>4</v>
      </c>
      <c r="M163" s="128">
        <f t="shared" si="108"/>
        <v>3</v>
      </c>
      <c r="N163" s="128">
        <f t="shared" si="108"/>
        <v>6</v>
      </c>
      <c r="O163" s="128">
        <f t="shared" si="108"/>
        <v>4</v>
      </c>
      <c r="P163" s="129">
        <f>SUM(G163:O163)</f>
        <v>41</v>
      </c>
      <c r="Q163" s="130">
        <f t="shared" ref="Q163:Y163" si="109">Q12</f>
        <v>4</v>
      </c>
      <c r="R163" s="128">
        <f t="shared" si="109"/>
        <v>6</v>
      </c>
      <c r="S163" s="128">
        <f t="shared" si="109"/>
        <v>4</v>
      </c>
      <c r="T163" s="128">
        <f t="shared" si="109"/>
        <v>6</v>
      </c>
      <c r="U163" s="128">
        <f t="shared" si="109"/>
        <v>6</v>
      </c>
      <c r="V163" s="128">
        <f t="shared" si="109"/>
        <v>5</v>
      </c>
      <c r="W163" s="128">
        <f t="shared" si="109"/>
        <v>4</v>
      </c>
      <c r="X163" s="128">
        <f t="shared" si="109"/>
        <v>4</v>
      </c>
      <c r="Y163" s="131">
        <f t="shared" si="109"/>
        <v>4</v>
      </c>
      <c r="Z163" s="129">
        <f>SUM(Q163:Y163)</f>
        <v>43</v>
      </c>
      <c r="AA163" s="132">
        <f>P163+Z163</f>
        <v>84</v>
      </c>
      <c r="AB163" s="101"/>
      <c r="AC163" s="101"/>
    </row>
    <row r="164" spans="5:33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2</v>
      </c>
      <c r="H164" s="134">
        <f t="shared" ref="H164:O164" si="110">IF(H163-H160=-1,3+H162)+IF(H163-H160=0,2+H162)+IF(H163-H160=1,1+H162)+IF(H163-H160=2,H162)+IF(H163-H160=3,IF(H162-1&gt;0,H162-1,0))+IF(H163-H160=4,IF(H162-2&gt;0,H162-2,0))</f>
        <v>2</v>
      </c>
      <c r="I164" s="134">
        <f t="shared" si="110"/>
        <v>2</v>
      </c>
      <c r="J164" s="134">
        <f t="shared" si="110"/>
        <v>0</v>
      </c>
      <c r="K164" s="134">
        <f t="shared" si="110"/>
        <v>2</v>
      </c>
      <c r="L164" s="134">
        <f t="shared" si="110"/>
        <v>3</v>
      </c>
      <c r="M164" s="134">
        <f t="shared" si="110"/>
        <v>2</v>
      </c>
      <c r="N164" s="134">
        <f t="shared" si="110"/>
        <v>1</v>
      </c>
      <c r="O164" s="135">
        <f t="shared" si="110"/>
        <v>2</v>
      </c>
      <c r="P164" s="136">
        <f>SUM(G164:O164)</f>
        <v>16</v>
      </c>
      <c r="Q164" s="137">
        <f t="shared" ref="Q164:Y164" si="111">IF(Q163-Q160=-1,3+Q162)+IF(Q163-Q160=0,2+Q162)+IF(Q163-Q160=1,1+Q162)+IF(Q163-Q160=2,Q162)+IF(Q163-Q160=3,IF(Q162-1&gt;0,Q162-1,0))+IF(Q163-Q160=4,IF(Q162-2&gt;0,Q162-2,0))</f>
        <v>3</v>
      </c>
      <c r="R164" s="138">
        <f t="shared" si="111"/>
        <v>0</v>
      </c>
      <c r="S164" s="138">
        <f t="shared" si="111"/>
        <v>1</v>
      </c>
      <c r="T164" s="138">
        <f t="shared" si="111"/>
        <v>2</v>
      </c>
      <c r="U164" s="138">
        <f t="shared" si="111"/>
        <v>0</v>
      </c>
      <c r="V164" s="138">
        <f t="shared" si="111"/>
        <v>1</v>
      </c>
      <c r="W164" s="138">
        <f t="shared" si="111"/>
        <v>3</v>
      </c>
      <c r="X164" s="138">
        <f t="shared" si="111"/>
        <v>3</v>
      </c>
      <c r="Y164" s="135">
        <f t="shared" si="111"/>
        <v>2</v>
      </c>
      <c r="Z164" s="136">
        <f>SUM(Q164:Y164)</f>
        <v>15</v>
      </c>
      <c r="AA164" s="139">
        <f>P164+Z164</f>
        <v>31</v>
      </c>
      <c r="AB164" s="101"/>
      <c r="AC164" s="101"/>
    </row>
    <row r="165" spans="5:33" ht="15" thickBot="1" x14ac:dyDescent="0.4">
      <c r="E165" s="101"/>
      <c r="F165" s="140" t="s">
        <v>53</v>
      </c>
      <c r="G165" s="141">
        <f t="shared" ref="G165:O165" si="112">IF(G163-G160=-2,4)+IF(G163-G160=-1,3)+IF(G163-G160=0,2)+IF(G163-G160=1,1)+IF(G163-G160&gt;2,0)</f>
        <v>1</v>
      </c>
      <c r="H165" s="141">
        <f t="shared" si="112"/>
        <v>2</v>
      </c>
      <c r="I165" s="141">
        <f t="shared" si="112"/>
        <v>2</v>
      </c>
      <c r="J165" s="141">
        <f t="shared" si="112"/>
        <v>0</v>
      </c>
      <c r="K165" s="141">
        <f t="shared" si="112"/>
        <v>1</v>
      </c>
      <c r="L165" s="141">
        <f t="shared" si="112"/>
        <v>3</v>
      </c>
      <c r="M165" s="141">
        <f t="shared" si="112"/>
        <v>2</v>
      </c>
      <c r="N165" s="141">
        <f t="shared" si="112"/>
        <v>1</v>
      </c>
      <c r="O165" s="142">
        <f t="shared" si="112"/>
        <v>1</v>
      </c>
      <c r="P165" s="143">
        <f>SUM(G165:O165)</f>
        <v>13</v>
      </c>
      <c r="Q165" s="142">
        <f t="shared" ref="Q165:Y165" si="113">IF(Q163-Q160=-2,4)+IF(Q163-Q160=-1,3)+IF(Q163-Q160=0,2)+IF(Q163-Q160=1,1)+IF(Q163-Q160&gt;2,0)</f>
        <v>2</v>
      </c>
      <c r="R165" s="142">
        <f t="shared" si="113"/>
        <v>0</v>
      </c>
      <c r="S165" s="142">
        <f t="shared" si="113"/>
        <v>1</v>
      </c>
      <c r="T165" s="142">
        <f t="shared" si="113"/>
        <v>1</v>
      </c>
      <c r="U165" s="142">
        <f t="shared" si="113"/>
        <v>0</v>
      </c>
      <c r="V165" s="142">
        <f t="shared" si="113"/>
        <v>1</v>
      </c>
      <c r="W165" s="142">
        <f t="shared" si="113"/>
        <v>2</v>
      </c>
      <c r="X165" s="142">
        <f t="shared" si="113"/>
        <v>3</v>
      </c>
      <c r="Y165" s="142">
        <f t="shared" si="113"/>
        <v>2</v>
      </c>
      <c r="Z165" s="143">
        <f>SUM(Q165:Y165)</f>
        <v>12</v>
      </c>
      <c r="AA165" s="144">
        <f>P165+Z165</f>
        <v>25</v>
      </c>
      <c r="AB165" s="101"/>
      <c r="AC165" s="101"/>
    </row>
    <row r="166" spans="5:33" x14ac:dyDescent="0.35">
      <c r="E166" s="101"/>
      <c r="F166" s="38"/>
      <c r="G166" s="28">
        <f>G163-G160</f>
        <v>1</v>
      </c>
      <c r="H166" s="28">
        <f t="shared" ref="H166:O166" si="114">H163-H160</f>
        <v>0</v>
      </c>
      <c r="I166" s="28">
        <f t="shared" si="114"/>
        <v>0</v>
      </c>
      <c r="J166" s="28">
        <f t="shared" si="114"/>
        <v>2</v>
      </c>
      <c r="K166" s="28">
        <f t="shared" si="114"/>
        <v>1</v>
      </c>
      <c r="L166" s="28">
        <f t="shared" si="114"/>
        <v>-1</v>
      </c>
      <c r="M166" s="28">
        <f t="shared" si="114"/>
        <v>0</v>
      </c>
      <c r="N166" s="28">
        <f t="shared" si="114"/>
        <v>1</v>
      </c>
      <c r="O166" s="15">
        <f t="shared" si="114"/>
        <v>1</v>
      </c>
      <c r="P166" s="15"/>
      <c r="Q166" s="15">
        <f t="shared" ref="Q166:Y166" si="115">Q163-Q160</f>
        <v>0</v>
      </c>
      <c r="R166" s="15">
        <f t="shared" si="115"/>
        <v>2</v>
      </c>
      <c r="S166" s="15">
        <f t="shared" si="115"/>
        <v>1</v>
      </c>
      <c r="T166" s="15">
        <f t="shared" si="115"/>
        <v>1</v>
      </c>
      <c r="U166" s="15">
        <f t="shared" si="115"/>
        <v>3</v>
      </c>
      <c r="V166" s="15">
        <f t="shared" si="115"/>
        <v>1</v>
      </c>
      <c r="W166" s="15">
        <f t="shared" si="115"/>
        <v>0</v>
      </c>
      <c r="X166" s="15">
        <f t="shared" si="115"/>
        <v>-1</v>
      </c>
      <c r="Y166" s="15">
        <f t="shared" si="115"/>
        <v>0</v>
      </c>
      <c r="Z166" s="145"/>
      <c r="AA166" s="146"/>
      <c r="AB166" s="101"/>
      <c r="AC166" s="101"/>
    </row>
    <row r="167" spans="5:33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3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3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6</v>
      </c>
      <c r="P169" s="198" t="s">
        <v>57</v>
      </c>
      <c r="Q169" s="198"/>
      <c r="R169" s="198"/>
      <c r="S169" s="198"/>
      <c r="T169" s="198"/>
      <c r="U169" s="148">
        <f>COUNTIF(G166:Y166,"=2")</f>
        <v>2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  <c r="AG169" s="74"/>
    </row>
    <row r="170" spans="5:33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2</v>
      </c>
      <c r="M170" s="217" t="s">
        <v>59</v>
      </c>
      <c r="N170" s="217"/>
      <c r="O170" s="152">
        <f>COUNTIF(G166:Y166,"=1")</f>
        <v>7</v>
      </c>
      <c r="P170" s="198" t="s">
        <v>60</v>
      </c>
      <c r="Q170" s="198"/>
      <c r="R170" s="198"/>
      <c r="S170" s="198"/>
      <c r="T170" s="198"/>
      <c r="U170" s="151">
        <f>COUNTIF(G166:Y166,"&gt;=3")</f>
        <v>1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  <c r="AG170" s="74"/>
    </row>
    <row r="171" spans="5:33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6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  <c r="AG171" s="74"/>
    </row>
    <row r="172" spans="5:33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7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  <c r="AG172" s="74"/>
    </row>
    <row r="173" spans="5:33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2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  <c r="AG173" s="74"/>
    </row>
    <row r="174" spans="5:33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1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  <c r="AG174" s="74"/>
    </row>
    <row r="175" spans="5:33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  <c r="AG175" s="74"/>
    </row>
    <row r="176" spans="5:33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  <c r="AG176" s="74"/>
    </row>
    <row r="177" spans="5:33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  <c r="AG177" s="161"/>
    </row>
    <row r="178" spans="5:33" ht="15.5" thickTop="1" thickBot="1" x14ac:dyDescent="0.4"/>
    <row r="179" spans="5:33" x14ac:dyDescent="0.35">
      <c r="E179" s="101"/>
      <c r="F179" s="102" t="s">
        <v>49</v>
      </c>
      <c r="G179" s="196" t="str">
        <f>C13</f>
        <v>GAUTHIER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44625</v>
      </c>
      <c r="AB179" s="101"/>
      <c r="AC179" s="101"/>
    </row>
    <row r="180" spans="5:33" ht="15" thickBot="1" x14ac:dyDescent="0.4">
      <c r="E180" s="101"/>
      <c r="F180" s="104" t="s">
        <v>6</v>
      </c>
      <c r="G180" s="210">
        <f>E13</f>
        <v>24.5</v>
      </c>
      <c r="H180" s="211"/>
      <c r="I180" s="211"/>
      <c r="J180" s="211"/>
      <c r="K180" s="17"/>
      <c r="L180" s="211">
        <f>$F$3</f>
        <v>133</v>
      </c>
      <c r="M180" s="211"/>
      <c r="N180" s="211"/>
      <c r="O180" s="211">
        <f>$G$3</f>
        <v>68.599999999999994</v>
      </c>
      <c r="P180" s="211"/>
      <c r="Q180" s="212">
        <f>ROUND((G180*(L180/113)+(O180-AA183)),0)</f>
        <v>25</v>
      </c>
      <c r="R180" s="212"/>
      <c r="S180" s="212"/>
      <c r="T180" s="212"/>
      <c r="U180" s="17"/>
      <c r="V180" s="17"/>
      <c r="AA180" s="17"/>
      <c r="AB180" s="101"/>
      <c r="AC180" s="101"/>
    </row>
    <row r="181" spans="5:33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3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3" x14ac:dyDescent="0.35">
      <c r="E183" s="101"/>
      <c r="F183" s="109" t="s">
        <v>11</v>
      </c>
      <c r="G183" s="110">
        <f>G$7</f>
        <v>4</v>
      </c>
      <c r="H183" s="110">
        <f t="shared" ref="H183:O183" si="116">H$7</f>
        <v>4</v>
      </c>
      <c r="I183" s="110">
        <f t="shared" si="116"/>
        <v>5</v>
      </c>
      <c r="J183" s="110">
        <f t="shared" si="116"/>
        <v>4</v>
      </c>
      <c r="K183" s="110">
        <f t="shared" si="116"/>
        <v>3</v>
      </c>
      <c r="L183" s="110">
        <f t="shared" si="116"/>
        <v>5</v>
      </c>
      <c r="M183" s="110">
        <f t="shared" si="116"/>
        <v>3</v>
      </c>
      <c r="N183" s="110">
        <f t="shared" si="116"/>
        <v>5</v>
      </c>
      <c r="O183" s="110">
        <f t="shared" si="116"/>
        <v>3</v>
      </c>
      <c r="P183" s="111">
        <f>SUM(G183:O183)</f>
        <v>36</v>
      </c>
      <c r="Q183" s="110">
        <f t="shared" ref="Q183:Y183" si="117">Q$7</f>
        <v>4</v>
      </c>
      <c r="R183" s="112">
        <f t="shared" si="117"/>
        <v>4</v>
      </c>
      <c r="S183" s="112">
        <f t="shared" si="117"/>
        <v>3</v>
      </c>
      <c r="T183" s="112">
        <f t="shared" si="117"/>
        <v>5</v>
      </c>
      <c r="U183" s="112">
        <f t="shared" si="117"/>
        <v>3</v>
      </c>
      <c r="V183" s="112">
        <f t="shared" si="117"/>
        <v>4</v>
      </c>
      <c r="W183" s="112">
        <f t="shared" si="117"/>
        <v>4</v>
      </c>
      <c r="X183" s="112">
        <f t="shared" si="117"/>
        <v>5</v>
      </c>
      <c r="Y183" s="113">
        <f t="shared" si="117"/>
        <v>4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3" x14ac:dyDescent="0.35">
      <c r="E184" s="101"/>
      <c r="F184" s="114" t="s">
        <v>7</v>
      </c>
      <c r="G184" s="115">
        <f>G$8</f>
        <v>4</v>
      </c>
      <c r="H184" s="115">
        <f t="shared" ref="H184:O184" si="118">H$8</f>
        <v>8</v>
      </c>
      <c r="I184" s="115">
        <f t="shared" si="118"/>
        <v>12</v>
      </c>
      <c r="J184" s="115">
        <f t="shared" si="118"/>
        <v>14</v>
      </c>
      <c r="K184" s="115">
        <f t="shared" si="118"/>
        <v>2</v>
      </c>
      <c r="L184" s="115">
        <f t="shared" si="118"/>
        <v>10</v>
      </c>
      <c r="M184" s="115">
        <f t="shared" si="118"/>
        <v>18</v>
      </c>
      <c r="N184" s="115">
        <f t="shared" si="118"/>
        <v>16</v>
      </c>
      <c r="O184" s="116">
        <f t="shared" si="118"/>
        <v>6</v>
      </c>
      <c r="P184" s="117"/>
      <c r="Q184" s="118">
        <f t="shared" ref="Q184:Y184" si="119">Q$8</f>
        <v>1</v>
      </c>
      <c r="R184" s="119">
        <f t="shared" si="119"/>
        <v>9</v>
      </c>
      <c r="S184" s="119">
        <f t="shared" si="119"/>
        <v>11</v>
      </c>
      <c r="T184" s="119">
        <f t="shared" si="119"/>
        <v>5</v>
      </c>
      <c r="U184" s="119">
        <f t="shared" si="119"/>
        <v>17</v>
      </c>
      <c r="V184" s="119">
        <f t="shared" si="119"/>
        <v>15</v>
      </c>
      <c r="W184" s="119">
        <f t="shared" si="119"/>
        <v>3</v>
      </c>
      <c r="X184" s="119">
        <f t="shared" si="119"/>
        <v>13</v>
      </c>
      <c r="Y184" s="116">
        <f t="shared" si="119"/>
        <v>7</v>
      </c>
      <c r="Z184" s="117"/>
      <c r="AA184" s="120"/>
      <c r="AB184" s="101"/>
      <c r="AC184" s="101"/>
    </row>
    <row r="185" spans="5:33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2</v>
      </c>
      <c r="H185" s="122">
        <f t="shared" ref="H185" si="120">IF($Q180&lt;=18,IF(H184&lt;=$Q180,1,0),IF($Q180&lt;=36,IF(H184&lt;=($Q180-18),2,1),IF($Q180&gt;36,IF(H184&lt;=($Q180-36),3,2))))</f>
        <v>1</v>
      </c>
      <c r="I185" s="122">
        <f t="shared" ref="I185" si="121">IF($Q180&lt;=18,IF(I184&lt;=$Q180,1,0),IF($Q180&lt;=36,IF(I184&lt;=($Q180-18),2,1),IF($Q180&gt;36,IF(I184&lt;=($Q180-36),3,2))))</f>
        <v>1</v>
      </c>
      <c r="J185" s="122">
        <f t="shared" ref="J185" si="122">IF($Q180&lt;=18,IF(J184&lt;=$Q180,1,0),IF($Q180&lt;=36,IF(J184&lt;=($Q180-18),2,1),IF($Q180&gt;36,IF(J184&lt;=($Q180-36),3,2))))</f>
        <v>1</v>
      </c>
      <c r="K185" s="122">
        <f t="shared" ref="K185" si="123">IF($Q180&lt;=18,IF(K184&lt;=$Q180,1,0),IF($Q180&lt;=36,IF(K184&lt;=($Q180-18),2,1),IF($Q180&gt;36,IF(K184&lt;=($Q180-36),3,2))))</f>
        <v>2</v>
      </c>
      <c r="L185" s="122">
        <f t="shared" ref="L185" si="124">IF($Q180&lt;=18,IF(L184&lt;=$Q180,1,0),IF($Q180&lt;=36,IF(L184&lt;=($Q180-18),2,1),IF($Q180&gt;36,IF(L184&lt;=($Q180-36),3,2))))</f>
        <v>1</v>
      </c>
      <c r="M185" s="122">
        <f t="shared" ref="M185" si="125">IF($Q180&lt;=18,IF(M184&lt;=$Q180,1,0),IF($Q180&lt;=36,IF(M184&lt;=($Q180-18),2,1),IF($Q180&gt;36,IF(M184&lt;=($Q180-36),3,2))))</f>
        <v>1</v>
      </c>
      <c r="N185" s="122">
        <f t="shared" ref="N185" si="126">IF($Q180&lt;=18,IF(N184&lt;=$Q180,1,0),IF($Q180&lt;=36,IF(N184&lt;=($Q180-18),2,1),IF($Q180&gt;36,IF(N184&lt;=($Q180-36),3,2))))</f>
        <v>1</v>
      </c>
      <c r="O185" s="123">
        <f t="shared" ref="O185" si="127">IF($Q180&lt;=18,IF(O184&lt;=$Q180,1,0),IF($Q180&lt;=36,IF(O184&lt;=($Q180-18),2,1),IF($Q180&gt;36,IF(O184&lt;=($Q180-36),3,2))))</f>
        <v>2</v>
      </c>
      <c r="P185" s="124">
        <f>SUM(G185:O185)</f>
        <v>12</v>
      </c>
      <c r="Q185" s="123">
        <f t="shared" ref="Q185" si="128">IF($Q180&lt;=18,IF(Q184&lt;=$Q180,1,0),IF($Q180&lt;=36,IF(Q184&lt;=($Q180-18),2,1),IF($Q180&gt;36,IF(Q184&lt;=($Q180-36),3,2))))</f>
        <v>2</v>
      </c>
      <c r="R185" s="123">
        <f t="shared" ref="R185" si="129">IF($Q180&lt;=18,IF(R184&lt;=$Q180,1,0),IF($Q180&lt;=36,IF(R184&lt;=($Q180-18),2,1),IF($Q180&gt;36,IF(R184&lt;=($Q180-36),3,2))))</f>
        <v>1</v>
      </c>
      <c r="S185" s="123">
        <f t="shared" ref="S185" si="130">IF($Q180&lt;=18,IF(S184&lt;=$Q180,1,0),IF($Q180&lt;=36,IF(S184&lt;=($Q180-18),2,1),IF($Q180&gt;36,IF(S184&lt;=($Q180-36),3,2))))</f>
        <v>1</v>
      </c>
      <c r="T185" s="123">
        <f t="shared" ref="T185" si="131">IF($Q180&lt;=18,IF(T184&lt;=$Q180,1,0),IF($Q180&lt;=36,IF(T184&lt;=($Q180-18),2,1),IF($Q180&gt;36,IF(T184&lt;=($Q180-36),3,2))))</f>
        <v>2</v>
      </c>
      <c r="U185" s="123">
        <f t="shared" ref="U185" si="132">IF($Q180&lt;=18,IF(U184&lt;=$Q180,1,0),IF($Q180&lt;=36,IF(U184&lt;=($Q180-18),2,1),IF($Q180&gt;36,IF(U184&lt;=($Q180-36),3,2))))</f>
        <v>1</v>
      </c>
      <c r="V185" s="123">
        <f t="shared" ref="V185" si="133">IF($Q180&lt;=18,IF(V184&lt;=$Q180,1,0),IF($Q180&lt;=36,IF(V184&lt;=($Q180-18),2,1),IF($Q180&gt;36,IF(V184&lt;=($Q180-36),3,2))))</f>
        <v>1</v>
      </c>
      <c r="W185" s="123">
        <f t="shared" ref="W185" si="134">IF($Q180&lt;=18,IF(W184&lt;=$Q180,1,0),IF($Q180&lt;=36,IF(W184&lt;=($Q180-18),2,1),IF($Q180&gt;36,IF(W184&lt;=($Q180-36),3,2))))</f>
        <v>2</v>
      </c>
      <c r="X185" s="123">
        <f t="shared" ref="X185" si="135">IF($Q180&lt;=18,IF(X184&lt;=$Q180,1,0),IF($Q180&lt;=36,IF(X184&lt;=($Q180-18),2,1),IF($Q180&gt;36,IF(X184&lt;=($Q180-36),3,2))))</f>
        <v>1</v>
      </c>
      <c r="Y185" s="123">
        <f t="shared" ref="Y185" si="136">IF($Q180&lt;=18,IF(Y184&lt;=$Q180,1,0),IF($Q180&lt;=36,IF(Y184&lt;=($Q180-18),2,1),IF($Q180&gt;36,IF(Y184&lt;=($Q180-36),3,2))))</f>
        <v>2</v>
      </c>
      <c r="Z185" s="125">
        <f>SUM(Q185:Y185)</f>
        <v>13</v>
      </c>
      <c r="AA185" s="126">
        <f>P185+Z185</f>
        <v>25</v>
      </c>
      <c r="AB185" s="101"/>
      <c r="AC185" s="101"/>
    </row>
    <row r="186" spans="5:33" x14ac:dyDescent="0.35">
      <c r="E186" s="101"/>
      <c r="F186" s="127" t="s">
        <v>51</v>
      </c>
      <c r="G186" s="128">
        <f t="shared" ref="G186:O186" si="137">G13</f>
        <v>6</v>
      </c>
      <c r="H186" s="128">
        <f t="shared" si="137"/>
        <v>7</v>
      </c>
      <c r="I186" s="128">
        <f t="shared" si="137"/>
        <v>6</v>
      </c>
      <c r="J186" s="128">
        <f t="shared" si="137"/>
        <v>6</v>
      </c>
      <c r="K186" s="128">
        <f t="shared" si="137"/>
        <v>5</v>
      </c>
      <c r="L186" s="128">
        <f t="shared" si="137"/>
        <v>7</v>
      </c>
      <c r="M186" s="128">
        <f t="shared" si="137"/>
        <v>4</v>
      </c>
      <c r="N186" s="128">
        <f t="shared" si="137"/>
        <v>5</v>
      </c>
      <c r="O186" s="128">
        <f t="shared" si="137"/>
        <v>4</v>
      </c>
      <c r="P186" s="129">
        <f>SUM(G186:O186)</f>
        <v>50</v>
      </c>
      <c r="Q186" s="130">
        <f t="shared" ref="Q186:Y186" si="138">Q13</f>
        <v>6</v>
      </c>
      <c r="R186" s="128">
        <f t="shared" si="138"/>
        <v>6</v>
      </c>
      <c r="S186" s="128">
        <f t="shared" si="138"/>
        <v>4</v>
      </c>
      <c r="T186" s="128">
        <f t="shared" si="138"/>
        <v>5</v>
      </c>
      <c r="U186" s="128">
        <f t="shared" si="138"/>
        <v>3</v>
      </c>
      <c r="V186" s="128">
        <f t="shared" si="138"/>
        <v>5</v>
      </c>
      <c r="W186" s="128">
        <f t="shared" si="138"/>
        <v>6</v>
      </c>
      <c r="X186" s="128">
        <f t="shared" si="138"/>
        <v>6</v>
      </c>
      <c r="Y186" s="131">
        <f t="shared" si="138"/>
        <v>4</v>
      </c>
      <c r="Z186" s="129">
        <f>SUM(Q186:Y186)</f>
        <v>45</v>
      </c>
      <c r="AA186" s="132">
        <f>P186+Z186</f>
        <v>95</v>
      </c>
      <c r="AB186" s="101"/>
      <c r="AC186" s="101"/>
    </row>
    <row r="187" spans="5:33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2</v>
      </c>
      <c r="H187" s="134">
        <f t="shared" ref="H187:O187" si="139">IF(H186-H183=-1,3+H185)+IF(H186-H183=0,2+H185)+IF(H186-H183=1,1+H185)+IF(H186-H183=2,H185)+IF(H186-H183=3,IF(H185-1&gt;0,H185-1,0))+IF(H186-H183=4,IF(H185-2&gt;0,H185-2,0))</f>
        <v>0</v>
      </c>
      <c r="I187" s="134">
        <f t="shared" si="139"/>
        <v>2</v>
      </c>
      <c r="J187" s="134">
        <f t="shared" si="139"/>
        <v>1</v>
      </c>
      <c r="K187" s="134">
        <f t="shared" si="139"/>
        <v>2</v>
      </c>
      <c r="L187" s="134">
        <f t="shared" si="139"/>
        <v>1</v>
      </c>
      <c r="M187" s="134">
        <f t="shared" si="139"/>
        <v>2</v>
      </c>
      <c r="N187" s="134">
        <f t="shared" si="139"/>
        <v>3</v>
      </c>
      <c r="O187" s="135">
        <f t="shared" si="139"/>
        <v>3</v>
      </c>
      <c r="P187" s="136">
        <f>SUM(G187:O187)</f>
        <v>16</v>
      </c>
      <c r="Q187" s="137">
        <f t="shared" ref="Q187:Y187" si="140">IF(Q186-Q183=-1,3+Q185)+IF(Q186-Q183=0,2+Q185)+IF(Q186-Q183=1,1+Q185)+IF(Q186-Q183=2,Q185)+IF(Q186-Q183=3,IF(Q185-1&gt;0,Q185-1,0))+IF(Q186-Q183=4,IF(Q185-2&gt;0,Q185-2,0))</f>
        <v>2</v>
      </c>
      <c r="R187" s="138">
        <f t="shared" si="140"/>
        <v>1</v>
      </c>
      <c r="S187" s="138">
        <f t="shared" si="140"/>
        <v>2</v>
      </c>
      <c r="T187" s="138">
        <f t="shared" si="140"/>
        <v>4</v>
      </c>
      <c r="U187" s="138">
        <f t="shared" si="140"/>
        <v>3</v>
      </c>
      <c r="V187" s="138">
        <f t="shared" si="140"/>
        <v>2</v>
      </c>
      <c r="W187" s="138">
        <f t="shared" si="140"/>
        <v>2</v>
      </c>
      <c r="X187" s="138">
        <f t="shared" si="140"/>
        <v>2</v>
      </c>
      <c r="Y187" s="135">
        <f t="shared" si="140"/>
        <v>4</v>
      </c>
      <c r="Z187" s="136">
        <f>SUM(Q187:Y187)</f>
        <v>22</v>
      </c>
      <c r="AA187" s="139">
        <f>P187+Z187</f>
        <v>38</v>
      </c>
      <c r="AB187" s="101"/>
      <c r="AC187" s="101"/>
    </row>
    <row r="188" spans="5:33" ht="15" thickBot="1" x14ac:dyDescent="0.4">
      <c r="E188" s="101"/>
      <c r="F188" s="140" t="s">
        <v>53</v>
      </c>
      <c r="G188" s="141">
        <f t="shared" ref="G188:O188" si="141">IF(G186-G183=-2,4)+IF(G186-G183=-1,3)+IF(G186-G183=0,2)+IF(G186-G183=1,1)+IF(G186-G183&gt;2,0)</f>
        <v>0</v>
      </c>
      <c r="H188" s="141">
        <f t="shared" si="141"/>
        <v>0</v>
      </c>
      <c r="I188" s="141">
        <f t="shared" si="141"/>
        <v>1</v>
      </c>
      <c r="J188" s="141">
        <f t="shared" si="141"/>
        <v>0</v>
      </c>
      <c r="K188" s="141">
        <f t="shared" si="141"/>
        <v>0</v>
      </c>
      <c r="L188" s="141">
        <f t="shared" si="141"/>
        <v>0</v>
      </c>
      <c r="M188" s="141">
        <f t="shared" si="141"/>
        <v>1</v>
      </c>
      <c r="N188" s="141">
        <f t="shared" si="141"/>
        <v>2</v>
      </c>
      <c r="O188" s="142">
        <f t="shared" si="141"/>
        <v>1</v>
      </c>
      <c r="P188" s="143">
        <f>SUM(G188:O188)</f>
        <v>5</v>
      </c>
      <c r="Q188" s="142">
        <f t="shared" ref="Q188:Y188" si="142">IF(Q186-Q183=-2,4)+IF(Q186-Q183=-1,3)+IF(Q186-Q183=0,2)+IF(Q186-Q183=1,1)+IF(Q186-Q183&gt;2,0)</f>
        <v>0</v>
      </c>
      <c r="R188" s="142">
        <f t="shared" si="142"/>
        <v>0</v>
      </c>
      <c r="S188" s="142">
        <f t="shared" si="142"/>
        <v>1</v>
      </c>
      <c r="T188" s="142">
        <f t="shared" si="142"/>
        <v>2</v>
      </c>
      <c r="U188" s="142">
        <f t="shared" si="142"/>
        <v>2</v>
      </c>
      <c r="V188" s="142">
        <f t="shared" si="142"/>
        <v>1</v>
      </c>
      <c r="W188" s="142">
        <f t="shared" si="142"/>
        <v>0</v>
      </c>
      <c r="X188" s="142">
        <f t="shared" si="142"/>
        <v>1</v>
      </c>
      <c r="Y188" s="142">
        <f t="shared" si="142"/>
        <v>2</v>
      </c>
      <c r="Z188" s="143">
        <f>SUM(Q188:Y188)</f>
        <v>9</v>
      </c>
      <c r="AA188" s="144">
        <f>P188+Z188</f>
        <v>14</v>
      </c>
      <c r="AB188" s="101"/>
      <c r="AC188" s="101"/>
    </row>
    <row r="189" spans="5:33" x14ac:dyDescent="0.35">
      <c r="E189" s="101"/>
      <c r="F189" s="38"/>
      <c r="G189" s="28">
        <f>G186-G183</f>
        <v>2</v>
      </c>
      <c r="H189" s="28">
        <f t="shared" ref="H189:O189" si="143">H186-H183</f>
        <v>3</v>
      </c>
      <c r="I189" s="28">
        <f t="shared" si="143"/>
        <v>1</v>
      </c>
      <c r="J189" s="28">
        <f t="shared" si="143"/>
        <v>2</v>
      </c>
      <c r="K189" s="28">
        <f t="shared" si="143"/>
        <v>2</v>
      </c>
      <c r="L189" s="28">
        <f t="shared" si="143"/>
        <v>2</v>
      </c>
      <c r="M189" s="28">
        <f t="shared" si="143"/>
        <v>1</v>
      </c>
      <c r="N189" s="28">
        <f t="shared" si="143"/>
        <v>0</v>
      </c>
      <c r="O189" s="15">
        <f t="shared" si="143"/>
        <v>1</v>
      </c>
      <c r="P189" s="15"/>
      <c r="Q189" s="15">
        <f t="shared" ref="Q189:Y189" si="144">Q186-Q183</f>
        <v>2</v>
      </c>
      <c r="R189" s="15">
        <f t="shared" si="144"/>
        <v>2</v>
      </c>
      <c r="S189" s="15">
        <f t="shared" si="144"/>
        <v>1</v>
      </c>
      <c r="T189" s="15">
        <f t="shared" si="144"/>
        <v>0</v>
      </c>
      <c r="U189" s="15">
        <f t="shared" si="144"/>
        <v>0</v>
      </c>
      <c r="V189" s="15">
        <f t="shared" si="144"/>
        <v>1</v>
      </c>
      <c r="W189" s="15">
        <f t="shared" si="144"/>
        <v>2</v>
      </c>
      <c r="X189" s="15">
        <f t="shared" si="144"/>
        <v>1</v>
      </c>
      <c r="Y189" s="15">
        <f t="shared" si="144"/>
        <v>0</v>
      </c>
      <c r="Z189" s="145"/>
      <c r="AA189" s="146"/>
      <c r="AB189" s="101"/>
      <c r="AC189" s="101"/>
    </row>
    <row r="190" spans="5:33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3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3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4</v>
      </c>
      <c r="P192" s="198" t="s">
        <v>57</v>
      </c>
      <c r="Q192" s="198"/>
      <c r="R192" s="198"/>
      <c r="S192" s="198"/>
      <c r="T192" s="198"/>
      <c r="U192" s="148">
        <f>COUNTIF(G189:Y189,"=2")</f>
        <v>7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  <c r="AG192" s="74"/>
    </row>
    <row r="193" spans="5:33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6</v>
      </c>
      <c r="P193" s="198" t="s">
        <v>60</v>
      </c>
      <c r="Q193" s="198"/>
      <c r="R193" s="198"/>
      <c r="S193" s="198"/>
      <c r="T193" s="198"/>
      <c r="U193" s="151">
        <f>COUNTIF(G189:Y189,"&gt;=3")</f>
        <v>1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  <c r="AG193" s="74"/>
    </row>
    <row r="194" spans="5:33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4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  <c r="AG194" s="74"/>
    </row>
    <row r="195" spans="5:33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6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  <c r="AG195" s="74"/>
    </row>
    <row r="196" spans="5:33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7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  <c r="AG196" s="74"/>
    </row>
    <row r="197" spans="5:33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1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  <c r="AG197" s="74"/>
    </row>
    <row r="198" spans="5:33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  <c r="AG198" s="74"/>
    </row>
    <row r="199" spans="5:33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  <c r="AG199" s="74"/>
    </row>
    <row r="200" spans="5:33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  <c r="AG200" s="161"/>
    </row>
    <row r="201" spans="5:33" ht="15.5" thickTop="1" thickBot="1" x14ac:dyDescent="0.4"/>
    <row r="202" spans="5:33" x14ac:dyDescent="0.35">
      <c r="E202" s="101"/>
      <c r="F202" s="102" t="s">
        <v>49</v>
      </c>
      <c r="G202" s="196" t="str">
        <f>C14</f>
        <v>HERRAULT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44625</v>
      </c>
      <c r="AB202" s="101"/>
      <c r="AC202" s="101"/>
    </row>
    <row r="203" spans="5:33" ht="15" thickBot="1" x14ac:dyDescent="0.4">
      <c r="E203" s="101"/>
      <c r="F203" s="104" t="s">
        <v>6</v>
      </c>
      <c r="G203" s="210">
        <f>E14</f>
        <v>11.3</v>
      </c>
      <c r="H203" s="211"/>
      <c r="I203" s="211"/>
      <c r="J203" s="211"/>
      <c r="K203" s="17"/>
      <c r="L203" s="211">
        <f>$F$3</f>
        <v>133</v>
      </c>
      <c r="M203" s="211"/>
      <c r="N203" s="211"/>
      <c r="O203" s="211">
        <f>$G$3</f>
        <v>68.599999999999994</v>
      </c>
      <c r="P203" s="211"/>
      <c r="Q203" s="212">
        <f>ROUND((G203*(L203/113)+(O203-AA206)),0)</f>
        <v>10</v>
      </c>
      <c r="R203" s="212"/>
      <c r="S203" s="212"/>
      <c r="T203" s="212"/>
      <c r="U203" s="17"/>
      <c r="V203" s="17"/>
      <c r="AA203" s="17"/>
      <c r="AB203" s="101"/>
      <c r="AC203" s="101"/>
    </row>
    <row r="204" spans="5:33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3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3" x14ac:dyDescent="0.35">
      <c r="E206" s="101"/>
      <c r="F206" s="109" t="s">
        <v>11</v>
      </c>
      <c r="G206" s="110">
        <f>G$7</f>
        <v>4</v>
      </c>
      <c r="H206" s="110">
        <f t="shared" ref="H206:O206" si="145">H$7</f>
        <v>4</v>
      </c>
      <c r="I206" s="110">
        <f t="shared" si="145"/>
        <v>5</v>
      </c>
      <c r="J206" s="110">
        <f t="shared" si="145"/>
        <v>4</v>
      </c>
      <c r="K206" s="110">
        <f t="shared" si="145"/>
        <v>3</v>
      </c>
      <c r="L206" s="110">
        <f t="shared" si="145"/>
        <v>5</v>
      </c>
      <c r="M206" s="110">
        <f t="shared" si="145"/>
        <v>3</v>
      </c>
      <c r="N206" s="110">
        <f t="shared" si="145"/>
        <v>5</v>
      </c>
      <c r="O206" s="110">
        <f t="shared" si="145"/>
        <v>3</v>
      </c>
      <c r="P206" s="111">
        <f>SUM(G206:O206)</f>
        <v>36</v>
      </c>
      <c r="Q206" s="110">
        <f t="shared" ref="Q206:Y206" si="146">Q$7</f>
        <v>4</v>
      </c>
      <c r="R206" s="112">
        <f t="shared" si="146"/>
        <v>4</v>
      </c>
      <c r="S206" s="112">
        <f t="shared" si="146"/>
        <v>3</v>
      </c>
      <c r="T206" s="112">
        <f t="shared" si="146"/>
        <v>5</v>
      </c>
      <c r="U206" s="112">
        <f t="shared" si="146"/>
        <v>3</v>
      </c>
      <c r="V206" s="112">
        <f t="shared" si="146"/>
        <v>4</v>
      </c>
      <c r="W206" s="112">
        <f t="shared" si="146"/>
        <v>4</v>
      </c>
      <c r="X206" s="112">
        <f t="shared" si="146"/>
        <v>5</v>
      </c>
      <c r="Y206" s="113">
        <f t="shared" si="146"/>
        <v>4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3" x14ac:dyDescent="0.35">
      <c r="E207" s="101"/>
      <c r="F207" s="114" t="s">
        <v>7</v>
      </c>
      <c r="G207" s="115">
        <f>G$8</f>
        <v>4</v>
      </c>
      <c r="H207" s="115">
        <f t="shared" ref="H207:O207" si="147">H$8</f>
        <v>8</v>
      </c>
      <c r="I207" s="115">
        <f t="shared" si="147"/>
        <v>12</v>
      </c>
      <c r="J207" s="115">
        <f t="shared" si="147"/>
        <v>14</v>
      </c>
      <c r="K207" s="115">
        <f t="shared" si="147"/>
        <v>2</v>
      </c>
      <c r="L207" s="115">
        <f t="shared" si="147"/>
        <v>10</v>
      </c>
      <c r="M207" s="115">
        <f t="shared" si="147"/>
        <v>18</v>
      </c>
      <c r="N207" s="115">
        <f t="shared" si="147"/>
        <v>16</v>
      </c>
      <c r="O207" s="116">
        <f t="shared" si="147"/>
        <v>6</v>
      </c>
      <c r="P207" s="117"/>
      <c r="Q207" s="118">
        <f t="shared" ref="Q207:Y207" si="148">Q$8</f>
        <v>1</v>
      </c>
      <c r="R207" s="119">
        <f t="shared" si="148"/>
        <v>9</v>
      </c>
      <c r="S207" s="119">
        <f t="shared" si="148"/>
        <v>11</v>
      </c>
      <c r="T207" s="119">
        <f t="shared" si="148"/>
        <v>5</v>
      </c>
      <c r="U207" s="119">
        <f t="shared" si="148"/>
        <v>17</v>
      </c>
      <c r="V207" s="119">
        <f t="shared" si="148"/>
        <v>15</v>
      </c>
      <c r="W207" s="119">
        <f t="shared" si="148"/>
        <v>3</v>
      </c>
      <c r="X207" s="119">
        <f t="shared" si="148"/>
        <v>13</v>
      </c>
      <c r="Y207" s="116">
        <f t="shared" si="148"/>
        <v>7</v>
      </c>
      <c r="Z207" s="117"/>
      <c r="AA207" s="120"/>
      <c r="AB207" s="101"/>
      <c r="AC207" s="101"/>
    </row>
    <row r="208" spans="5:33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" si="149">IF($Q203&lt;=18,IF(H207&lt;=$Q203,1,0),IF($Q203&lt;=36,IF(H207&lt;=($Q203-18),2,1),IF($Q203&gt;36,IF(H207&lt;=($Q203-36),3,2))))</f>
        <v>1</v>
      </c>
      <c r="I208" s="122">
        <f t="shared" ref="I208" si="150">IF($Q203&lt;=18,IF(I207&lt;=$Q203,1,0),IF($Q203&lt;=36,IF(I207&lt;=($Q203-18),2,1),IF($Q203&gt;36,IF(I207&lt;=($Q203-36),3,2))))</f>
        <v>0</v>
      </c>
      <c r="J208" s="122">
        <f t="shared" ref="J208" si="151">IF($Q203&lt;=18,IF(J207&lt;=$Q203,1,0),IF($Q203&lt;=36,IF(J207&lt;=($Q203-18),2,1),IF($Q203&gt;36,IF(J207&lt;=($Q203-36),3,2))))</f>
        <v>0</v>
      </c>
      <c r="K208" s="122">
        <f t="shared" ref="K208" si="152">IF($Q203&lt;=18,IF(K207&lt;=$Q203,1,0),IF($Q203&lt;=36,IF(K207&lt;=($Q203-18),2,1),IF($Q203&gt;36,IF(K207&lt;=($Q203-36),3,2))))</f>
        <v>1</v>
      </c>
      <c r="L208" s="122">
        <f t="shared" ref="L208" si="153">IF($Q203&lt;=18,IF(L207&lt;=$Q203,1,0),IF($Q203&lt;=36,IF(L207&lt;=($Q203-18),2,1),IF($Q203&gt;36,IF(L207&lt;=($Q203-36),3,2))))</f>
        <v>1</v>
      </c>
      <c r="M208" s="122">
        <f t="shared" ref="M208" si="154">IF($Q203&lt;=18,IF(M207&lt;=$Q203,1,0),IF($Q203&lt;=36,IF(M207&lt;=($Q203-18),2,1),IF($Q203&gt;36,IF(M207&lt;=($Q203-36),3,2))))</f>
        <v>0</v>
      </c>
      <c r="N208" s="122">
        <f t="shared" ref="N208" si="155">IF($Q203&lt;=18,IF(N207&lt;=$Q203,1,0),IF($Q203&lt;=36,IF(N207&lt;=($Q203-18),2,1),IF($Q203&gt;36,IF(N207&lt;=($Q203-36),3,2))))</f>
        <v>0</v>
      </c>
      <c r="O208" s="123">
        <f t="shared" ref="O208" si="156">IF($Q203&lt;=18,IF(O207&lt;=$Q203,1,0),IF($Q203&lt;=36,IF(O207&lt;=($Q203-18),2,1),IF($Q203&gt;36,IF(O207&lt;=($Q203-36),3,2))))</f>
        <v>1</v>
      </c>
      <c r="P208" s="124">
        <f>SUM(G208:O208)</f>
        <v>5</v>
      </c>
      <c r="Q208" s="123">
        <f t="shared" ref="Q208" si="157">IF($Q203&lt;=18,IF(Q207&lt;=$Q203,1,0),IF($Q203&lt;=36,IF(Q207&lt;=($Q203-18),2,1),IF($Q203&gt;36,IF(Q207&lt;=($Q203-36),3,2))))</f>
        <v>1</v>
      </c>
      <c r="R208" s="123">
        <f t="shared" ref="R208" si="158">IF($Q203&lt;=18,IF(R207&lt;=$Q203,1,0),IF($Q203&lt;=36,IF(R207&lt;=($Q203-18),2,1),IF($Q203&gt;36,IF(R207&lt;=($Q203-36),3,2))))</f>
        <v>1</v>
      </c>
      <c r="S208" s="123">
        <f t="shared" ref="S208" si="159">IF($Q203&lt;=18,IF(S207&lt;=$Q203,1,0),IF($Q203&lt;=36,IF(S207&lt;=($Q203-18),2,1),IF($Q203&gt;36,IF(S207&lt;=($Q203-36),3,2))))</f>
        <v>0</v>
      </c>
      <c r="T208" s="123">
        <f t="shared" ref="T208" si="160">IF($Q203&lt;=18,IF(T207&lt;=$Q203,1,0),IF($Q203&lt;=36,IF(T207&lt;=($Q203-18),2,1),IF($Q203&gt;36,IF(T207&lt;=($Q203-36),3,2))))</f>
        <v>1</v>
      </c>
      <c r="U208" s="123">
        <f t="shared" ref="U208" si="161">IF($Q203&lt;=18,IF(U207&lt;=$Q203,1,0),IF($Q203&lt;=36,IF(U207&lt;=($Q203-18),2,1),IF($Q203&gt;36,IF(U207&lt;=($Q203-36),3,2))))</f>
        <v>0</v>
      </c>
      <c r="V208" s="123">
        <f t="shared" ref="V208" si="162">IF($Q203&lt;=18,IF(V207&lt;=$Q203,1,0),IF($Q203&lt;=36,IF(V207&lt;=($Q203-18),2,1),IF($Q203&gt;36,IF(V207&lt;=($Q203-36),3,2))))</f>
        <v>0</v>
      </c>
      <c r="W208" s="123">
        <f t="shared" ref="W208" si="163">IF($Q203&lt;=18,IF(W207&lt;=$Q203,1,0),IF($Q203&lt;=36,IF(W207&lt;=($Q203-18),2,1),IF($Q203&gt;36,IF(W207&lt;=($Q203-36),3,2))))</f>
        <v>1</v>
      </c>
      <c r="X208" s="123">
        <f t="shared" ref="X208" si="164">IF($Q203&lt;=18,IF(X207&lt;=$Q203,1,0),IF($Q203&lt;=36,IF(X207&lt;=($Q203-18),2,1),IF($Q203&gt;36,IF(X207&lt;=($Q203-36),3,2))))</f>
        <v>0</v>
      </c>
      <c r="Y208" s="123">
        <f t="shared" ref="Y208" si="165">IF($Q203&lt;=18,IF(Y207&lt;=$Q203,1,0),IF($Q203&lt;=36,IF(Y207&lt;=($Q203-18),2,1),IF($Q203&gt;36,IF(Y207&lt;=($Q203-36),3,2))))</f>
        <v>1</v>
      </c>
      <c r="Z208" s="125">
        <f>SUM(Q208:Y208)</f>
        <v>5</v>
      </c>
      <c r="AA208" s="126">
        <f>P208+Z208</f>
        <v>10</v>
      </c>
      <c r="AB208" s="101"/>
      <c r="AC208" s="101"/>
    </row>
    <row r="209" spans="5:33" x14ac:dyDescent="0.35">
      <c r="E209" s="101"/>
      <c r="F209" s="127" t="s">
        <v>51</v>
      </c>
      <c r="G209" s="128">
        <f t="shared" ref="G209:O209" si="166">G14</f>
        <v>5</v>
      </c>
      <c r="H209" s="128">
        <f t="shared" si="166"/>
        <v>6</v>
      </c>
      <c r="I209" s="128">
        <f t="shared" si="166"/>
        <v>6</v>
      </c>
      <c r="J209" s="128">
        <f t="shared" si="166"/>
        <v>5</v>
      </c>
      <c r="K209" s="128">
        <f t="shared" si="166"/>
        <v>3</v>
      </c>
      <c r="L209" s="128">
        <f t="shared" si="166"/>
        <v>5</v>
      </c>
      <c r="M209" s="128">
        <f t="shared" si="166"/>
        <v>3</v>
      </c>
      <c r="N209" s="128">
        <f t="shared" si="166"/>
        <v>6</v>
      </c>
      <c r="O209" s="128">
        <f t="shared" si="166"/>
        <v>3</v>
      </c>
      <c r="P209" s="129">
        <f>SUM(G209:O209)</f>
        <v>42</v>
      </c>
      <c r="Q209" s="130">
        <f t="shared" ref="Q209:Y209" si="167">Q14</f>
        <v>6</v>
      </c>
      <c r="R209" s="128">
        <f t="shared" si="167"/>
        <v>5</v>
      </c>
      <c r="S209" s="128">
        <f t="shared" si="167"/>
        <v>5</v>
      </c>
      <c r="T209" s="128">
        <f t="shared" si="167"/>
        <v>4</v>
      </c>
      <c r="U209" s="128">
        <f t="shared" si="167"/>
        <v>4</v>
      </c>
      <c r="V209" s="128">
        <f t="shared" si="167"/>
        <v>5</v>
      </c>
      <c r="W209" s="128">
        <f t="shared" si="167"/>
        <v>4</v>
      </c>
      <c r="X209" s="128">
        <f t="shared" si="167"/>
        <v>6</v>
      </c>
      <c r="Y209" s="131">
        <f t="shared" si="167"/>
        <v>5</v>
      </c>
      <c r="Z209" s="129">
        <f>SUM(Q209:Y209)</f>
        <v>44</v>
      </c>
      <c r="AA209" s="132">
        <f>P209+Z209</f>
        <v>86</v>
      </c>
      <c r="AB209" s="101"/>
      <c r="AC209" s="101"/>
    </row>
    <row r="210" spans="5:33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2</v>
      </c>
      <c r="H210" s="134">
        <f t="shared" ref="H210:O210" si="168">IF(H209-H206=-1,3+H208)+IF(H209-H206=0,2+H208)+IF(H209-H206=1,1+H208)+IF(H209-H206=2,H208)+IF(H209-H206=3,IF(H208-1&gt;0,H208-1,0))+IF(H209-H206=4,IF(H208-2&gt;0,H208-2,0))</f>
        <v>1</v>
      </c>
      <c r="I210" s="134">
        <f t="shared" si="168"/>
        <v>1</v>
      </c>
      <c r="J210" s="134">
        <f t="shared" si="168"/>
        <v>1</v>
      </c>
      <c r="K210" s="134">
        <f t="shared" si="168"/>
        <v>3</v>
      </c>
      <c r="L210" s="134">
        <f t="shared" si="168"/>
        <v>3</v>
      </c>
      <c r="M210" s="134">
        <f t="shared" si="168"/>
        <v>2</v>
      </c>
      <c r="N210" s="134">
        <f t="shared" si="168"/>
        <v>1</v>
      </c>
      <c r="O210" s="135">
        <f t="shared" si="168"/>
        <v>3</v>
      </c>
      <c r="P210" s="136">
        <f>SUM(G210:O210)</f>
        <v>17</v>
      </c>
      <c r="Q210" s="137">
        <f t="shared" ref="Q210:Y210" si="169">IF(Q209-Q206=-1,3+Q208)+IF(Q209-Q206=0,2+Q208)+IF(Q209-Q206=1,1+Q208)+IF(Q209-Q206=2,Q208)+IF(Q209-Q206=3,IF(Q208-1&gt;0,Q208-1,0))+IF(Q209-Q206=4,IF(Q208-2&gt;0,Q208-2,0))</f>
        <v>1</v>
      </c>
      <c r="R210" s="138">
        <f t="shared" si="169"/>
        <v>2</v>
      </c>
      <c r="S210" s="138">
        <f t="shared" si="169"/>
        <v>0</v>
      </c>
      <c r="T210" s="138">
        <f t="shared" si="169"/>
        <v>4</v>
      </c>
      <c r="U210" s="138">
        <f t="shared" si="169"/>
        <v>1</v>
      </c>
      <c r="V210" s="138">
        <f t="shared" si="169"/>
        <v>1</v>
      </c>
      <c r="W210" s="138">
        <f t="shared" si="169"/>
        <v>3</v>
      </c>
      <c r="X210" s="138">
        <f t="shared" si="169"/>
        <v>1</v>
      </c>
      <c r="Y210" s="135">
        <f t="shared" si="169"/>
        <v>2</v>
      </c>
      <c r="Z210" s="136">
        <f>SUM(Q210:Y210)</f>
        <v>15</v>
      </c>
      <c r="AA210" s="139">
        <f>P210+Z210</f>
        <v>32</v>
      </c>
      <c r="AB210" s="101"/>
      <c r="AC210" s="101"/>
    </row>
    <row r="211" spans="5:33" ht="15" thickBot="1" x14ac:dyDescent="0.4">
      <c r="E211" s="101"/>
      <c r="F211" s="140" t="s">
        <v>53</v>
      </c>
      <c r="G211" s="141">
        <f t="shared" ref="G211:O211" si="170">IF(G209-G206=-2,4)+IF(G209-G206=-1,3)+IF(G209-G206=0,2)+IF(G209-G206=1,1)+IF(G209-G206&gt;2,0)</f>
        <v>1</v>
      </c>
      <c r="H211" s="141">
        <f t="shared" si="170"/>
        <v>0</v>
      </c>
      <c r="I211" s="141">
        <f t="shared" si="170"/>
        <v>1</v>
      </c>
      <c r="J211" s="141">
        <f t="shared" si="170"/>
        <v>1</v>
      </c>
      <c r="K211" s="141">
        <f t="shared" si="170"/>
        <v>2</v>
      </c>
      <c r="L211" s="141">
        <f t="shared" si="170"/>
        <v>2</v>
      </c>
      <c r="M211" s="141">
        <f t="shared" si="170"/>
        <v>2</v>
      </c>
      <c r="N211" s="141">
        <f t="shared" si="170"/>
        <v>1</v>
      </c>
      <c r="O211" s="142">
        <f t="shared" si="170"/>
        <v>2</v>
      </c>
      <c r="P211" s="143">
        <f>SUM(G211:O211)</f>
        <v>12</v>
      </c>
      <c r="Q211" s="142">
        <f t="shared" ref="Q211:Y211" si="171">IF(Q209-Q206=-2,4)+IF(Q209-Q206=-1,3)+IF(Q209-Q206=0,2)+IF(Q209-Q206=1,1)+IF(Q209-Q206&gt;2,0)</f>
        <v>0</v>
      </c>
      <c r="R211" s="142">
        <f t="shared" si="171"/>
        <v>1</v>
      </c>
      <c r="S211" s="142">
        <f t="shared" si="171"/>
        <v>0</v>
      </c>
      <c r="T211" s="142">
        <f t="shared" si="171"/>
        <v>3</v>
      </c>
      <c r="U211" s="142">
        <f t="shared" si="171"/>
        <v>1</v>
      </c>
      <c r="V211" s="142">
        <f t="shared" si="171"/>
        <v>1</v>
      </c>
      <c r="W211" s="142">
        <f t="shared" si="171"/>
        <v>2</v>
      </c>
      <c r="X211" s="142">
        <f t="shared" si="171"/>
        <v>1</v>
      </c>
      <c r="Y211" s="142">
        <f t="shared" si="171"/>
        <v>1</v>
      </c>
      <c r="Z211" s="143">
        <f>SUM(Q211:Y211)</f>
        <v>10</v>
      </c>
      <c r="AA211" s="144">
        <f>P211+Z211</f>
        <v>22</v>
      </c>
      <c r="AB211" s="101"/>
      <c r="AC211" s="101"/>
    </row>
    <row r="212" spans="5:33" x14ac:dyDescent="0.35">
      <c r="E212" s="101"/>
      <c r="F212" s="38"/>
      <c r="G212" s="28">
        <f>G209-G206</f>
        <v>1</v>
      </c>
      <c r="H212" s="28">
        <f t="shared" ref="H212:O212" si="172">H209-H206</f>
        <v>2</v>
      </c>
      <c r="I212" s="28">
        <f t="shared" si="172"/>
        <v>1</v>
      </c>
      <c r="J212" s="28">
        <f t="shared" si="172"/>
        <v>1</v>
      </c>
      <c r="K212" s="28">
        <f t="shared" si="172"/>
        <v>0</v>
      </c>
      <c r="L212" s="28">
        <f t="shared" si="172"/>
        <v>0</v>
      </c>
      <c r="M212" s="28">
        <f t="shared" si="172"/>
        <v>0</v>
      </c>
      <c r="N212" s="28">
        <f t="shared" si="172"/>
        <v>1</v>
      </c>
      <c r="O212" s="15">
        <f t="shared" si="172"/>
        <v>0</v>
      </c>
      <c r="P212" s="15"/>
      <c r="Q212" s="15">
        <f t="shared" ref="Q212:Y212" si="173">Q209-Q206</f>
        <v>2</v>
      </c>
      <c r="R212" s="15">
        <f t="shared" si="173"/>
        <v>1</v>
      </c>
      <c r="S212" s="15">
        <f t="shared" si="173"/>
        <v>2</v>
      </c>
      <c r="T212" s="15">
        <f t="shared" si="173"/>
        <v>-1</v>
      </c>
      <c r="U212" s="15">
        <f t="shared" si="173"/>
        <v>1</v>
      </c>
      <c r="V212" s="15">
        <f t="shared" si="173"/>
        <v>1</v>
      </c>
      <c r="W212" s="15">
        <f t="shared" si="173"/>
        <v>0</v>
      </c>
      <c r="X212" s="15">
        <f t="shared" si="173"/>
        <v>1</v>
      </c>
      <c r="Y212" s="15">
        <f t="shared" si="173"/>
        <v>1</v>
      </c>
      <c r="Z212" s="145"/>
      <c r="AA212" s="146"/>
      <c r="AB212" s="101"/>
      <c r="AC212" s="101"/>
    </row>
    <row r="213" spans="5:33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3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3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5</v>
      </c>
      <c r="P215" s="198" t="s">
        <v>57</v>
      </c>
      <c r="Q215" s="198"/>
      <c r="R215" s="198"/>
      <c r="S215" s="198"/>
      <c r="T215" s="198"/>
      <c r="U215" s="148">
        <f>COUNTIF(G212:Y212,"=2")</f>
        <v>3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  <c r="AG215" s="74"/>
    </row>
    <row r="216" spans="5:33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1</v>
      </c>
      <c r="M216" s="217" t="s">
        <v>59</v>
      </c>
      <c r="N216" s="217"/>
      <c r="O216" s="152">
        <f>COUNTIF(G212:Y212,"=1")</f>
        <v>9</v>
      </c>
      <c r="P216" s="198" t="s">
        <v>60</v>
      </c>
      <c r="Q216" s="198"/>
      <c r="R216" s="198"/>
      <c r="S216" s="198"/>
      <c r="T216" s="198"/>
      <c r="U216" s="151">
        <f>COUNTIF(G212:Y212,"&gt;=3")</f>
        <v>0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  <c r="AG216" s="74"/>
    </row>
    <row r="217" spans="5:33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5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  <c r="AG217" s="74"/>
    </row>
    <row r="218" spans="5:33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9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  <c r="AG218" s="74"/>
    </row>
    <row r="219" spans="5:33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3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  <c r="AG219" s="74"/>
    </row>
    <row r="220" spans="5:33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0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  <c r="AG220" s="74"/>
    </row>
    <row r="221" spans="5:33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  <c r="AG221" s="74"/>
    </row>
    <row r="222" spans="5:33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  <c r="AG222" s="74"/>
    </row>
    <row r="223" spans="5:33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  <c r="AG223" s="161"/>
    </row>
    <row r="224" spans="5:33" ht="15.5" thickTop="1" thickBot="1" x14ac:dyDescent="0.4"/>
    <row r="225" spans="5:33" x14ac:dyDescent="0.35">
      <c r="E225" s="101"/>
      <c r="F225" s="102" t="s">
        <v>49</v>
      </c>
      <c r="G225" s="196" t="str">
        <f>C15</f>
        <v>HODEAU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44625</v>
      </c>
      <c r="AB225" s="101"/>
      <c r="AC225" s="101"/>
    </row>
    <row r="226" spans="5:33" ht="15" thickBot="1" x14ac:dyDescent="0.4">
      <c r="E226" s="101"/>
      <c r="F226" s="104" t="s">
        <v>6</v>
      </c>
      <c r="G226" s="210">
        <f>E15</f>
        <v>34.700000000000003</v>
      </c>
      <c r="H226" s="211"/>
      <c r="I226" s="211"/>
      <c r="J226" s="211"/>
      <c r="K226" s="17"/>
      <c r="L226" s="211">
        <f>$F$3</f>
        <v>133</v>
      </c>
      <c r="M226" s="211"/>
      <c r="N226" s="211"/>
      <c r="O226" s="211">
        <f>$G$3</f>
        <v>68.599999999999994</v>
      </c>
      <c r="P226" s="211"/>
      <c r="Q226" s="212">
        <f>ROUND((G226*(L226/113)+(O226-AA229)),0)</f>
        <v>37</v>
      </c>
      <c r="R226" s="212"/>
      <c r="S226" s="212"/>
      <c r="T226" s="212"/>
      <c r="U226" s="17"/>
      <c r="V226" s="17"/>
      <c r="AA226" s="17"/>
      <c r="AB226" s="101"/>
      <c r="AC226" s="101"/>
    </row>
    <row r="227" spans="5:33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3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3" x14ac:dyDescent="0.35">
      <c r="E229" s="101"/>
      <c r="F229" s="109" t="s">
        <v>11</v>
      </c>
      <c r="G229" s="110">
        <f>G$7</f>
        <v>4</v>
      </c>
      <c r="H229" s="110">
        <f t="shared" ref="H229:O229" si="174">H$7</f>
        <v>4</v>
      </c>
      <c r="I229" s="110">
        <f t="shared" si="174"/>
        <v>5</v>
      </c>
      <c r="J229" s="110">
        <f t="shared" si="174"/>
        <v>4</v>
      </c>
      <c r="K229" s="110">
        <f t="shared" si="174"/>
        <v>3</v>
      </c>
      <c r="L229" s="110">
        <f t="shared" si="174"/>
        <v>5</v>
      </c>
      <c r="M229" s="110">
        <f t="shared" si="174"/>
        <v>3</v>
      </c>
      <c r="N229" s="110">
        <f t="shared" si="174"/>
        <v>5</v>
      </c>
      <c r="O229" s="110">
        <f t="shared" si="174"/>
        <v>3</v>
      </c>
      <c r="P229" s="111">
        <f>SUM(G229:O229)</f>
        <v>36</v>
      </c>
      <c r="Q229" s="110">
        <f t="shared" ref="Q229:Y229" si="175">Q$7</f>
        <v>4</v>
      </c>
      <c r="R229" s="112">
        <f t="shared" si="175"/>
        <v>4</v>
      </c>
      <c r="S229" s="112">
        <f t="shared" si="175"/>
        <v>3</v>
      </c>
      <c r="T229" s="112">
        <f t="shared" si="175"/>
        <v>5</v>
      </c>
      <c r="U229" s="112">
        <f t="shared" si="175"/>
        <v>3</v>
      </c>
      <c r="V229" s="112">
        <f t="shared" si="175"/>
        <v>4</v>
      </c>
      <c r="W229" s="112">
        <f t="shared" si="175"/>
        <v>4</v>
      </c>
      <c r="X229" s="112">
        <f t="shared" si="175"/>
        <v>5</v>
      </c>
      <c r="Y229" s="113">
        <f t="shared" si="175"/>
        <v>4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3" x14ac:dyDescent="0.35">
      <c r="E230" s="101"/>
      <c r="F230" s="114" t="s">
        <v>7</v>
      </c>
      <c r="G230" s="115">
        <f>G$8</f>
        <v>4</v>
      </c>
      <c r="H230" s="115">
        <f t="shared" ref="H230:O230" si="176">H$8</f>
        <v>8</v>
      </c>
      <c r="I230" s="115">
        <f t="shared" si="176"/>
        <v>12</v>
      </c>
      <c r="J230" s="115">
        <f t="shared" si="176"/>
        <v>14</v>
      </c>
      <c r="K230" s="115">
        <f t="shared" si="176"/>
        <v>2</v>
      </c>
      <c r="L230" s="115">
        <f t="shared" si="176"/>
        <v>10</v>
      </c>
      <c r="M230" s="115">
        <f t="shared" si="176"/>
        <v>18</v>
      </c>
      <c r="N230" s="115">
        <f t="shared" si="176"/>
        <v>16</v>
      </c>
      <c r="O230" s="116">
        <f t="shared" si="176"/>
        <v>6</v>
      </c>
      <c r="P230" s="117"/>
      <c r="Q230" s="118">
        <f t="shared" ref="Q230:Y230" si="177">Q$8</f>
        <v>1</v>
      </c>
      <c r="R230" s="119">
        <f t="shared" si="177"/>
        <v>9</v>
      </c>
      <c r="S230" s="119">
        <f t="shared" si="177"/>
        <v>11</v>
      </c>
      <c r="T230" s="119">
        <f t="shared" si="177"/>
        <v>5</v>
      </c>
      <c r="U230" s="119">
        <f t="shared" si="177"/>
        <v>17</v>
      </c>
      <c r="V230" s="119">
        <f t="shared" si="177"/>
        <v>15</v>
      </c>
      <c r="W230" s="119">
        <f t="shared" si="177"/>
        <v>3</v>
      </c>
      <c r="X230" s="119">
        <f t="shared" si="177"/>
        <v>13</v>
      </c>
      <c r="Y230" s="116">
        <f t="shared" si="177"/>
        <v>7</v>
      </c>
      <c r="Z230" s="117"/>
      <c r="AA230" s="120"/>
      <c r="AB230" s="101"/>
      <c r="AC230" s="101"/>
    </row>
    <row r="231" spans="5:33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2</v>
      </c>
      <c r="H231" s="122">
        <f t="shared" ref="H231" si="178">IF($Q226&lt;=18,IF(H230&lt;=$Q226,1,0),IF($Q226&lt;=36,IF(H230&lt;=($Q226-18),2,1),IF($Q226&gt;36,IF(H230&lt;=($Q226-36),3,2))))</f>
        <v>2</v>
      </c>
      <c r="I231" s="122">
        <f t="shared" ref="I231" si="179">IF($Q226&lt;=18,IF(I230&lt;=$Q226,1,0),IF($Q226&lt;=36,IF(I230&lt;=($Q226-18),2,1),IF($Q226&gt;36,IF(I230&lt;=($Q226-36),3,2))))</f>
        <v>2</v>
      </c>
      <c r="J231" s="122">
        <f t="shared" ref="J231" si="180">IF($Q226&lt;=18,IF(J230&lt;=$Q226,1,0),IF($Q226&lt;=36,IF(J230&lt;=($Q226-18),2,1),IF($Q226&gt;36,IF(J230&lt;=($Q226-36),3,2))))</f>
        <v>2</v>
      </c>
      <c r="K231" s="122">
        <f t="shared" ref="K231" si="181">IF($Q226&lt;=18,IF(K230&lt;=$Q226,1,0),IF($Q226&lt;=36,IF(K230&lt;=($Q226-18),2,1),IF($Q226&gt;36,IF(K230&lt;=($Q226-36),3,2))))</f>
        <v>2</v>
      </c>
      <c r="L231" s="122">
        <f t="shared" ref="L231" si="182">IF($Q226&lt;=18,IF(L230&lt;=$Q226,1,0),IF($Q226&lt;=36,IF(L230&lt;=($Q226-18),2,1),IF($Q226&gt;36,IF(L230&lt;=($Q226-36),3,2))))</f>
        <v>2</v>
      </c>
      <c r="M231" s="122">
        <f t="shared" ref="M231" si="183">IF($Q226&lt;=18,IF(M230&lt;=$Q226,1,0),IF($Q226&lt;=36,IF(M230&lt;=($Q226-18),2,1),IF($Q226&gt;36,IF(M230&lt;=($Q226-36),3,2))))</f>
        <v>2</v>
      </c>
      <c r="N231" s="122">
        <f t="shared" ref="N231" si="184">IF($Q226&lt;=18,IF(N230&lt;=$Q226,1,0),IF($Q226&lt;=36,IF(N230&lt;=($Q226-18),2,1),IF($Q226&gt;36,IF(N230&lt;=($Q226-36),3,2))))</f>
        <v>2</v>
      </c>
      <c r="O231" s="123">
        <f t="shared" ref="O231" si="185">IF($Q226&lt;=18,IF(O230&lt;=$Q226,1,0),IF($Q226&lt;=36,IF(O230&lt;=($Q226-18),2,1),IF($Q226&gt;36,IF(O230&lt;=($Q226-36),3,2))))</f>
        <v>2</v>
      </c>
      <c r="P231" s="124">
        <f>SUM(G231:O231)</f>
        <v>18</v>
      </c>
      <c r="Q231" s="123">
        <f t="shared" ref="Q231" si="186">IF($Q226&lt;=18,IF(Q230&lt;=$Q226,1,0),IF($Q226&lt;=36,IF(Q230&lt;=($Q226-18),2,1),IF($Q226&gt;36,IF(Q230&lt;=($Q226-36),3,2))))</f>
        <v>3</v>
      </c>
      <c r="R231" s="123">
        <f t="shared" ref="R231" si="187">IF($Q226&lt;=18,IF(R230&lt;=$Q226,1,0),IF($Q226&lt;=36,IF(R230&lt;=($Q226-18),2,1),IF($Q226&gt;36,IF(R230&lt;=($Q226-36),3,2))))</f>
        <v>2</v>
      </c>
      <c r="S231" s="123">
        <f t="shared" ref="S231" si="188">IF($Q226&lt;=18,IF(S230&lt;=$Q226,1,0),IF($Q226&lt;=36,IF(S230&lt;=($Q226-18),2,1),IF($Q226&gt;36,IF(S230&lt;=($Q226-36),3,2))))</f>
        <v>2</v>
      </c>
      <c r="T231" s="123">
        <f t="shared" ref="T231" si="189">IF($Q226&lt;=18,IF(T230&lt;=$Q226,1,0),IF($Q226&lt;=36,IF(T230&lt;=($Q226-18),2,1),IF($Q226&gt;36,IF(T230&lt;=($Q226-36),3,2))))</f>
        <v>2</v>
      </c>
      <c r="U231" s="123">
        <f t="shared" ref="U231" si="190">IF($Q226&lt;=18,IF(U230&lt;=$Q226,1,0),IF($Q226&lt;=36,IF(U230&lt;=($Q226-18),2,1),IF($Q226&gt;36,IF(U230&lt;=($Q226-36),3,2))))</f>
        <v>2</v>
      </c>
      <c r="V231" s="123">
        <f t="shared" ref="V231" si="191">IF($Q226&lt;=18,IF(V230&lt;=$Q226,1,0),IF($Q226&lt;=36,IF(V230&lt;=($Q226-18),2,1),IF($Q226&gt;36,IF(V230&lt;=($Q226-36),3,2))))</f>
        <v>2</v>
      </c>
      <c r="W231" s="123">
        <f t="shared" ref="W231" si="192">IF($Q226&lt;=18,IF(W230&lt;=$Q226,1,0),IF($Q226&lt;=36,IF(W230&lt;=($Q226-18),2,1),IF($Q226&gt;36,IF(W230&lt;=($Q226-36),3,2))))</f>
        <v>2</v>
      </c>
      <c r="X231" s="123">
        <f t="shared" ref="X231" si="193">IF($Q226&lt;=18,IF(X230&lt;=$Q226,1,0),IF($Q226&lt;=36,IF(X230&lt;=($Q226-18),2,1),IF($Q226&gt;36,IF(X230&lt;=($Q226-36),3,2))))</f>
        <v>2</v>
      </c>
      <c r="Y231" s="123">
        <f t="shared" ref="Y231" si="194">IF($Q226&lt;=18,IF(Y230&lt;=$Q226,1,0),IF($Q226&lt;=36,IF(Y230&lt;=($Q226-18),2,1),IF($Q226&gt;36,IF(Y230&lt;=($Q226-36),3,2))))</f>
        <v>2</v>
      </c>
      <c r="Z231" s="125">
        <f>SUM(Q231:Y231)</f>
        <v>19</v>
      </c>
      <c r="AA231" s="126">
        <f>P231+Z231</f>
        <v>37</v>
      </c>
      <c r="AB231" s="101"/>
      <c r="AC231" s="101"/>
    </row>
    <row r="232" spans="5:33" x14ac:dyDescent="0.35">
      <c r="E232" s="101"/>
      <c r="F232" s="127" t="s">
        <v>51</v>
      </c>
      <c r="G232" s="128">
        <f t="shared" ref="G232:O232" si="195">G15</f>
        <v>5</v>
      </c>
      <c r="H232" s="128">
        <f t="shared" si="195"/>
        <v>5</v>
      </c>
      <c r="I232" s="128">
        <f t="shared" si="195"/>
        <v>7</v>
      </c>
      <c r="J232" s="128">
        <f t="shared" si="195"/>
        <v>4</v>
      </c>
      <c r="K232" s="128">
        <f t="shared" si="195"/>
        <v>3</v>
      </c>
      <c r="L232" s="128">
        <f t="shared" si="195"/>
        <v>5</v>
      </c>
      <c r="M232" s="128">
        <f t="shared" si="195"/>
        <v>5</v>
      </c>
      <c r="N232" s="128">
        <f t="shared" si="195"/>
        <v>6</v>
      </c>
      <c r="O232" s="128">
        <f t="shared" si="195"/>
        <v>6</v>
      </c>
      <c r="P232" s="129">
        <f>SUM(G232:O232)</f>
        <v>46</v>
      </c>
      <c r="Q232" s="130">
        <f t="shared" ref="Q232:Y232" si="196">Q15</f>
        <v>6</v>
      </c>
      <c r="R232" s="128">
        <f t="shared" si="196"/>
        <v>5</v>
      </c>
      <c r="S232" s="128">
        <f t="shared" si="196"/>
        <v>5</v>
      </c>
      <c r="T232" s="128">
        <f t="shared" si="196"/>
        <v>7</v>
      </c>
      <c r="U232" s="128">
        <f t="shared" si="196"/>
        <v>5</v>
      </c>
      <c r="V232" s="128">
        <f t="shared" si="196"/>
        <v>7</v>
      </c>
      <c r="W232" s="128">
        <f t="shared" si="196"/>
        <v>8</v>
      </c>
      <c r="X232" s="128">
        <f t="shared" si="196"/>
        <v>5</v>
      </c>
      <c r="Y232" s="131">
        <f t="shared" si="196"/>
        <v>7</v>
      </c>
      <c r="Z232" s="129">
        <f>SUM(Q232:Y232)</f>
        <v>55</v>
      </c>
      <c r="AA232" s="132">
        <f>P232+Z232</f>
        <v>101</v>
      </c>
      <c r="AB232" s="101"/>
      <c r="AC232" s="101"/>
    </row>
    <row r="233" spans="5:33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3</v>
      </c>
      <c r="H233" s="134">
        <f t="shared" ref="H233:O233" si="197">IF(H232-H229=-1,3+H231)+IF(H232-H229=0,2+H231)+IF(H232-H229=1,1+H231)+IF(H232-H229=2,H231)+IF(H232-H229=3,IF(H231-1&gt;0,H231-1,0))+IF(H232-H229=4,IF(H231-2&gt;0,H231-2,0))</f>
        <v>3</v>
      </c>
      <c r="I233" s="134">
        <f t="shared" si="197"/>
        <v>2</v>
      </c>
      <c r="J233" s="134">
        <f t="shared" si="197"/>
        <v>4</v>
      </c>
      <c r="K233" s="134">
        <f t="shared" si="197"/>
        <v>4</v>
      </c>
      <c r="L233" s="134">
        <f t="shared" si="197"/>
        <v>4</v>
      </c>
      <c r="M233" s="134">
        <f t="shared" si="197"/>
        <v>2</v>
      </c>
      <c r="N233" s="134">
        <f t="shared" si="197"/>
        <v>3</v>
      </c>
      <c r="O233" s="135">
        <f t="shared" si="197"/>
        <v>1</v>
      </c>
      <c r="P233" s="136">
        <f>SUM(G233:O233)</f>
        <v>26</v>
      </c>
      <c r="Q233" s="137">
        <f t="shared" ref="Q233:Y233" si="198">IF(Q232-Q229=-1,3+Q231)+IF(Q232-Q229=0,2+Q231)+IF(Q232-Q229=1,1+Q231)+IF(Q232-Q229=2,Q231)+IF(Q232-Q229=3,IF(Q231-1&gt;0,Q231-1,0))+IF(Q232-Q229=4,IF(Q231-2&gt;0,Q231-2,0))</f>
        <v>3</v>
      </c>
      <c r="R233" s="138">
        <f t="shared" si="198"/>
        <v>3</v>
      </c>
      <c r="S233" s="138">
        <f t="shared" si="198"/>
        <v>2</v>
      </c>
      <c r="T233" s="138">
        <f t="shared" si="198"/>
        <v>2</v>
      </c>
      <c r="U233" s="138">
        <f t="shared" si="198"/>
        <v>2</v>
      </c>
      <c r="V233" s="138">
        <f t="shared" si="198"/>
        <v>1</v>
      </c>
      <c r="W233" s="138">
        <f t="shared" si="198"/>
        <v>0</v>
      </c>
      <c r="X233" s="138">
        <f t="shared" si="198"/>
        <v>4</v>
      </c>
      <c r="Y233" s="135">
        <f t="shared" si="198"/>
        <v>1</v>
      </c>
      <c r="Z233" s="136">
        <f>SUM(Q233:Y233)</f>
        <v>18</v>
      </c>
      <c r="AA233" s="139">
        <f>P233+Z233</f>
        <v>44</v>
      </c>
      <c r="AB233" s="101"/>
      <c r="AC233" s="101"/>
    </row>
    <row r="234" spans="5:33" ht="15" thickBot="1" x14ac:dyDescent="0.4">
      <c r="E234" s="101"/>
      <c r="F234" s="140" t="s">
        <v>53</v>
      </c>
      <c r="G234" s="141">
        <f t="shared" ref="G234:O234" si="199">IF(G232-G229=-2,4)+IF(G232-G229=-1,3)+IF(G232-G229=0,2)+IF(G232-G229=1,1)+IF(G232-G229&gt;2,0)</f>
        <v>1</v>
      </c>
      <c r="H234" s="141">
        <f t="shared" si="199"/>
        <v>1</v>
      </c>
      <c r="I234" s="141">
        <f t="shared" si="199"/>
        <v>0</v>
      </c>
      <c r="J234" s="141">
        <f t="shared" si="199"/>
        <v>2</v>
      </c>
      <c r="K234" s="141">
        <f t="shared" si="199"/>
        <v>2</v>
      </c>
      <c r="L234" s="141">
        <f t="shared" si="199"/>
        <v>2</v>
      </c>
      <c r="M234" s="141">
        <f t="shared" si="199"/>
        <v>0</v>
      </c>
      <c r="N234" s="141">
        <f t="shared" si="199"/>
        <v>1</v>
      </c>
      <c r="O234" s="142">
        <f t="shared" si="199"/>
        <v>0</v>
      </c>
      <c r="P234" s="143">
        <f>SUM(G234:O234)</f>
        <v>9</v>
      </c>
      <c r="Q234" s="142">
        <f t="shared" ref="Q234:Y234" si="200">IF(Q232-Q229=-2,4)+IF(Q232-Q229=-1,3)+IF(Q232-Q229=0,2)+IF(Q232-Q229=1,1)+IF(Q232-Q229&gt;2,0)</f>
        <v>0</v>
      </c>
      <c r="R234" s="142">
        <f t="shared" si="200"/>
        <v>1</v>
      </c>
      <c r="S234" s="142">
        <f t="shared" si="200"/>
        <v>0</v>
      </c>
      <c r="T234" s="142">
        <f t="shared" si="200"/>
        <v>0</v>
      </c>
      <c r="U234" s="142">
        <f t="shared" si="200"/>
        <v>0</v>
      </c>
      <c r="V234" s="142">
        <f t="shared" si="200"/>
        <v>0</v>
      </c>
      <c r="W234" s="142">
        <f t="shared" si="200"/>
        <v>0</v>
      </c>
      <c r="X234" s="142">
        <f t="shared" si="200"/>
        <v>2</v>
      </c>
      <c r="Y234" s="142">
        <f t="shared" si="200"/>
        <v>0</v>
      </c>
      <c r="Z234" s="143">
        <f>SUM(Q234:Y234)</f>
        <v>3</v>
      </c>
      <c r="AA234" s="144">
        <f>P234+Z234</f>
        <v>12</v>
      </c>
      <c r="AB234" s="101"/>
      <c r="AC234" s="101"/>
    </row>
    <row r="235" spans="5:33" x14ac:dyDescent="0.35">
      <c r="E235" s="101"/>
      <c r="F235" s="38"/>
      <c r="G235" s="28">
        <f>G232-G229</f>
        <v>1</v>
      </c>
      <c r="H235" s="28">
        <f t="shared" ref="H235:O235" si="201">H232-H229</f>
        <v>1</v>
      </c>
      <c r="I235" s="28">
        <f t="shared" si="201"/>
        <v>2</v>
      </c>
      <c r="J235" s="28">
        <f t="shared" si="201"/>
        <v>0</v>
      </c>
      <c r="K235" s="28">
        <f t="shared" si="201"/>
        <v>0</v>
      </c>
      <c r="L235" s="28">
        <f t="shared" si="201"/>
        <v>0</v>
      </c>
      <c r="M235" s="28">
        <f t="shared" si="201"/>
        <v>2</v>
      </c>
      <c r="N235" s="28">
        <f t="shared" si="201"/>
        <v>1</v>
      </c>
      <c r="O235" s="15">
        <f t="shared" si="201"/>
        <v>3</v>
      </c>
      <c r="P235" s="15"/>
      <c r="Q235" s="15">
        <f t="shared" ref="Q235:Y235" si="202">Q232-Q229</f>
        <v>2</v>
      </c>
      <c r="R235" s="15">
        <f t="shared" si="202"/>
        <v>1</v>
      </c>
      <c r="S235" s="15">
        <f t="shared" si="202"/>
        <v>2</v>
      </c>
      <c r="T235" s="15">
        <f t="shared" si="202"/>
        <v>2</v>
      </c>
      <c r="U235" s="15">
        <f t="shared" si="202"/>
        <v>2</v>
      </c>
      <c r="V235" s="15">
        <f t="shared" si="202"/>
        <v>3</v>
      </c>
      <c r="W235" s="15">
        <f t="shared" si="202"/>
        <v>4</v>
      </c>
      <c r="X235" s="15">
        <f t="shared" si="202"/>
        <v>0</v>
      </c>
      <c r="Y235" s="15">
        <f t="shared" si="202"/>
        <v>3</v>
      </c>
      <c r="Z235" s="145"/>
      <c r="AA235" s="146"/>
      <c r="AB235" s="101"/>
      <c r="AC235" s="101"/>
    </row>
    <row r="236" spans="5:33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3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3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4</v>
      </c>
      <c r="P238" s="198" t="s">
        <v>57</v>
      </c>
      <c r="Q238" s="198"/>
      <c r="R238" s="198"/>
      <c r="S238" s="198"/>
      <c r="T238" s="198"/>
      <c r="U238" s="148">
        <f>COUNTIF(G235:Y235,"=2")</f>
        <v>6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  <c r="AG238" s="74"/>
    </row>
    <row r="239" spans="5:33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4</v>
      </c>
      <c r="P239" s="198" t="s">
        <v>60</v>
      </c>
      <c r="Q239" s="198"/>
      <c r="R239" s="198"/>
      <c r="S239" s="198"/>
      <c r="T239" s="198"/>
      <c r="U239" s="151">
        <f>COUNTIF(G235:Y235,"&gt;=3")</f>
        <v>4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  <c r="AG239" s="74"/>
    </row>
    <row r="240" spans="5:33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4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  <c r="AG240" s="74"/>
    </row>
    <row r="241" spans="5:33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4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  <c r="AG241" s="74"/>
    </row>
    <row r="242" spans="5:33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6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  <c r="AG242" s="74"/>
    </row>
    <row r="243" spans="5:33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4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  <c r="AG243" s="74"/>
    </row>
    <row r="244" spans="5:33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  <c r="AG244" s="74"/>
    </row>
    <row r="245" spans="5:33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  <c r="AG245" s="74"/>
    </row>
    <row r="246" spans="5:33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  <c r="AG246" s="161"/>
    </row>
    <row r="247" spans="5:33" ht="15.5" thickTop="1" thickBot="1" x14ac:dyDescent="0.4"/>
    <row r="248" spans="5:33" x14ac:dyDescent="0.35">
      <c r="E248" s="101"/>
      <c r="F248" s="102" t="s">
        <v>49</v>
      </c>
      <c r="G248" s="196" t="str">
        <f>C16</f>
        <v>JACQUEMIN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44625</v>
      </c>
      <c r="AB248" s="101"/>
      <c r="AC248" s="101"/>
    </row>
    <row r="249" spans="5:33" ht="15" thickBot="1" x14ac:dyDescent="0.4">
      <c r="E249" s="101"/>
      <c r="F249" s="104" t="s">
        <v>6</v>
      </c>
      <c r="G249" s="210">
        <f>E16</f>
        <v>17.2</v>
      </c>
      <c r="H249" s="211"/>
      <c r="I249" s="211"/>
      <c r="J249" s="211"/>
      <c r="K249" s="17"/>
      <c r="L249" s="211">
        <f>$F$3</f>
        <v>133</v>
      </c>
      <c r="M249" s="211"/>
      <c r="N249" s="211"/>
      <c r="O249" s="211">
        <f>$G$3</f>
        <v>68.599999999999994</v>
      </c>
      <c r="P249" s="211"/>
      <c r="Q249" s="212">
        <f>ROUND((G249*(L249/113)+(O249-AA252)),0)</f>
        <v>17</v>
      </c>
      <c r="R249" s="212"/>
      <c r="S249" s="212"/>
      <c r="T249" s="212"/>
      <c r="U249" s="17"/>
      <c r="V249" s="17"/>
      <c r="AA249" s="17"/>
      <c r="AB249" s="101"/>
      <c r="AC249" s="101"/>
    </row>
    <row r="250" spans="5:33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3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3" x14ac:dyDescent="0.35">
      <c r="E252" s="101"/>
      <c r="F252" s="109" t="s">
        <v>11</v>
      </c>
      <c r="G252" s="110">
        <f>G$7</f>
        <v>4</v>
      </c>
      <c r="H252" s="110">
        <f t="shared" ref="H252:O252" si="203">H$7</f>
        <v>4</v>
      </c>
      <c r="I252" s="110">
        <f t="shared" si="203"/>
        <v>5</v>
      </c>
      <c r="J252" s="110">
        <f t="shared" si="203"/>
        <v>4</v>
      </c>
      <c r="K252" s="110">
        <f t="shared" si="203"/>
        <v>3</v>
      </c>
      <c r="L252" s="110">
        <f t="shared" si="203"/>
        <v>5</v>
      </c>
      <c r="M252" s="110">
        <f t="shared" si="203"/>
        <v>3</v>
      </c>
      <c r="N252" s="110">
        <f t="shared" si="203"/>
        <v>5</v>
      </c>
      <c r="O252" s="110">
        <f t="shared" si="203"/>
        <v>3</v>
      </c>
      <c r="P252" s="111">
        <f>SUM(G252:O252)</f>
        <v>36</v>
      </c>
      <c r="Q252" s="110">
        <f t="shared" ref="Q252:Y252" si="204">Q$7</f>
        <v>4</v>
      </c>
      <c r="R252" s="112">
        <f t="shared" si="204"/>
        <v>4</v>
      </c>
      <c r="S252" s="112">
        <f t="shared" si="204"/>
        <v>3</v>
      </c>
      <c r="T252" s="112">
        <f t="shared" si="204"/>
        <v>5</v>
      </c>
      <c r="U252" s="112">
        <f t="shared" si="204"/>
        <v>3</v>
      </c>
      <c r="V252" s="112">
        <f t="shared" si="204"/>
        <v>4</v>
      </c>
      <c r="W252" s="112">
        <f t="shared" si="204"/>
        <v>4</v>
      </c>
      <c r="X252" s="112">
        <f t="shared" si="204"/>
        <v>5</v>
      </c>
      <c r="Y252" s="113">
        <f t="shared" si="204"/>
        <v>4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3" x14ac:dyDescent="0.35">
      <c r="E253" s="101"/>
      <c r="F253" s="114" t="s">
        <v>7</v>
      </c>
      <c r="G253" s="115">
        <f>G$8</f>
        <v>4</v>
      </c>
      <c r="H253" s="115">
        <f t="shared" ref="H253:O253" si="205">H$8</f>
        <v>8</v>
      </c>
      <c r="I253" s="115">
        <f t="shared" si="205"/>
        <v>12</v>
      </c>
      <c r="J253" s="115">
        <f t="shared" si="205"/>
        <v>14</v>
      </c>
      <c r="K253" s="115">
        <f t="shared" si="205"/>
        <v>2</v>
      </c>
      <c r="L253" s="115">
        <f t="shared" si="205"/>
        <v>10</v>
      </c>
      <c r="M253" s="115">
        <f t="shared" si="205"/>
        <v>18</v>
      </c>
      <c r="N253" s="115">
        <f t="shared" si="205"/>
        <v>16</v>
      </c>
      <c r="O253" s="116">
        <f t="shared" si="205"/>
        <v>6</v>
      </c>
      <c r="P253" s="117"/>
      <c r="Q253" s="118">
        <f t="shared" ref="Q253:Y253" si="206">Q$8</f>
        <v>1</v>
      </c>
      <c r="R253" s="119">
        <f t="shared" si="206"/>
        <v>9</v>
      </c>
      <c r="S253" s="119">
        <f t="shared" si="206"/>
        <v>11</v>
      </c>
      <c r="T253" s="119">
        <f t="shared" si="206"/>
        <v>5</v>
      </c>
      <c r="U253" s="119">
        <f t="shared" si="206"/>
        <v>17</v>
      </c>
      <c r="V253" s="119">
        <f t="shared" si="206"/>
        <v>15</v>
      </c>
      <c r="W253" s="119">
        <f t="shared" si="206"/>
        <v>3</v>
      </c>
      <c r="X253" s="119">
        <f t="shared" si="206"/>
        <v>13</v>
      </c>
      <c r="Y253" s="116">
        <f t="shared" si="206"/>
        <v>7</v>
      </c>
      <c r="Z253" s="117"/>
      <c r="AA253" s="120"/>
      <c r="AB253" s="101"/>
      <c r="AC253" s="101"/>
    </row>
    <row r="254" spans="5:33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1</v>
      </c>
      <c r="H254" s="122">
        <f t="shared" ref="H254" si="207">IF($Q249&lt;=18,IF(H253&lt;=$Q249,1,0),IF($Q249&lt;=36,IF(H253&lt;=($Q249-18),2,1),IF($Q249&gt;36,IF(H253&lt;=($Q249-36),3,2))))</f>
        <v>1</v>
      </c>
      <c r="I254" s="122">
        <f t="shared" ref="I254" si="208">IF($Q249&lt;=18,IF(I253&lt;=$Q249,1,0),IF($Q249&lt;=36,IF(I253&lt;=($Q249-18),2,1),IF($Q249&gt;36,IF(I253&lt;=($Q249-36),3,2))))</f>
        <v>1</v>
      </c>
      <c r="J254" s="122">
        <f t="shared" ref="J254" si="209">IF($Q249&lt;=18,IF(J253&lt;=$Q249,1,0),IF($Q249&lt;=36,IF(J253&lt;=($Q249-18),2,1),IF($Q249&gt;36,IF(J253&lt;=($Q249-36),3,2))))</f>
        <v>1</v>
      </c>
      <c r="K254" s="122">
        <f t="shared" ref="K254" si="210">IF($Q249&lt;=18,IF(K253&lt;=$Q249,1,0),IF($Q249&lt;=36,IF(K253&lt;=($Q249-18),2,1),IF($Q249&gt;36,IF(K253&lt;=($Q249-36),3,2))))</f>
        <v>1</v>
      </c>
      <c r="L254" s="122">
        <f t="shared" ref="L254" si="211">IF($Q249&lt;=18,IF(L253&lt;=$Q249,1,0),IF($Q249&lt;=36,IF(L253&lt;=($Q249-18),2,1),IF($Q249&gt;36,IF(L253&lt;=($Q249-36),3,2))))</f>
        <v>1</v>
      </c>
      <c r="M254" s="122">
        <f t="shared" ref="M254" si="212">IF($Q249&lt;=18,IF(M253&lt;=$Q249,1,0),IF($Q249&lt;=36,IF(M253&lt;=($Q249-18),2,1),IF($Q249&gt;36,IF(M253&lt;=($Q249-36),3,2))))</f>
        <v>0</v>
      </c>
      <c r="N254" s="122">
        <f t="shared" ref="N254" si="213">IF($Q249&lt;=18,IF(N253&lt;=$Q249,1,0),IF($Q249&lt;=36,IF(N253&lt;=($Q249-18),2,1),IF($Q249&gt;36,IF(N253&lt;=($Q249-36),3,2))))</f>
        <v>1</v>
      </c>
      <c r="O254" s="123">
        <f t="shared" ref="O254" si="214">IF($Q249&lt;=18,IF(O253&lt;=$Q249,1,0),IF($Q249&lt;=36,IF(O253&lt;=($Q249-18),2,1),IF($Q249&gt;36,IF(O253&lt;=($Q249-36),3,2))))</f>
        <v>1</v>
      </c>
      <c r="P254" s="124">
        <f>SUM(G254:O254)</f>
        <v>8</v>
      </c>
      <c r="Q254" s="123">
        <f t="shared" ref="Q254" si="215">IF($Q249&lt;=18,IF(Q253&lt;=$Q249,1,0),IF($Q249&lt;=36,IF(Q253&lt;=($Q249-18),2,1),IF($Q249&gt;36,IF(Q253&lt;=($Q249-36),3,2))))</f>
        <v>1</v>
      </c>
      <c r="R254" s="123">
        <f t="shared" ref="R254" si="216">IF($Q249&lt;=18,IF(R253&lt;=$Q249,1,0),IF($Q249&lt;=36,IF(R253&lt;=($Q249-18),2,1),IF($Q249&gt;36,IF(R253&lt;=($Q249-36),3,2))))</f>
        <v>1</v>
      </c>
      <c r="S254" s="123">
        <f t="shared" ref="S254" si="217">IF($Q249&lt;=18,IF(S253&lt;=$Q249,1,0),IF($Q249&lt;=36,IF(S253&lt;=($Q249-18),2,1),IF($Q249&gt;36,IF(S253&lt;=($Q249-36),3,2))))</f>
        <v>1</v>
      </c>
      <c r="T254" s="123">
        <f t="shared" ref="T254" si="218">IF($Q249&lt;=18,IF(T253&lt;=$Q249,1,0),IF($Q249&lt;=36,IF(T253&lt;=($Q249-18),2,1),IF($Q249&gt;36,IF(T253&lt;=($Q249-36),3,2))))</f>
        <v>1</v>
      </c>
      <c r="U254" s="123">
        <f t="shared" ref="U254" si="219">IF($Q249&lt;=18,IF(U253&lt;=$Q249,1,0),IF($Q249&lt;=36,IF(U253&lt;=($Q249-18),2,1),IF($Q249&gt;36,IF(U253&lt;=($Q249-36),3,2))))</f>
        <v>1</v>
      </c>
      <c r="V254" s="123">
        <f t="shared" ref="V254" si="220">IF($Q249&lt;=18,IF(V253&lt;=$Q249,1,0),IF($Q249&lt;=36,IF(V253&lt;=($Q249-18),2,1),IF($Q249&gt;36,IF(V253&lt;=($Q249-36),3,2))))</f>
        <v>1</v>
      </c>
      <c r="W254" s="123">
        <f t="shared" ref="W254" si="221">IF($Q249&lt;=18,IF(W253&lt;=$Q249,1,0),IF($Q249&lt;=36,IF(W253&lt;=($Q249-18),2,1),IF($Q249&gt;36,IF(W253&lt;=($Q249-36),3,2))))</f>
        <v>1</v>
      </c>
      <c r="X254" s="123">
        <f t="shared" ref="X254" si="222">IF($Q249&lt;=18,IF(X253&lt;=$Q249,1,0),IF($Q249&lt;=36,IF(X253&lt;=($Q249-18),2,1),IF($Q249&gt;36,IF(X253&lt;=($Q249-36),3,2))))</f>
        <v>1</v>
      </c>
      <c r="Y254" s="123">
        <f t="shared" ref="Y254" si="223">IF($Q249&lt;=18,IF(Y253&lt;=$Q249,1,0),IF($Q249&lt;=36,IF(Y253&lt;=($Q249-18),2,1),IF($Q249&gt;36,IF(Y253&lt;=($Q249-36),3,2))))</f>
        <v>1</v>
      </c>
      <c r="Z254" s="125">
        <f>SUM(Q254:Y254)</f>
        <v>9</v>
      </c>
      <c r="AA254" s="126">
        <f>P254+Z254</f>
        <v>17</v>
      </c>
      <c r="AB254" s="101"/>
      <c r="AC254" s="101"/>
    </row>
    <row r="255" spans="5:33" x14ac:dyDescent="0.35">
      <c r="E255" s="101"/>
      <c r="F255" s="127" t="s">
        <v>51</v>
      </c>
      <c r="G255" s="128">
        <f t="shared" ref="G255:O255" si="224">G16</f>
        <v>5</v>
      </c>
      <c r="H255" s="128">
        <f t="shared" si="224"/>
        <v>5</v>
      </c>
      <c r="I255" s="128">
        <f t="shared" si="224"/>
        <v>5</v>
      </c>
      <c r="J255" s="128">
        <f t="shared" si="224"/>
        <v>5</v>
      </c>
      <c r="K255" s="128">
        <f t="shared" si="224"/>
        <v>5</v>
      </c>
      <c r="L255" s="128">
        <f t="shared" si="224"/>
        <v>6</v>
      </c>
      <c r="M255" s="128">
        <f t="shared" si="224"/>
        <v>2</v>
      </c>
      <c r="N255" s="128">
        <f t="shared" si="224"/>
        <v>5</v>
      </c>
      <c r="O255" s="128">
        <f t="shared" si="224"/>
        <v>3</v>
      </c>
      <c r="P255" s="129">
        <f>SUM(G255:O255)</f>
        <v>41</v>
      </c>
      <c r="Q255" s="130">
        <f t="shared" ref="Q255:Y255" si="225">Q16</f>
        <v>6</v>
      </c>
      <c r="R255" s="128">
        <f t="shared" si="225"/>
        <v>5</v>
      </c>
      <c r="S255" s="128">
        <f t="shared" si="225"/>
        <v>5</v>
      </c>
      <c r="T255" s="128">
        <f t="shared" si="225"/>
        <v>6</v>
      </c>
      <c r="U255" s="128">
        <f t="shared" si="225"/>
        <v>3</v>
      </c>
      <c r="V255" s="128">
        <f t="shared" si="225"/>
        <v>5</v>
      </c>
      <c r="W255" s="128">
        <f t="shared" si="225"/>
        <v>4</v>
      </c>
      <c r="X255" s="128">
        <f t="shared" si="225"/>
        <v>7</v>
      </c>
      <c r="Y255" s="131">
        <f t="shared" si="225"/>
        <v>8</v>
      </c>
      <c r="Z255" s="129">
        <f>SUM(Q255:Y255)</f>
        <v>49</v>
      </c>
      <c r="AA255" s="132">
        <f>P255+Z255</f>
        <v>90</v>
      </c>
      <c r="AB255" s="101"/>
      <c r="AC255" s="101"/>
    </row>
    <row r="256" spans="5:33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2</v>
      </c>
      <c r="H256" s="134">
        <f t="shared" ref="H256:O256" si="226">IF(H255-H252=-1,3+H254)+IF(H255-H252=0,2+H254)+IF(H255-H252=1,1+H254)+IF(H255-H252=2,H254)+IF(H255-H252=3,IF(H254-1&gt;0,H254-1,0))+IF(H255-H252=4,IF(H254-2&gt;0,H254-2,0))</f>
        <v>2</v>
      </c>
      <c r="I256" s="134">
        <f t="shared" si="226"/>
        <v>3</v>
      </c>
      <c r="J256" s="134">
        <f t="shared" si="226"/>
        <v>2</v>
      </c>
      <c r="K256" s="134">
        <f t="shared" si="226"/>
        <v>1</v>
      </c>
      <c r="L256" s="134">
        <f t="shared" si="226"/>
        <v>2</v>
      </c>
      <c r="M256" s="134">
        <f t="shared" si="226"/>
        <v>3</v>
      </c>
      <c r="N256" s="134">
        <f t="shared" si="226"/>
        <v>3</v>
      </c>
      <c r="O256" s="135">
        <f t="shared" si="226"/>
        <v>3</v>
      </c>
      <c r="P256" s="136">
        <f>SUM(G256:O256)</f>
        <v>21</v>
      </c>
      <c r="Q256" s="137">
        <f t="shared" ref="Q256:Y256" si="227">IF(Q255-Q252=-1,3+Q254)+IF(Q255-Q252=0,2+Q254)+IF(Q255-Q252=1,1+Q254)+IF(Q255-Q252=2,Q254)+IF(Q255-Q252=3,IF(Q254-1&gt;0,Q254-1,0))+IF(Q255-Q252=4,IF(Q254-2&gt;0,Q254-2,0))</f>
        <v>1</v>
      </c>
      <c r="R256" s="138">
        <f t="shared" si="227"/>
        <v>2</v>
      </c>
      <c r="S256" s="138">
        <f t="shared" si="227"/>
        <v>1</v>
      </c>
      <c r="T256" s="138">
        <f t="shared" si="227"/>
        <v>2</v>
      </c>
      <c r="U256" s="138">
        <f t="shared" si="227"/>
        <v>3</v>
      </c>
      <c r="V256" s="138">
        <f t="shared" si="227"/>
        <v>2</v>
      </c>
      <c r="W256" s="138">
        <f t="shared" si="227"/>
        <v>3</v>
      </c>
      <c r="X256" s="138">
        <f t="shared" si="227"/>
        <v>1</v>
      </c>
      <c r="Y256" s="135">
        <f t="shared" si="227"/>
        <v>0</v>
      </c>
      <c r="Z256" s="136">
        <f>SUM(Q256:Y256)</f>
        <v>15</v>
      </c>
      <c r="AA256" s="139">
        <f>P256+Z256</f>
        <v>36</v>
      </c>
      <c r="AB256" s="101"/>
      <c r="AC256" s="101"/>
    </row>
    <row r="257" spans="5:33" ht="15" thickBot="1" x14ac:dyDescent="0.4">
      <c r="E257" s="101"/>
      <c r="F257" s="140" t="s">
        <v>53</v>
      </c>
      <c r="G257" s="141">
        <f t="shared" ref="G257:O257" si="228">IF(G255-G252=-2,4)+IF(G255-G252=-1,3)+IF(G255-G252=0,2)+IF(G255-G252=1,1)+IF(G255-G252&gt;2,0)</f>
        <v>1</v>
      </c>
      <c r="H257" s="141">
        <f t="shared" si="228"/>
        <v>1</v>
      </c>
      <c r="I257" s="141">
        <f t="shared" si="228"/>
        <v>2</v>
      </c>
      <c r="J257" s="141">
        <f t="shared" si="228"/>
        <v>1</v>
      </c>
      <c r="K257" s="141">
        <f t="shared" si="228"/>
        <v>0</v>
      </c>
      <c r="L257" s="141">
        <f t="shared" si="228"/>
        <v>1</v>
      </c>
      <c r="M257" s="141">
        <f t="shared" si="228"/>
        <v>3</v>
      </c>
      <c r="N257" s="141">
        <f t="shared" si="228"/>
        <v>2</v>
      </c>
      <c r="O257" s="142">
        <f t="shared" si="228"/>
        <v>2</v>
      </c>
      <c r="P257" s="143">
        <f>SUM(G257:O257)</f>
        <v>13</v>
      </c>
      <c r="Q257" s="142">
        <f t="shared" ref="Q257:Y257" si="229">IF(Q255-Q252=-2,4)+IF(Q255-Q252=-1,3)+IF(Q255-Q252=0,2)+IF(Q255-Q252=1,1)+IF(Q255-Q252&gt;2,0)</f>
        <v>0</v>
      </c>
      <c r="R257" s="142">
        <f t="shared" si="229"/>
        <v>1</v>
      </c>
      <c r="S257" s="142">
        <f t="shared" si="229"/>
        <v>0</v>
      </c>
      <c r="T257" s="142">
        <f t="shared" si="229"/>
        <v>1</v>
      </c>
      <c r="U257" s="142">
        <f t="shared" si="229"/>
        <v>2</v>
      </c>
      <c r="V257" s="142">
        <f t="shared" si="229"/>
        <v>1</v>
      </c>
      <c r="W257" s="142">
        <f t="shared" si="229"/>
        <v>2</v>
      </c>
      <c r="X257" s="142">
        <f t="shared" si="229"/>
        <v>0</v>
      </c>
      <c r="Y257" s="142">
        <f t="shared" si="229"/>
        <v>0</v>
      </c>
      <c r="Z257" s="143">
        <f>SUM(Q257:Y257)</f>
        <v>7</v>
      </c>
      <c r="AA257" s="144">
        <f>P257+Z257</f>
        <v>20</v>
      </c>
      <c r="AB257" s="101"/>
      <c r="AC257" s="101"/>
    </row>
    <row r="258" spans="5:33" x14ac:dyDescent="0.35">
      <c r="E258" s="101"/>
      <c r="F258" s="38"/>
      <c r="G258" s="28">
        <f>G255-G252</f>
        <v>1</v>
      </c>
      <c r="H258" s="28">
        <f t="shared" ref="H258:O258" si="230">H255-H252</f>
        <v>1</v>
      </c>
      <c r="I258" s="28">
        <f t="shared" si="230"/>
        <v>0</v>
      </c>
      <c r="J258" s="28">
        <f t="shared" si="230"/>
        <v>1</v>
      </c>
      <c r="K258" s="28">
        <f t="shared" si="230"/>
        <v>2</v>
      </c>
      <c r="L258" s="28">
        <f t="shared" si="230"/>
        <v>1</v>
      </c>
      <c r="M258" s="28">
        <f t="shared" si="230"/>
        <v>-1</v>
      </c>
      <c r="N258" s="28">
        <f t="shared" si="230"/>
        <v>0</v>
      </c>
      <c r="O258" s="15">
        <f t="shared" si="230"/>
        <v>0</v>
      </c>
      <c r="P258" s="15"/>
      <c r="Q258" s="15">
        <f t="shared" ref="Q258:Y258" si="231">Q255-Q252</f>
        <v>2</v>
      </c>
      <c r="R258" s="15">
        <f t="shared" si="231"/>
        <v>1</v>
      </c>
      <c r="S258" s="15">
        <f t="shared" si="231"/>
        <v>2</v>
      </c>
      <c r="T258" s="15">
        <f t="shared" si="231"/>
        <v>1</v>
      </c>
      <c r="U258" s="15">
        <f t="shared" si="231"/>
        <v>0</v>
      </c>
      <c r="V258" s="15">
        <f t="shared" si="231"/>
        <v>1</v>
      </c>
      <c r="W258" s="15">
        <f t="shared" si="231"/>
        <v>0</v>
      </c>
      <c r="X258" s="15">
        <f t="shared" si="231"/>
        <v>2</v>
      </c>
      <c r="Y258" s="15">
        <f t="shared" si="231"/>
        <v>4</v>
      </c>
      <c r="Z258" s="145"/>
      <c r="AA258" s="146"/>
      <c r="AB258" s="101"/>
      <c r="AC258" s="101"/>
    </row>
    <row r="259" spans="5:33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3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3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5</v>
      </c>
      <c r="P261" s="198" t="s">
        <v>57</v>
      </c>
      <c r="Q261" s="198"/>
      <c r="R261" s="198"/>
      <c r="S261" s="198"/>
      <c r="T261" s="198"/>
      <c r="U261" s="148">
        <f>COUNTIF(G258:Y258,"=2")</f>
        <v>4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  <c r="AG261" s="74"/>
    </row>
    <row r="262" spans="5:33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1</v>
      </c>
      <c r="M262" s="217" t="s">
        <v>59</v>
      </c>
      <c r="N262" s="217"/>
      <c r="O262" s="152">
        <f>COUNTIF(G258:Y258,"=1")</f>
        <v>7</v>
      </c>
      <c r="P262" s="198" t="s">
        <v>60</v>
      </c>
      <c r="Q262" s="198"/>
      <c r="R262" s="198"/>
      <c r="S262" s="198"/>
      <c r="T262" s="198"/>
      <c r="U262" s="151">
        <f>COUNTIF(G258:Y258,"&gt;=3")</f>
        <v>1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  <c r="AG262" s="74"/>
    </row>
    <row r="263" spans="5:33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5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  <c r="AG263" s="74"/>
    </row>
    <row r="264" spans="5:33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7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  <c r="AG264" s="74"/>
    </row>
    <row r="265" spans="5:33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4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  <c r="AG265" s="74"/>
    </row>
    <row r="266" spans="5:33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1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  <c r="AG266" s="74"/>
    </row>
    <row r="267" spans="5:33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  <c r="AG267" s="74"/>
    </row>
    <row r="268" spans="5:33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  <c r="AG268" s="74"/>
    </row>
    <row r="269" spans="5:33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  <c r="AG269" s="161"/>
    </row>
    <row r="270" spans="5:33" ht="15.5" thickTop="1" thickBot="1" x14ac:dyDescent="0.4"/>
    <row r="271" spans="5:33" x14ac:dyDescent="0.35">
      <c r="E271" s="101"/>
      <c r="F271" s="102" t="s">
        <v>49</v>
      </c>
      <c r="G271" s="196" t="str">
        <f>C17</f>
        <v>LEFEU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44625</v>
      </c>
      <c r="AB271" s="101"/>
      <c r="AC271" s="101"/>
    </row>
    <row r="272" spans="5:33" ht="15" thickBot="1" x14ac:dyDescent="0.4">
      <c r="E272" s="101"/>
      <c r="F272" s="104" t="s">
        <v>6</v>
      </c>
      <c r="G272" s="210">
        <f>E17</f>
        <v>30.6</v>
      </c>
      <c r="H272" s="211"/>
      <c r="I272" s="211"/>
      <c r="J272" s="211"/>
      <c r="K272" s="17"/>
      <c r="L272" s="211">
        <f>$F$3</f>
        <v>133</v>
      </c>
      <c r="M272" s="211"/>
      <c r="N272" s="211"/>
      <c r="O272" s="211">
        <f>$G$3</f>
        <v>68.599999999999994</v>
      </c>
      <c r="P272" s="211"/>
      <c r="Q272" s="212">
        <f>ROUND((G272*(L272/113)+(O272-AA275)),0)</f>
        <v>33</v>
      </c>
      <c r="R272" s="212"/>
      <c r="S272" s="212"/>
      <c r="T272" s="212"/>
      <c r="U272" s="17"/>
      <c r="V272" s="17"/>
      <c r="AA272" s="17"/>
      <c r="AB272" s="101"/>
      <c r="AC272" s="101"/>
    </row>
    <row r="273" spans="5:33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3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3" x14ac:dyDescent="0.35">
      <c r="E275" s="101"/>
      <c r="F275" s="109" t="s">
        <v>11</v>
      </c>
      <c r="G275" s="110">
        <f>G$7</f>
        <v>4</v>
      </c>
      <c r="H275" s="110">
        <f t="shared" ref="H275:O275" si="232">H$7</f>
        <v>4</v>
      </c>
      <c r="I275" s="110">
        <f t="shared" si="232"/>
        <v>5</v>
      </c>
      <c r="J275" s="110">
        <f t="shared" si="232"/>
        <v>4</v>
      </c>
      <c r="K275" s="110">
        <f t="shared" si="232"/>
        <v>3</v>
      </c>
      <c r="L275" s="110">
        <f t="shared" si="232"/>
        <v>5</v>
      </c>
      <c r="M275" s="110">
        <f t="shared" si="232"/>
        <v>3</v>
      </c>
      <c r="N275" s="110">
        <f t="shared" si="232"/>
        <v>5</v>
      </c>
      <c r="O275" s="110">
        <f t="shared" si="232"/>
        <v>3</v>
      </c>
      <c r="P275" s="111">
        <f>SUM(G275:O275)</f>
        <v>36</v>
      </c>
      <c r="Q275" s="110">
        <f t="shared" ref="Q275:Y275" si="233">Q$7</f>
        <v>4</v>
      </c>
      <c r="R275" s="112">
        <f t="shared" si="233"/>
        <v>4</v>
      </c>
      <c r="S275" s="112">
        <f t="shared" si="233"/>
        <v>3</v>
      </c>
      <c r="T275" s="112">
        <f t="shared" si="233"/>
        <v>5</v>
      </c>
      <c r="U275" s="112">
        <f t="shared" si="233"/>
        <v>3</v>
      </c>
      <c r="V275" s="112">
        <f t="shared" si="233"/>
        <v>4</v>
      </c>
      <c r="W275" s="112">
        <f t="shared" si="233"/>
        <v>4</v>
      </c>
      <c r="X275" s="112">
        <f t="shared" si="233"/>
        <v>5</v>
      </c>
      <c r="Y275" s="113">
        <f t="shared" si="233"/>
        <v>4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3" x14ac:dyDescent="0.35">
      <c r="E276" s="101"/>
      <c r="F276" s="114" t="s">
        <v>7</v>
      </c>
      <c r="G276" s="115">
        <f>G$8</f>
        <v>4</v>
      </c>
      <c r="H276" s="115">
        <f t="shared" ref="H276:O276" si="234">H$8</f>
        <v>8</v>
      </c>
      <c r="I276" s="115">
        <f t="shared" si="234"/>
        <v>12</v>
      </c>
      <c r="J276" s="115">
        <f t="shared" si="234"/>
        <v>14</v>
      </c>
      <c r="K276" s="115">
        <f t="shared" si="234"/>
        <v>2</v>
      </c>
      <c r="L276" s="115">
        <f t="shared" si="234"/>
        <v>10</v>
      </c>
      <c r="M276" s="115">
        <f t="shared" si="234"/>
        <v>18</v>
      </c>
      <c r="N276" s="115">
        <f t="shared" si="234"/>
        <v>16</v>
      </c>
      <c r="O276" s="116">
        <f t="shared" si="234"/>
        <v>6</v>
      </c>
      <c r="P276" s="117"/>
      <c r="Q276" s="118">
        <f t="shared" ref="Q276:Y276" si="235">Q$8</f>
        <v>1</v>
      </c>
      <c r="R276" s="119">
        <f t="shared" si="235"/>
        <v>9</v>
      </c>
      <c r="S276" s="119">
        <f t="shared" si="235"/>
        <v>11</v>
      </c>
      <c r="T276" s="119">
        <f t="shared" si="235"/>
        <v>5</v>
      </c>
      <c r="U276" s="119">
        <f t="shared" si="235"/>
        <v>17</v>
      </c>
      <c r="V276" s="119">
        <f t="shared" si="235"/>
        <v>15</v>
      </c>
      <c r="W276" s="119">
        <f t="shared" si="235"/>
        <v>3</v>
      </c>
      <c r="X276" s="119">
        <f t="shared" si="235"/>
        <v>13</v>
      </c>
      <c r="Y276" s="116">
        <f t="shared" si="235"/>
        <v>7</v>
      </c>
      <c r="Z276" s="117"/>
      <c r="AA276" s="120"/>
      <c r="AB276" s="101"/>
      <c r="AC276" s="101"/>
    </row>
    <row r="277" spans="5:33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2</v>
      </c>
      <c r="H277" s="122">
        <f t="shared" ref="H277" si="236">IF($Q272&lt;=18,IF(H276&lt;=$Q272,1,0),IF($Q272&lt;=36,IF(H276&lt;=($Q272-18),2,1),IF($Q272&gt;36,IF(H276&lt;=($Q272-36),3,2))))</f>
        <v>2</v>
      </c>
      <c r="I277" s="122">
        <f t="shared" ref="I277" si="237">IF($Q272&lt;=18,IF(I276&lt;=$Q272,1,0),IF($Q272&lt;=36,IF(I276&lt;=($Q272-18),2,1),IF($Q272&gt;36,IF(I276&lt;=($Q272-36),3,2))))</f>
        <v>2</v>
      </c>
      <c r="J277" s="122">
        <f t="shared" ref="J277" si="238">IF($Q272&lt;=18,IF(J276&lt;=$Q272,1,0),IF($Q272&lt;=36,IF(J276&lt;=($Q272-18),2,1),IF($Q272&gt;36,IF(J276&lt;=($Q272-36),3,2))))</f>
        <v>2</v>
      </c>
      <c r="K277" s="122">
        <f t="shared" ref="K277" si="239">IF($Q272&lt;=18,IF(K276&lt;=$Q272,1,0),IF($Q272&lt;=36,IF(K276&lt;=($Q272-18),2,1),IF($Q272&gt;36,IF(K276&lt;=($Q272-36),3,2))))</f>
        <v>2</v>
      </c>
      <c r="L277" s="122">
        <f t="shared" ref="L277" si="240">IF($Q272&lt;=18,IF(L276&lt;=$Q272,1,0),IF($Q272&lt;=36,IF(L276&lt;=($Q272-18),2,1),IF($Q272&gt;36,IF(L276&lt;=($Q272-36),3,2))))</f>
        <v>2</v>
      </c>
      <c r="M277" s="122">
        <f t="shared" ref="M277" si="241">IF($Q272&lt;=18,IF(M276&lt;=$Q272,1,0),IF($Q272&lt;=36,IF(M276&lt;=($Q272-18),2,1),IF($Q272&gt;36,IF(M276&lt;=($Q272-36),3,2))))</f>
        <v>1</v>
      </c>
      <c r="N277" s="122">
        <f t="shared" ref="N277" si="242">IF($Q272&lt;=18,IF(N276&lt;=$Q272,1,0),IF($Q272&lt;=36,IF(N276&lt;=($Q272-18),2,1),IF($Q272&gt;36,IF(N276&lt;=($Q272-36),3,2))))</f>
        <v>1</v>
      </c>
      <c r="O277" s="123">
        <f t="shared" ref="O277" si="243">IF($Q272&lt;=18,IF(O276&lt;=$Q272,1,0),IF($Q272&lt;=36,IF(O276&lt;=($Q272-18),2,1),IF($Q272&gt;36,IF(O276&lt;=($Q272-36),3,2))))</f>
        <v>2</v>
      </c>
      <c r="P277" s="124">
        <f>SUM(G277:O277)</f>
        <v>16</v>
      </c>
      <c r="Q277" s="123">
        <f t="shared" ref="Q277" si="244">IF($Q272&lt;=18,IF(Q276&lt;=$Q272,1,0),IF($Q272&lt;=36,IF(Q276&lt;=($Q272-18),2,1),IF($Q272&gt;36,IF(Q276&lt;=($Q272-36),3,2))))</f>
        <v>2</v>
      </c>
      <c r="R277" s="123">
        <f t="shared" ref="R277" si="245">IF($Q272&lt;=18,IF(R276&lt;=$Q272,1,0),IF($Q272&lt;=36,IF(R276&lt;=($Q272-18),2,1),IF($Q272&gt;36,IF(R276&lt;=($Q272-36),3,2))))</f>
        <v>2</v>
      </c>
      <c r="S277" s="123">
        <f t="shared" ref="S277" si="246">IF($Q272&lt;=18,IF(S276&lt;=$Q272,1,0),IF($Q272&lt;=36,IF(S276&lt;=($Q272-18),2,1),IF($Q272&gt;36,IF(S276&lt;=($Q272-36),3,2))))</f>
        <v>2</v>
      </c>
      <c r="T277" s="123">
        <f t="shared" ref="T277" si="247">IF($Q272&lt;=18,IF(T276&lt;=$Q272,1,0),IF($Q272&lt;=36,IF(T276&lt;=($Q272-18),2,1),IF($Q272&gt;36,IF(T276&lt;=($Q272-36),3,2))))</f>
        <v>2</v>
      </c>
      <c r="U277" s="123">
        <f t="shared" ref="U277" si="248">IF($Q272&lt;=18,IF(U276&lt;=$Q272,1,0),IF($Q272&lt;=36,IF(U276&lt;=($Q272-18),2,1),IF($Q272&gt;36,IF(U276&lt;=($Q272-36),3,2))))</f>
        <v>1</v>
      </c>
      <c r="V277" s="123">
        <f t="shared" ref="V277" si="249">IF($Q272&lt;=18,IF(V276&lt;=$Q272,1,0),IF($Q272&lt;=36,IF(V276&lt;=($Q272-18),2,1),IF($Q272&gt;36,IF(V276&lt;=($Q272-36),3,2))))</f>
        <v>2</v>
      </c>
      <c r="W277" s="123">
        <f t="shared" ref="W277" si="250">IF($Q272&lt;=18,IF(W276&lt;=$Q272,1,0),IF($Q272&lt;=36,IF(W276&lt;=($Q272-18),2,1),IF($Q272&gt;36,IF(W276&lt;=($Q272-36),3,2))))</f>
        <v>2</v>
      </c>
      <c r="X277" s="123">
        <f t="shared" ref="X277" si="251">IF($Q272&lt;=18,IF(X276&lt;=$Q272,1,0),IF($Q272&lt;=36,IF(X276&lt;=($Q272-18),2,1),IF($Q272&gt;36,IF(X276&lt;=($Q272-36),3,2))))</f>
        <v>2</v>
      </c>
      <c r="Y277" s="123">
        <f t="shared" ref="Y277" si="252">IF($Q272&lt;=18,IF(Y276&lt;=$Q272,1,0),IF($Q272&lt;=36,IF(Y276&lt;=($Q272-18),2,1),IF($Q272&gt;36,IF(Y276&lt;=($Q272-36),3,2))))</f>
        <v>2</v>
      </c>
      <c r="Z277" s="125">
        <f>SUM(Q277:Y277)</f>
        <v>17</v>
      </c>
      <c r="AA277" s="126">
        <f>P277+Z277</f>
        <v>33</v>
      </c>
      <c r="AB277" s="101"/>
      <c r="AC277" s="101"/>
    </row>
    <row r="278" spans="5:33" x14ac:dyDescent="0.35">
      <c r="E278" s="101"/>
      <c r="F278" s="127" t="s">
        <v>51</v>
      </c>
      <c r="G278" s="128">
        <f t="shared" ref="G278:O278" si="253">G17</f>
        <v>6</v>
      </c>
      <c r="H278" s="128">
        <f t="shared" si="253"/>
        <v>7</v>
      </c>
      <c r="I278" s="128">
        <f t="shared" si="253"/>
        <v>8</v>
      </c>
      <c r="J278" s="128">
        <f t="shared" si="253"/>
        <v>6</v>
      </c>
      <c r="K278" s="128">
        <f t="shared" si="253"/>
        <v>4</v>
      </c>
      <c r="L278" s="128">
        <f t="shared" si="253"/>
        <v>5</v>
      </c>
      <c r="M278" s="128">
        <f t="shared" si="253"/>
        <v>4</v>
      </c>
      <c r="N278" s="128">
        <f t="shared" si="253"/>
        <v>7</v>
      </c>
      <c r="O278" s="128">
        <f t="shared" si="253"/>
        <v>6</v>
      </c>
      <c r="P278" s="129">
        <f>SUM(G278:O278)</f>
        <v>53</v>
      </c>
      <c r="Q278" s="130">
        <f t="shared" ref="Q278:Y278" si="254">Q17</f>
        <v>6</v>
      </c>
      <c r="R278" s="128">
        <f t="shared" si="254"/>
        <v>7</v>
      </c>
      <c r="S278" s="128">
        <f t="shared" si="254"/>
        <v>3</v>
      </c>
      <c r="T278" s="128">
        <f t="shared" si="254"/>
        <v>8</v>
      </c>
      <c r="U278" s="128">
        <f t="shared" si="254"/>
        <v>7</v>
      </c>
      <c r="V278" s="128">
        <f t="shared" si="254"/>
        <v>8</v>
      </c>
      <c r="W278" s="128">
        <f t="shared" si="254"/>
        <v>6</v>
      </c>
      <c r="X278" s="128">
        <f t="shared" si="254"/>
        <v>9</v>
      </c>
      <c r="Y278" s="131">
        <f t="shared" si="254"/>
        <v>7</v>
      </c>
      <c r="Z278" s="129">
        <f>SUM(Q278:Y278)</f>
        <v>61</v>
      </c>
      <c r="AA278" s="132">
        <f>P278+Z278</f>
        <v>114</v>
      </c>
      <c r="AB278" s="101"/>
      <c r="AC278" s="101"/>
    </row>
    <row r="279" spans="5:33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2</v>
      </c>
      <c r="H279" s="134">
        <f t="shared" ref="H279:O279" si="255">IF(H278-H275=-1,3+H277)+IF(H278-H275=0,2+H277)+IF(H278-H275=1,1+H277)+IF(H278-H275=2,H277)+IF(H278-H275=3,IF(H277-1&gt;0,H277-1,0))+IF(H278-H275=4,IF(H277-2&gt;0,H277-2,0))</f>
        <v>1</v>
      </c>
      <c r="I279" s="134">
        <f t="shared" si="255"/>
        <v>1</v>
      </c>
      <c r="J279" s="134">
        <f t="shared" si="255"/>
        <v>2</v>
      </c>
      <c r="K279" s="134">
        <f t="shared" si="255"/>
        <v>3</v>
      </c>
      <c r="L279" s="134">
        <f t="shared" si="255"/>
        <v>4</v>
      </c>
      <c r="M279" s="134">
        <f t="shared" si="255"/>
        <v>2</v>
      </c>
      <c r="N279" s="134">
        <f t="shared" si="255"/>
        <v>1</v>
      </c>
      <c r="O279" s="135">
        <f t="shared" si="255"/>
        <v>1</v>
      </c>
      <c r="P279" s="136">
        <f>SUM(G279:O279)</f>
        <v>17</v>
      </c>
      <c r="Q279" s="137">
        <f t="shared" ref="Q279:Y279" si="256">IF(Q278-Q275=-1,3+Q277)+IF(Q278-Q275=0,2+Q277)+IF(Q278-Q275=1,1+Q277)+IF(Q278-Q275=2,Q277)+IF(Q278-Q275=3,IF(Q277-1&gt;0,Q277-1,0))+IF(Q278-Q275=4,IF(Q277-2&gt;0,Q277-2,0))</f>
        <v>2</v>
      </c>
      <c r="R279" s="138">
        <f t="shared" si="256"/>
        <v>1</v>
      </c>
      <c r="S279" s="138">
        <f t="shared" si="256"/>
        <v>4</v>
      </c>
      <c r="T279" s="138">
        <f t="shared" si="256"/>
        <v>1</v>
      </c>
      <c r="U279" s="138">
        <f t="shared" si="256"/>
        <v>0</v>
      </c>
      <c r="V279" s="138">
        <f t="shared" si="256"/>
        <v>0</v>
      </c>
      <c r="W279" s="138">
        <f t="shared" si="256"/>
        <v>2</v>
      </c>
      <c r="X279" s="138">
        <f t="shared" si="256"/>
        <v>0</v>
      </c>
      <c r="Y279" s="135">
        <f t="shared" si="256"/>
        <v>1</v>
      </c>
      <c r="Z279" s="136">
        <f>SUM(Q279:Y279)</f>
        <v>11</v>
      </c>
      <c r="AA279" s="139">
        <f>P279+Z279</f>
        <v>28</v>
      </c>
      <c r="AB279" s="101"/>
      <c r="AC279" s="101"/>
    </row>
    <row r="280" spans="5:33" ht="15" thickBot="1" x14ac:dyDescent="0.4">
      <c r="E280" s="101"/>
      <c r="F280" s="140" t="s">
        <v>53</v>
      </c>
      <c r="G280" s="141">
        <f t="shared" ref="G280:O280" si="257">IF(G278-G275=-2,4)+IF(G278-G275=-1,3)+IF(G278-G275=0,2)+IF(G278-G275=1,1)+IF(G278-G275&gt;2,0)</f>
        <v>0</v>
      </c>
      <c r="H280" s="141">
        <f t="shared" si="257"/>
        <v>0</v>
      </c>
      <c r="I280" s="141">
        <f t="shared" si="257"/>
        <v>0</v>
      </c>
      <c r="J280" s="141">
        <f t="shared" si="257"/>
        <v>0</v>
      </c>
      <c r="K280" s="141">
        <f t="shared" si="257"/>
        <v>1</v>
      </c>
      <c r="L280" s="141">
        <f t="shared" si="257"/>
        <v>2</v>
      </c>
      <c r="M280" s="141">
        <f t="shared" si="257"/>
        <v>1</v>
      </c>
      <c r="N280" s="141">
        <f t="shared" si="257"/>
        <v>0</v>
      </c>
      <c r="O280" s="142">
        <f t="shared" si="257"/>
        <v>0</v>
      </c>
      <c r="P280" s="143">
        <f>SUM(G280:O280)</f>
        <v>4</v>
      </c>
      <c r="Q280" s="142">
        <f t="shared" ref="Q280:Y280" si="258">IF(Q278-Q275=-2,4)+IF(Q278-Q275=-1,3)+IF(Q278-Q275=0,2)+IF(Q278-Q275=1,1)+IF(Q278-Q275&gt;2,0)</f>
        <v>0</v>
      </c>
      <c r="R280" s="142">
        <f t="shared" si="258"/>
        <v>0</v>
      </c>
      <c r="S280" s="142">
        <f t="shared" si="258"/>
        <v>2</v>
      </c>
      <c r="T280" s="142">
        <f t="shared" si="258"/>
        <v>0</v>
      </c>
      <c r="U280" s="142">
        <f t="shared" si="258"/>
        <v>0</v>
      </c>
      <c r="V280" s="142">
        <f t="shared" si="258"/>
        <v>0</v>
      </c>
      <c r="W280" s="142">
        <f t="shared" si="258"/>
        <v>0</v>
      </c>
      <c r="X280" s="142">
        <f t="shared" si="258"/>
        <v>0</v>
      </c>
      <c r="Y280" s="142">
        <f t="shared" si="258"/>
        <v>0</v>
      </c>
      <c r="Z280" s="143">
        <f>SUM(Q280:Y280)</f>
        <v>2</v>
      </c>
      <c r="AA280" s="144">
        <f>P280+Z280</f>
        <v>6</v>
      </c>
      <c r="AB280" s="101"/>
      <c r="AC280" s="101"/>
    </row>
    <row r="281" spans="5:33" x14ac:dyDescent="0.35">
      <c r="E281" s="101"/>
      <c r="F281" s="38"/>
      <c r="G281" s="28">
        <f>G278-G275</f>
        <v>2</v>
      </c>
      <c r="H281" s="28">
        <f t="shared" ref="H281:O281" si="259">H278-H275</f>
        <v>3</v>
      </c>
      <c r="I281" s="28">
        <f t="shared" si="259"/>
        <v>3</v>
      </c>
      <c r="J281" s="28">
        <f t="shared" si="259"/>
        <v>2</v>
      </c>
      <c r="K281" s="28">
        <f t="shared" si="259"/>
        <v>1</v>
      </c>
      <c r="L281" s="28">
        <f t="shared" si="259"/>
        <v>0</v>
      </c>
      <c r="M281" s="28">
        <f t="shared" si="259"/>
        <v>1</v>
      </c>
      <c r="N281" s="28">
        <f t="shared" si="259"/>
        <v>2</v>
      </c>
      <c r="O281" s="15">
        <f t="shared" si="259"/>
        <v>3</v>
      </c>
      <c r="P281" s="15"/>
      <c r="Q281" s="15">
        <f t="shared" ref="Q281:Y281" si="260">Q278-Q275</f>
        <v>2</v>
      </c>
      <c r="R281" s="15">
        <f t="shared" si="260"/>
        <v>3</v>
      </c>
      <c r="S281" s="15">
        <f t="shared" si="260"/>
        <v>0</v>
      </c>
      <c r="T281" s="15">
        <f t="shared" si="260"/>
        <v>3</v>
      </c>
      <c r="U281" s="15">
        <f t="shared" si="260"/>
        <v>4</v>
      </c>
      <c r="V281" s="15">
        <f t="shared" si="260"/>
        <v>4</v>
      </c>
      <c r="W281" s="15">
        <f t="shared" si="260"/>
        <v>2</v>
      </c>
      <c r="X281" s="15">
        <f t="shared" si="260"/>
        <v>4</v>
      </c>
      <c r="Y281" s="15">
        <f t="shared" si="260"/>
        <v>3</v>
      </c>
      <c r="Z281" s="145"/>
      <c r="AA281" s="146"/>
      <c r="AB281" s="101"/>
      <c r="AC281" s="101"/>
    </row>
    <row r="282" spans="5:33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3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3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2</v>
      </c>
      <c r="P284" s="198" t="s">
        <v>57</v>
      </c>
      <c r="Q284" s="198"/>
      <c r="R284" s="198"/>
      <c r="S284" s="198"/>
      <c r="T284" s="198"/>
      <c r="U284" s="148">
        <f>COUNTIF(G281:Y281,"=2")</f>
        <v>5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  <c r="AG284" s="74"/>
    </row>
    <row r="285" spans="5:33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2</v>
      </c>
      <c r="P285" s="198" t="s">
        <v>60</v>
      </c>
      <c r="Q285" s="198"/>
      <c r="R285" s="198"/>
      <c r="S285" s="198"/>
      <c r="T285" s="198"/>
      <c r="U285" s="151">
        <f>COUNTIF(G281:Y281,"&gt;=3")</f>
        <v>9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  <c r="AG285" s="74"/>
    </row>
    <row r="286" spans="5:33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2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  <c r="AG286" s="74"/>
    </row>
    <row r="287" spans="5:33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2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  <c r="AG287" s="74"/>
    </row>
    <row r="288" spans="5:33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5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  <c r="AG288" s="74"/>
    </row>
    <row r="289" spans="5:33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9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  <c r="AG289" s="74"/>
    </row>
    <row r="290" spans="5:33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  <c r="AG290" s="74"/>
    </row>
    <row r="291" spans="5:33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  <c r="AG291" s="74"/>
    </row>
    <row r="292" spans="5:33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  <c r="AG292" s="161"/>
    </row>
    <row r="293" spans="5:33" ht="15.5" thickTop="1" thickBot="1" x14ac:dyDescent="0.4"/>
    <row r="294" spans="5:33" x14ac:dyDescent="0.35">
      <c r="E294" s="101"/>
      <c r="F294" s="102" t="s">
        <v>49</v>
      </c>
      <c r="G294" s="196" t="str">
        <f>C18</f>
        <v>LEVEQUE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44625</v>
      </c>
      <c r="AB294" s="101"/>
      <c r="AC294" s="101"/>
    </row>
    <row r="295" spans="5:33" ht="15" thickBot="1" x14ac:dyDescent="0.4">
      <c r="E295" s="101"/>
      <c r="F295" s="104" t="s">
        <v>6</v>
      </c>
      <c r="G295" s="210">
        <f>E18</f>
        <v>22.4</v>
      </c>
      <c r="H295" s="211"/>
      <c r="I295" s="211"/>
      <c r="J295" s="211"/>
      <c r="K295" s="17"/>
      <c r="L295" s="211">
        <f>$F$3</f>
        <v>133</v>
      </c>
      <c r="M295" s="211"/>
      <c r="N295" s="211"/>
      <c r="O295" s="211">
        <f>$G$3</f>
        <v>68.599999999999994</v>
      </c>
      <c r="P295" s="211"/>
      <c r="Q295" s="212">
        <f>ROUND((G295*(L295/113)+(O295-AA298)),0)</f>
        <v>23</v>
      </c>
      <c r="R295" s="212"/>
      <c r="S295" s="212"/>
      <c r="T295" s="212"/>
      <c r="U295" s="17"/>
      <c r="V295" s="17"/>
      <c r="AA295" s="17"/>
      <c r="AB295" s="101"/>
      <c r="AC295" s="101"/>
    </row>
    <row r="296" spans="5:33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3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3" x14ac:dyDescent="0.35">
      <c r="E298" s="101"/>
      <c r="F298" s="109" t="s">
        <v>11</v>
      </c>
      <c r="G298" s="110">
        <f>G$7</f>
        <v>4</v>
      </c>
      <c r="H298" s="110">
        <f t="shared" ref="H298:O298" si="261">H$7</f>
        <v>4</v>
      </c>
      <c r="I298" s="110">
        <f t="shared" si="261"/>
        <v>5</v>
      </c>
      <c r="J298" s="110">
        <f t="shared" si="261"/>
        <v>4</v>
      </c>
      <c r="K298" s="110">
        <f t="shared" si="261"/>
        <v>3</v>
      </c>
      <c r="L298" s="110">
        <f t="shared" si="261"/>
        <v>5</v>
      </c>
      <c r="M298" s="110">
        <f t="shared" si="261"/>
        <v>3</v>
      </c>
      <c r="N298" s="110">
        <f t="shared" si="261"/>
        <v>5</v>
      </c>
      <c r="O298" s="110">
        <f t="shared" si="261"/>
        <v>3</v>
      </c>
      <c r="P298" s="111">
        <f>SUM(G298:O298)</f>
        <v>36</v>
      </c>
      <c r="Q298" s="110">
        <f t="shared" ref="Q298:Y298" si="262">Q$7</f>
        <v>4</v>
      </c>
      <c r="R298" s="112">
        <f t="shared" si="262"/>
        <v>4</v>
      </c>
      <c r="S298" s="112">
        <f t="shared" si="262"/>
        <v>3</v>
      </c>
      <c r="T298" s="112">
        <f t="shared" si="262"/>
        <v>5</v>
      </c>
      <c r="U298" s="112">
        <f t="shared" si="262"/>
        <v>3</v>
      </c>
      <c r="V298" s="112">
        <f t="shared" si="262"/>
        <v>4</v>
      </c>
      <c r="W298" s="112">
        <f t="shared" si="262"/>
        <v>4</v>
      </c>
      <c r="X298" s="112">
        <f t="shared" si="262"/>
        <v>5</v>
      </c>
      <c r="Y298" s="113">
        <f t="shared" si="262"/>
        <v>4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3" x14ac:dyDescent="0.35">
      <c r="E299" s="101"/>
      <c r="F299" s="114" t="s">
        <v>7</v>
      </c>
      <c r="G299" s="115">
        <f>G$8</f>
        <v>4</v>
      </c>
      <c r="H299" s="115">
        <f t="shared" ref="H299:O299" si="263">H$8</f>
        <v>8</v>
      </c>
      <c r="I299" s="115">
        <f t="shared" si="263"/>
        <v>12</v>
      </c>
      <c r="J299" s="115">
        <f t="shared" si="263"/>
        <v>14</v>
      </c>
      <c r="K299" s="115">
        <f t="shared" si="263"/>
        <v>2</v>
      </c>
      <c r="L299" s="115">
        <f t="shared" si="263"/>
        <v>10</v>
      </c>
      <c r="M299" s="115">
        <f t="shared" si="263"/>
        <v>18</v>
      </c>
      <c r="N299" s="115">
        <f t="shared" si="263"/>
        <v>16</v>
      </c>
      <c r="O299" s="116">
        <f t="shared" si="263"/>
        <v>6</v>
      </c>
      <c r="P299" s="117"/>
      <c r="Q299" s="118">
        <f t="shared" ref="Q299:Y299" si="264">Q$8</f>
        <v>1</v>
      </c>
      <c r="R299" s="119">
        <f t="shared" si="264"/>
        <v>9</v>
      </c>
      <c r="S299" s="119">
        <f t="shared" si="264"/>
        <v>11</v>
      </c>
      <c r="T299" s="119">
        <f t="shared" si="264"/>
        <v>5</v>
      </c>
      <c r="U299" s="119">
        <f t="shared" si="264"/>
        <v>17</v>
      </c>
      <c r="V299" s="119">
        <f t="shared" si="264"/>
        <v>15</v>
      </c>
      <c r="W299" s="119">
        <f t="shared" si="264"/>
        <v>3</v>
      </c>
      <c r="X299" s="119">
        <f t="shared" si="264"/>
        <v>13</v>
      </c>
      <c r="Y299" s="116">
        <f t="shared" si="264"/>
        <v>7</v>
      </c>
      <c r="Z299" s="117"/>
      <c r="AA299" s="120"/>
      <c r="AB299" s="101"/>
      <c r="AC299" s="101"/>
    </row>
    <row r="300" spans="5:33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2</v>
      </c>
      <c r="H300" s="122">
        <f t="shared" ref="H300" si="265">IF($Q295&lt;=18,IF(H299&lt;=$Q295,1,0),IF($Q295&lt;=36,IF(H299&lt;=($Q295-18),2,1),IF($Q295&gt;36,IF(H299&lt;=($Q295-36),3,2))))</f>
        <v>1</v>
      </c>
      <c r="I300" s="122">
        <f t="shared" ref="I300" si="266">IF($Q295&lt;=18,IF(I299&lt;=$Q295,1,0),IF($Q295&lt;=36,IF(I299&lt;=($Q295-18),2,1),IF($Q295&gt;36,IF(I299&lt;=($Q295-36),3,2))))</f>
        <v>1</v>
      </c>
      <c r="J300" s="122">
        <f t="shared" ref="J300" si="267">IF($Q295&lt;=18,IF(J299&lt;=$Q295,1,0),IF($Q295&lt;=36,IF(J299&lt;=($Q295-18),2,1),IF($Q295&gt;36,IF(J299&lt;=($Q295-36),3,2))))</f>
        <v>1</v>
      </c>
      <c r="K300" s="122">
        <f t="shared" ref="K300" si="268">IF($Q295&lt;=18,IF(K299&lt;=$Q295,1,0),IF($Q295&lt;=36,IF(K299&lt;=($Q295-18),2,1),IF($Q295&gt;36,IF(K299&lt;=($Q295-36),3,2))))</f>
        <v>2</v>
      </c>
      <c r="L300" s="122">
        <f t="shared" ref="L300" si="269">IF($Q295&lt;=18,IF(L299&lt;=$Q295,1,0),IF($Q295&lt;=36,IF(L299&lt;=($Q295-18),2,1),IF($Q295&gt;36,IF(L299&lt;=($Q295-36),3,2))))</f>
        <v>1</v>
      </c>
      <c r="M300" s="122">
        <f t="shared" ref="M300" si="270">IF($Q295&lt;=18,IF(M299&lt;=$Q295,1,0),IF($Q295&lt;=36,IF(M299&lt;=($Q295-18),2,1),IF($Q295&gt;36,IF(M299&lt;=($Q295-36),3,2))))</f>
        <v>1</v>
      </c>
      <c r="N300" s="122">
        <f t="shared" ref="N300" si="271">IF($Q295&lt;=18,IF(N299&lt;=$Q295,1,0),IF($Q295&lt;=36,IF(N299&lt;=($Q295-18),2,1),IF($Q295&gt;36,IF(N299&lt;=($Q295-36),3,2))))</f>
        <v>1</v>
      </c>
      <c r="O300" s="123">
        <f t="shared" ref="O300" si="272">IF($Q295&lt;=18,IF(O299&lt;=$Q295,1,0),IF($Q295&lt;=36,IF(O299&lt;=($Q295-18),2,1),IF($Q295&gt;36,IF(O299&lt;=($Q295-36),3,2))))</f>
        <v>1</v>
      </c>
      <c r="P300" s="124">
        <f>SUM(G300:O300)</f>
        <v>11</v>
      </c>
      <c r="Q300" s="123">
        <f t="shared" ref="Q300" si="273">IF($Q295&lt;=18,IF(Q299&lt;=$Q295,1,0),IF($Q295&lt;=36,IF(Q299&lt;=($Q295-18),2,1),IF($Q295&gt;36,IF(Q299&lt;=($Q295-36),3,2))))</f>
        <v>2</v>
      </c>
      <c r="R300" s="123">
        <f t="shared" ref="R300" si="274">IF($Q295&lt;=18,IF(R299&lt;=$Q295,1,0),IF($Q295&lt;=36,IF(R299&lt;=($Q295-18),2,1),IF($Q295&gt;36,IF(R299&lt;=($Q295-36),3,2))))</f>
        <v>1</v>
      </c>
      <c r="S300" s="123">
        <f t="shared" ref="S300" si="275">IF($Q295&lt;=18,IF(S299&lt;=$Q295,1,0),IF($Q295&lt;=36,IF(S299&lt;=($Q295-18),2,1),IF($Q295&gt;36,IF(S299&lt;=($Q295-36),3,2))))</f>
        <v>1</v>
      </c>
      <c r="T300" s="123">
        <f t="shared" ref="T300" si="276">IF($Q295&lt;=18,IF(T299&lt;=$Q295,1,0),IF($Q295&lt;=36,IF(T299&lt;=($Q295-18),2,1),IF($Q295&gt;36,IF(T299&lt;=($Q295-36),3,2))))</f>
        <v>2</v>
      </c>
      <c r="U300" s="123">
        <f t="shared" ref="U300" si="277">IF($Q295&lt;=18,IF(U299&lt;=$Q295,1,0),IF($Q295&lt;=36,IF(U299&lt;=($Q295-18),2,1),IF($Q295&gt;36,IF(U299&lt;=($Q295-36),3,2))))</f>
        <v>1</v>
      </c>
      <c r="V300" s="123">
        <f t="shared" ref="V300" si="278">IF($Q295&lt;=18,IF(V299&lt;=$Q295,1,0),IF($Q295&lt;=36,IF(V299&lt;=($Q295-18),2,1),IF($Q295&gt;36,IF(V299&lt;=($Q295-36),3,2))))</f>
        <v>1</v>
      </c>
      <c r="W300" s="123">
        <f t="shared" ref="W300" si="279">IF($Q295&lt;=18,IF(W299&lt;=$Q295,1,0),IF($Q295&lt;=36,IF(W299&lt;=($Q295-18),2,1),IF($Q295&gt;36,IF(W299&lt;=($Q295-36),3,2))))</f>
        <v>2</v>
      </c>
      <c r="X300" s="123">
        <f t="shared" ref="X300" si="280">IF($Q295&lt;=18,IF(X299&lt;=$Q295,1,0),IF($Q295&lt;=36,IF(X299&lt;=($Q295-18),2,1),IF($Q295&gt;36,IF(X299&lt;=($Q295-36),3,2))))</f>
        <v>1</v>
      </c>
      <c r="Y300" s="123">
        <f t="shared" ref="Y300" si="281">IF($Q295&lt;=18,IF(Y299&lt;=$Q295,1,0),IF($Q295&lt;=36,IF(Y299&lt;=($Q295-18),2,1),IF($Q295&gt;36,IF(Y299&lt;=($Q295-36),3,2))))</f>
        <v>1</v>
      </c>
      <c r="Z300" s="125">
        <f>SUM(Q300:Y300)</f>
        <v>12</v>
      </c>
      <c r="AA300" s="126">
        <f>P300+Z300</f>
        <v>23</v>
      </c>
      <c r="AB300" s="101"/>
      <c r="AC300" s="101"/>
    </row>
    <row r="301" spans="5:33" x14ac:dyDescent="0.35">
      <c r="E301" s="101"/>
      <c r="F301" s="127" t="s">
        <v>51</v>
      </c>
      <c r="G301" s="128">
        <f t="shared" ref="G301:O301" si="282">G18</f>
        <v>6</v>
      </c>
      <c r="H301" s="128">
        <f t="shared" si="282"/>
        <v>7</v>
      </c>
      <c r="I301" s="128">
        <f t="shared" si="282"/>
        <v>8</v>
      </c>
      <c r="J301" s="128">
        <f t="shared" si="282"/>
        <v>6</v>
      </c>
      <c r="K301" s="128">
        <f t="shared" si="282"/>
        <v>4</v>
      </c>
      <c r="L301" s="128">
        <f t="shared" si="282"/>
        <v>7</v>
      </c>
      <c r="M301" s="128">
        <f t="shared" si="282"/>
        <v>4</v>
      </c>
      <c r="N301" s="128">
        <f t="shared" si="282"/>
        <v>7</v>
      </c>
      <c r="O301" s="128">
        <f t="shared" si="282"/>
        <v>4</v>
      </c>
      <c r="P301" s="129">
        <f>SUM(G301:O301)</f>
        <v>53</v>
      </c>
      <c r="Q301" s="130">
        <f t="shared" ref="Q301:Y301" si="283">Q18</f>
        <v>6</v>
      </c>
      <c r="R301" s="128">
        <f t="shared" si="283"/>
        <v>9</v>
      </c>
      <c r="S301" s="128">
        <f t="shared" si="283"/>
        <v>7</v>
      </c>
      <c r="T301" s="128">
        <f t="shared" si="283"/>
        <v>4</v>
      </c>
      <c r="U301" s="128">
        <f t="shared" si="283"/>
        <v>6</v>
      </c>
      <c r="V301" s="128">
        <f t="shared" si="283"/>
        <v>7</v>
      </c>
      <c r="W301" s="128">
        <f t="shared" si="283"/>
        <v>7</v>
      </c>
      <c r="X301" s="128">
        <f t="shared" si="283"/>
        <v>6</v>
      </c>
      <c r="Y301" s="131">
        <f t="shared" si="283"/>
        <v>5</v>
      </c>
      <c r="Z301" s="129">
        <f>SUM(Q301:Y301)</f>
        <v>57</v>
      </c>
      <c r="AA301" s="132">
        <f>P301+Z301</f>
        <v>110</v>
      </c>
      <c r="AB301" s="101"/>
      <c r="AC301" s="101"/>
    </row>
    <row r="302" spans="5:33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2</v>
      </c>
      <c r="H302" s="134">
        <f t="shared" ref="H302:O302" si="284">IF(H301-H298=-1,3+H300)+IF(H301-H298=0,2+H300)+IF(H301-H298=1,1+H300)+IF(H301-H298=2,H300)+IF(H301-H298=3,IF(H300-1&gt;0,H300-1,0))+IF(H301-H298=4,IF(H300-2&gt;0,H300-2,0))</f>
        <v>0</v>
      </c>
      <c r="I302" s="134">
        <f t="shared" si="284"/>
        <v>0</v>
      </c>
      <c r="J302" s="134">
        <f t="shared" si="284"/>
        <v>1</v>
      </c>
      <c r="K302" s="134">
        <f t="shared" si="284"/>
        <v>3</v>
      </c>
      <c r="L302" s="134">
        <f t="shared" si="284"/>
        <v>1</v>
      </c>
      <c r="M302" s="134">
        <f t="shared" si="284"/>
        <v>2</v>
      </c>
      <c r="N302" s="134">
        <f t="shared" si="284"/>
        <v>1</v>
      </c>
      <c r="O302" s="135">
        <f t="shared" si="284"/>
        <v>2</v>
      </c>
      <c r="P302" s="136">
        <f>SUM(G302:O302)</f>
        <v>12</v>
      </c>
      <c r="Q302" s="137">
        <f t="shared" ref="Q302:Y302" si="285">IF(Q301-Q298=-1,3+Q300)+IF(Q301-Q298=0,2+Q300)+IF(Q301-Q298=1,1+Q300)+IF(Q301-Q298=2,Q300)+IF(Q301-Q298=3,IF(Q300-1&gt;0,Q300-1,0))+IF(Q301-Q298=4,IF(Q300-2&gt;0,Q300-2,0))</f>
        <v>2</v>
      </c>
      <c r="R302" s="138">
        <f t="shared" si="285"/>
        <v>0</v>
      </c>
      <c r="S302" s="138">
        <f t="shared" si="285"/>
        <v>0</v>
      </c>
      <c r="T302" s="138">
        <f t="shared" si="285"/>
        <v>5</v>
      </c>
      <c r="U302" s="138">
        <f t="shared" si="285"/>
        <v>0</v>
      </c>
      <c r="V302" s="138">
        <f t="shared" si="285"/>
        <v>0</v>
      </c>
      <c r="W302" s="138">
        <f t="shared" si="285"/>
        <v>1</v>
      </c>
      <c r="X302" s="138">
        <f t="shared" si="285"/>
        <v>2</v>
      </c>
      <c r="Y302" s="135">
        <f t="shared" si="285"/>
        <v>2</v>
      </c>
      <c r="Z302" s="136">
        <f>SUM(Q302:Y302)</f>
        <v>12</v>
      </c>
      <c r="AA302" s="139">
        <f>P302+Z302</f>
        <v>24</v>
      </c>
      <c r="AB302" s="101"/>
      <c r="AC302" s="101"/>
    </row>
    <row r="303" spans="5:33" ht="15" thickBot="1" x14ac:dyDescent="0.4">
      <c r="E303" s="101"/>
      <c r="F303" s="140" t="s">
        <v>53</v>
      </c>
      <c r="G303" s="141">
        <f t="shared" ref="G303:O303" si="286">IF(G301-G298=-2,4)+IF(G301-G298=-1,3)+IF(G301-G298=0,2)+IF(G301-G298=1,1)+IF(G301-G298&gt;2,0)</f>
        <v>0</v>
      </c>
      <c r="H303" s="141">
        <f t="shared" si="286"/>
        <v>0</v>
      </c>
      <c r="I303" s="141">
        <f t="shared" si="286"/>
        <v>0</v>
      </c>
      <c r="J303" s="141">
        <f t="shared" si="286"/>
        <v>0</v>
      </c>
      <c r="K303" s="141">
        <f t="shared" si="286"/>
        <v>1</v>
      </c>
      <c r="L303" s="141">
        <f t="shared" si="286"/>
        <v>0</v>
      </c>
      <c r="M303" s="141">
        <f t="shared" si="286"/>
        <v>1</v>
      </c>
      <c r="N303" s="141">
        <f t="shared" si="286"/>
        <v>0</v>
      </c>
      <c r="O303" s="142">
        <f t="shared" si="286"/>
        <v>1</v>
      </c>
      <c r="P303" s="143">
        <f>SUM(G303:O303)</f>
        <v>3</v>
      </c>
      <c r="Q303" s="142">
        <f t="shared" ref="Q303:Y303" si="287">IF(Q301-Q298=-2,4)+IF(Q301-Q298=-1,3)+IF(Q301-Q298=0,2)+IF(Q301-Q298=1,1)+IF(Q301-Q298&gt;2,0)</f>
        <v>0</v>
      </c>
      <c r="R303" s="142">
        <f t="shared" si="287"/>
        <v>0</v>
      </c>
      <c r="S303" s="142">
        <f t="shared" si="287"/>
        <v>0</v>
      </c>
      <c r="T303" s="142">
        <f t="shared" si="287"/>
        <v>3</v>
      </c>
      <c r="U303" s="142">
        <f t="shared" si="287"/>
        <v>0</v>
      </c>
      <c r="V303" s="142">
        <f t="shared" si="287"/>
        <v>0</v>
      </c>
      <c r="W303" s="142">
        <f t="shared" si="287"/>
        <v>0</v>
      </c>
      <c r="X303" s="142">
        <f t="shared" si="287"/>
        <v>1</v>
      </c>
      <c r="Y303" s="142">
        <f t="shared" si="287"/>
        <v>1</v>
      </c>
      <c r="Z303" s="143">
        <f>SUM(Q303:Y303)</f>
        <v>5</v>
      </c>
      <c r="AA303" s="144">
        <f>P303+Z303</f>
        <v>8</v>
      </c>
      <c r="AB303" s="101"/>
      <c r="AC303" s="101"/>
    </row>
    <row r="304" spans="5:33" x14ac:dyDescent="0.35">
      <c r="E304" s="101"/>
      <c r="F304" s="38"/>
      <c r="G304" s="28">
        <f>G301-G298</f>
        <v>2</v>
      </c>
      <c r="H304" s="28">
        <f t="shared" ref="H304:O304" si="288">H301-H298</f>
        <v>3</v>
      </c>
      <c r="I304" s="28">
        <f t="shared" si="288"/>
        <v>3</v>
      </c>
      <c r="J304" s="28">
        <f t="shared" si="288"/>
        <v>2</v>
      </c>
      <c r="K304" s="28">
        <f t="shared" si="288"/>
        <v>1</v>
      </c>
      <c r="L304" s="28">
        <f t="shared" si="288"/>
        <v>2</v>
      </c>
      <c r="M304" s="28">
        <f t="shared" si="288"/>
        <v>1</v>
      </c>
      <c r="N304" s="28">
        <f t="shared" si="288"/>
        <v>2</v>
      </c>
      <c r="O304" s="15">
        <f t="shared" si="288"/>
        <v>1</v>
      </c>
      <c r="P304" s="15"/>
      <c r="Q304" s="15">
        <f t="shared" ref="Q304:Y304" si="289">Q301-Q298</f>
        <v>2</v>
      </c>
      <c r="R304" s="15">
        <f t="shared" si="289"/>
        <v>5</v>
      </c>
      <c r="S304" s="15">
        <f t="shared" si="289"/>
        <v>4</v>
      </c>
      <c r="T304" s="15">
        <f t="shared" si="289"/>
        <v>-1</v>
      </c>
      <c r="U304" s="15">
        <f t="shared" si="289"/>
        <v>3</v>
      </c>
      <c r="V304" s="15">
        <f t="shared" si="289"/>
        <v>3</v>
      </c>
      <c r="W304" s="15">
        <f t="shared" si="289"/>
        <v>3</v>
      </c>
      <c r="X304" s="15">
        <f t="shared" si="289"/>
        <v>1</v>
      </c>
      <c r="Y304" s="15">
        <f t="shared" si="289"/>
        <v>1</v>
      </c>
      <c r="Z304" s="145"/>
      <c r="AA304" s="146"/>
      <c r="AB304" s="101"/>
      <c r="AC304" s="101"/>
    </row>
    <row r="305" spans="5:33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3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3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5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  <c r="AG307" s="74"/>
    </row>
    <row r="308" spans="5:33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1</v>
      </c>
      <c r="M308" s="217" t="s">
        <v>59</v>
      </c>
      <c r="N308" s="217"/>
      <c r="O308" s="152">
        <f>COUNTIF(G304:Y304,"=1")</f>
        <v>5</v>
      </c>
      <c r="P308" s="198" t="s">
        <v>60</v>
      </c>
      <c r="Q308" s="198"/>
      <c r="R308" s="198"/>
      <c r="S308" s="198"/>
      <c r="T308" s="198"/>
      <c r="U308" s="151">
        <f>COUNTIF(G304:Y304,"&gt;=3")</f>
        <v>7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  <c r="AG308" s="74"/>
    </row>
    <row r="309" spans="5:33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  <c r="AG309" s="74"/>
    </row>
    <row r="310" spans="5:33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5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  <c r="AG310" s="74"/>
    </row>
    <row r="311" spans="5:33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5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  <c r="AG311" s="74"/>
    </row>
    <row r="312" spans="5:33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7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  <c r="AG312" s="74"/>
    </row>
    <row r="313" spans="5:33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  <c r="AG313" s="74"/>
    </row>
    <row r="314" spans="5:33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  <c r="AG314" s="74"/>
    </row>
    <row r="315" spans="5:33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  <c r="AG315" s="161"/>
    </row>
    <row r="316" spans="5:33" ht="15.5" thickTop="1" thickBot="1" x14ac:dyDescent="0.4"/>
    <row r="317" spans="5:33" x14ac:dyDescent="0.35">
      <c r="E317" s="101"/>
      <c r="F317" s="102" t="s">
        <v>49</v>
      </c>
      <c r="G317" s="196" t="str">
        <f>C19</f>
        <v>MICHEL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44625</v>
      </c>
      <c r="AB317" s="101"/>
      <c r="AC317" s="101"/>
    </row>
    <row r="318" spans="5:33" ht="15" thickBot="1" x14ac:dyDescent="0.4">
      <c r="E318" s="101"/>
      <c r="F318" s="104" t="s">
        <v>6</v>
      </c>
      <c r="G318" s="210">
        <f>E19</f>
        <v>37</v>
      </c>
      <c r="H318" s="211"/>
      <c r="I318" s="211"/>
      <c r="J318" s="211"/>
      <c r="K318" s="17"/>
      <c r="L318" s="211">
        <f>$F$3</f>
        <v>133</v>
      </c>
      <c r="M318" s="211"/>
      <c r="N318" s="211"/>
      <c r="O318" s="211">
        <f>$G$3</f>
        <v>68.599999999999994</v>
      </c>
      <c r="P318" s="211"/>
      <c r="Q318" s="212">
        <f>ROUND((G318*(L318/113)+(O318-AA321)),0)</f>
        <v>40</v>
      </c>
      <c r="R318" s="212"/>
      <c r="S318" s="212"/>
      <c r="T318" s="212"/>
      <c r="U318" s="17"/>
      <c r="V318" s="17"/>
      <c r="AA318" s="17"/>
      <c r="AB318" s="101"/>
      <c r="AC318" s="101"/>
    </row>
    <row r="319" spans="5:33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3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3" x14ac:dyDescent="0.35">
      <c r="E321" s="101"/>
      <c r="F321" s="109" t="s">
        <v>11</v>
      </c>
      <c r="G321" s="110">
        <f>G$7</f>
        <v>4</v>
      </c>
      <c r="H321" s="110">
        <f t="shared" ref="H321:O321" si="290">H$7</f>
        <v>4</v>
      </c>
      <c r="I321" s="110">
        <f t="shared" si="290"/>
        <v>5</v>
      </c>
      <c r="J321" s="110">
        <f t="shared" si="290"/>
        <v>4</v>
      </c>
      <c r="K321" s="110">
        <f t="shared" si="290"/>
        <v>3</v>
      </c>
      <c r="L321" s="110">
        <f t="shared" si="290"/>
        <v>5</v>
      </c>
      <c r="M321" s="110">
        <f t="shared" si="290"/>
        <v>3</v>
      </c>
      <c r="N321" s="110">
        <f t="shared" si="290"/>
        <v>5</v>
      </c>
      <c r="O321" s="110">
        <f t="shared" si="290"/>
        <v>3</v>
      </c>
      <c r="P321" s="111">
        <f>SUM(G321:O321)</f>
        <v>36</v>
      </c>
      <c r="Q321" s="110">
        <f t="shared" ref="Q321:Y321" si="291">Q$7</f>
        <v>4</v>
      </c>
      <c r="R321" s="112">
        <f t="shared" si="291"/>
        <v>4</v>
      </c>
      <c r="S321" s="112">
        <f t="shared" si="291"/>
        <v>3</v>
      </c>
      <c r="T321" s="112">
        <f t="shared" si="291"/>
        <v>5</v>
      </c>
      <c r="U321" s="112">
        <f t="shared" si="291"/>
        <v>3</v>
      </c>
      <c r="V321" s="112">
        <f t="shared" si="291"/>
        <v>4</v>
      </c>
      <c r="W321" s="112">
        <f t="shared" si="291"/>
        <v>4</v>
      </c>
      <c r="X321" s="112">
        <f t="shared" si="291"/>
        <v>5</v>
      </c>
      <c r="Y321" s="113">
        <f t="shared" si="291"/>
        <v>4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3" x14ac:dyDescent="0.35">
      <c r="E322" s="101"/>
      <c r="F322" s="114" t="s">
        <v>7</v>
      </c>
      <c r="G322" s="115">
        <f>G$8</f>
        <v>4</v>
      </c>
      <c r="H322" s="115">
        <f t="shared" ref="H322:O322" si="292">H$8</f>
        <v>8</v>
      </c>
      <c r="I322" s="115">
        <f t="shared" si="292"/>
        <v>12</v>
      </c>
      <c r="J322" s="115">
        <f t="shared" si="292"/>
        <v>14</v>
      </c>
      <c r="K322" s="115">
        <f t="shared" si="292"/>
        <v>2</v>
      </c>
      <c r="L322" s="115">
        <f t="shared" si="292"/>
        <v>10</v>
      </c>
      <c r="M322" s="115">
        <f t="shared" si="292"/>
        <v>18</v>
      </c>
      <c r="N322" s="115">
        <f t="shared" si="292"/>
        <v>16</v>
      </c>
      <c r="O322" s="116">
        <f t="shared" si="292"/>
        <v>6</v>
      </c>
      <c r="P322" s="117"/>
      <c r="Q322" s="118">
        <f t="shared" ref="Q322:Y322" si="293">Q$8</f>
        <v>1</v>
      </c>
      <c r="R322" s="119">
        <f t="shared" si="293"/>
        <v>9</v>
      </c>
      <c r="S322" s="119">
        <f t="shared" si="293"/>
        <v>11</v>
      </c>
      <c r="T322" s="119">
        <f t="shared" si="293"/>
        <v>5</v>
      </c>
      <c r="U322" s="119">
        <f t="shared" si="293"/>
        <v>17</v>
      </c>
      <c r="V322" s="119">
        <f t="shared" si="293"/>
        <v>15</v>
      </c>
      <c r="W322" s="119">
        <f t="shared" si="293"/>
        <v>3</v>
      </c>
      <c r="X322" s="119">
        <f t="shared" si="293"/>
        <v>13</v>
      </c>
      <c r="Y322" s="116">
        <f t="shared" si="293"/>
        <v>7</v>
      </c>
      <c r="Z322" s="117"/>
      <c r="AA322" s="120"/>
      <c r="AB322" s="101"/>
      <c r="AC322" s="101"/>
    </row>
    <row r="323" spans="5:33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3</v>
      </c>
      <c r="H323" s="122">
        <f t="shared" ref="H323" si="294">IF($Q318&lt;=18,IF(H322&lt;=$Q318,1,0),IF($Q318&lt;=36,IF(H322&lt;=($Q318-18),2,1),IF($Q318&gt;36,IF(H322&lt;=($Q318-36),3,2))))</f>
        <v>2</v>
      </c>
      <c r="I323" s="122">
        <f t="shared" ref="I323" si="295">IF($Q318&lt;=18,IF(I322&lt;=$Q318,1,0),IF($Q318&lt;=36,IF(I322&lt;=($Q318-18),2,1),IF($Q318&gt;36,IF(I322&lt;=($Q318-36),3,2))))</f>
        <v>2</v>
      </c>
      <c r="J323" s="122">
        <f t="shared" ref="J323" si="296">IF($Q318&lt;=18,IF(J322&lt;=$Q318,1,0),IF($Q318&lt;=36,IF(J322&lt;=($Q318-18),2,1),IF($Q318&gt;36,IF(J322&lt;=($Q318-36),3,2))))</f>
        <v>2</v>
      </c>
      <c r="K323" s="122">
        <f t="shared" ref="K323" si="297">IF($Q318&lt;=18,IF(K322&lt;=$Q318,1,0),IF($Q318&lt;=36,IF(K322&lt;=($Q318-18),2,1),IF($Q318&gt;36,IF(K322&lt;=($Q318-36),3,2))))</f>
        <v>3</v>
      </c>
      <c r="L323" s="122">
        <f t="shared" ref="L323" si="298">IF($Q318&lt;=18,IF(L322&lt;=$Q318,1,0),IF($Q318&lt;=36,IF(L322&lt;=($Q318-18),2,1),IF($Q318&gt;36,IF(L322&lt;=($Q318-36),3,2))))</f>
        <v>2</v>
      </c>
      <c r="M323" s="122">
        <f t="shared" ref="M323" si="299">IF($Q318&lt;=18,IF(M322&lt;=$Q318,1,0),IF($Q318&lt;=36,IF(M322&lt;=($Q318-18),2,1),IF($Q318&gt;36,IF(M322&lt;=($Q318-36),3,2))))</f>
        <v>2</v>
      </c>
      <c r="N323" s="122">
        <f t="shared" ref="N323" si="300">IF($Q318&lt;=18,IF(N322&lt;=$Q318,1,0),IF($Q318&lt;=36,IF(N322&lt;=($Q318-18),2,1),IF($Q318&gt;36,IF(N322&lt;=($Q318-36),3,2))))</f>
        <v>2</v>
      </c>
      <c r="O323" s="123">
        <f t="shared" ref="O323" si="301">IF($Q318&lt;=18,IF(O322&lt;=$Q318,1,0),IF($Q318&lt;=36,IF(O322&lt;=($Q318-18),2,1),IF($Q318&gt;36,IF(O322&lt;=($Q318-36),3,2))))</f>
        <v>2</v>
      </c>
      <c r="P323" s="124">
        <f>SUM(G323:O323)</f>
        <v>20</v>
      </c>
      <c r="Q323" s="123">
        <f t="shared" ref="Q323" si="302">IF($Q318&lt;=18,IF(Q322&lt;=$Q318,1,0),IF($Q318&lt;=36,IF(Q322&lt;=($Q318-18),2,1),IF($Q318&gt;36,IF(Q322&lt;=($Q318-36),3,2))))</f>
        <v>3</v>
      </c>
      <c r="R323" s="123">
        <f t="shared" ref="R323" si="303">IF($Q318&lt;=18,IF(R322&lt;=$Q318,1,0),IF($Q318&lt;=36,IF(R322&lt;=($Q318-18),2,1),IF($Q318&gt;36,IF(R322&lt;=($Q318-36),3,2))))</f>
        <v>2</v>
      </c>
      <c r="S323" s="123">
        <f t="shared" ref="S323" si="304">IF($Q318&lt;=18,IF(S322&lt;=$Q318,1,0),IF($Q318&lt;=36,IF(S322&lt;=($Q318-18),2,1),IF($Q318&gt;36,IF(S322&lt;=($Q318-36),3,2))))</f>
        <v>2</v>
      </c>
      <c r="T323" s="123">
        <f t="shared" ref="T323" si="305">IF($Q318&lt;=18,IF(T322&lt;=$Q318,1,0),IF($Q318&lt;=36,IF(T322&lt;=($Q318-18),2,1),IF($Q318&gt;36,IF(T322&lt;=($Q318-36),3,2))))</f>
        <v>2</v>
      </c>
      <c r="U323" s="123">
        <f t="shared" ref="U323" si="306">IF($Q318&lt;=18,IF(U322&lt;=$Q318,1,0),IF($Q318&lt;=36,IF(U322&lt;=($Q318-18),2,1),IF($Q318&gt;36,IF(U322&lt;=($Q318-36),3,2))))</f>
        <v>2</v>
      </c>
      <c r="V323" s="123">
        <f t="shared" ref="V323" si="307">IF($Q318&lt;=18,IF(V322&lt;=$Q318,1,0),IF($Q318&lt;=36,IF(V322&lt;=($Q318-18),2,1),IF($Q318&gt;36,IF(V322&lt;=($Q318-36),3,2))))</f>
        <v>2</v>
      </c>
      <c r="W323" s="123">
        <f t="shared" ref="W323" si="308">IF($Q318&lt;=18,IF(W322&lt;=$Q318,1,0),IF($Q318&lt;=36,IF(W322&lt;=($Q318-18),2,1),IF($Q318&gt;36,IF(W322&lt;=($Q318-36),3,2))))</f>
        <v>3</v>
      </c>
      <c r="X323" s="123">
        <f t="shared" ref="X323" si="309">IF($Q318&lt;=18,IF(X322&lt;=$Q318,1,0),IF($Q318&lt;=36,IF(X322&lt;=($Q318-18),2,1),IF($Q318&gt;36,IF(X322&lt;=($Q318-36),3,2))))</f>
        <v>2</v>
      </c>
      <c r="Y323" s="123">
        <f t="shared" ref="Y323" si="310">IF($Q318&lt;=18,IF(Y322&lt;=$Q318,1,0),IF($Q318&lt;=36,IF(Y322&lt;=($Q318-18),2,1),IF($Q318&gt;36,IF(Y322&lt;=($Q318-36),3,2))))</f>
        <v>2</v>
      </c>
      <c r="Z323" s="125">
        <f>SUM(Q323:Y323)</f>
        <v>20</v>
      </c>
      <c r="AA323" s="126">
        <f>P323+Z323</f>
        <v>40</v>
      </c>
      <c r="AB323" s="101"/>
      <c r="AC323" s="101"/>
    </row>
    <row r="324" spans="5:33" x14ac:dyDescent="0.35">
      <c r="E324" s="101"/>
      <c r="F324" s="127" t="s">
        <v>51</v>
      </c>
      <c r="G324" s="128">
        <f t="shared" ref="G324:O324" si="311">G19</f>
        <v>5</v>
      </c>
      <c r="H324" s="128">
        <f t="shared" si="311"/>
        <v>6</v>
      </c>
      <c r="I324" s="128">
        <f t="shared" si="311"/>
        <v>10</v>
      </c>
      <c r="J324" s="128">
        <f t="shared" si="311"/>
        <v>5</v>
      </c>
      <c r="K324" s="128">
        <f t="shared" si="311"/>
        <v>4</v>
      </c>
      <c r="L324" s="128">
        <f t="shared" si="311"/>
        <v>6</v>
      </c>
      <c r="M324" s="128">
        <f t="shared" si="311"/>
        <v>5</v>
      </c>
      <c r="N324" s="128">
        <f t="shared" si="311"/>
        <v>8</v>
      </c>
      <c r="O324" s="128">
        <f t="shared" si="311"/>
        <v>6</v>
      </c>
      <c r="P324" s="129">
        <f>SUM(G324:O324)</f>
        <v>55</v>
      </c>
      <c r="Q324" s="130">
        <f t="shared" ref="Q324:Y324" si="312">Q19</f>
        <v>6</v>
      </c>
      <c r="R324" s="128">
        <f t="shared" si="312"/>
        <v>6</v>
      </c>
      <c r="S324" s="128">
        <f t="shared" si="312"/>
        <v>7</v>
      </c>
      <c r="T324" s="128">
        <f t="shared" si="312"/>
        <v>5</v>
      </c>
      <c r="U324" s="128">
        <f t="shared" si="312"/>
        <v>4</v>
      </c>
      <c r="V324" s="128">
        <f t="shared" si="312"/>
        <v>6</v>
      </c>
      <c r="W324" s="128">
        <f t="shared" si="312"/>
        <v>5</v>
      </c>
      <c r="X324" s="128">
        <f t="shared" si="312"/>
        <v>7</v>
      </c>
      <c r="Y324" s="131">
        <f t="shared" si="312"/>
        <v>7</v>
      </c>
      <c r="Z324" s="129">
        <f>SUM(Q324:Y324)</f>
        <v>53</v>
      </c>
      <c r="AA324" s="132">
        <f>P324+Z324</f>
        <v>108</v>
      </c>
      <c r="AB324" s="101"/>
      <c r="AC324" s="101"/>
    </row>
    <row r="325" spans="5:33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4</v>
      </c>
      <c r="H325" s="134">
        <f t="shared" ref="H325:O325" si="313">IF(H324-H321=-1,3+H323)+IF(H324-H321=0,2+H323)+IF(H324-H321=1,1+H323)+IF(H324-H321=2,H323)+IF(H324-H321=3,IF(H323-1&gt;0,H323-1,0))+IF(H324-H321=4,IF(H323-2&gt;0,H323-2,0))</f>
        <v>2</v>
      </c>
      <c r="I325" s="134">
        <f t="shared" si="313"/>
        <v>0</v>
      </c>
      <c r="J325" s="134">
        <f t="shared" si="313"/>
        <v>3</v>
      </c>
      <c r="K325" s="134">
        <f t="shared" si="313"/>
        <v>4</v>
      </c>
      <c r="L325" s="134">
        <f t="shared" si="313"/>
        <v>3</v>
      </c>
      <c r="M325" s="134">
        <f t="shared" si="313"/>
        <v>2</v>
      </c>
      <c r="N325" s="134">
        <f t="shared" si="313"/>
        <v>1</v>
      </c>
      <c r="O325" s="135">
        <f t="shared" si="313"/>
        <v>1</v>
      </c>
      <c r="P325" s="136">
        <f>SUM(G325:O325)</f>
        <v>20</v>
      </c>
      <c r="Q325" s="137">
        <f t="shared" ref="Q325:Y325" si="314">IF(Q324-Q321=-1,3+Q323)+IF(Q324-Q321=0,2+Q323)+IF(Q324-Q321=1,1+Q323)+IF(Q324-Q321=2,Q323)+IF(Q324-Q321=3,IF(Q323-1&gt;0,Q323-1,0))+IF(Q324-Q321=4,IF(Q323-2&gt;0,Q323-2,0))</f>
        <v>3</v>
      </c>
      <c r="R325" s="138">
        <f t="shared" si="314"/>
        <v>2</v>
      </c>
      <c r="S325" s="138">
        <f t="shared" si="314"/>
        <v>0</v>
      </c>
      <c r="T325" s="138">
        <f t="shared" si="314"/>
        <v>4</v>
      </c>
      <c r="U325" s="138">
        <f t="shared" si="314"/>
        <v>3</v>
      </c>
      <c r="V325" s="138">
        <f t="shared" si="314"/>
        <v>2</v>
      </c>
      <c r="W325" s="138">
        <f t="shared" si="314"/>
        <v>4</v>
      </c>
      <c r="X325" s="138">
        <f t="shared" si="314"/>
        <v>2</v>
      </c>
      <c r="Y325" s="135">
        <f t="shared" si="314"/>
        <v>1</v>
      </c>
      <c r="Z325" s="136">
        <f>SUM(Q325:Y325)</f>
        <v>21</v>
      </c>
      <c r="AA325" s="139">
        <f>P325+Z325</f>
        <v>41</v>
      </c>
      <c r="AB325" s="101"/>
      <c r="AC325" s="101"/>
    </row>
    <row r="326" spans="5:33" ht="15" thickBot="1" x14ac:dyDescent="0.4">
      <c r="E326" s="101"/>
      <c r="F326" s="140" t="s">
        <v>53</v>
      </c>
      <c r="G326" s="141">
        <f t="shared" ref="G326:O326" si="315">IF(G324-G321=-2,4)+IF(G324-G321=-1,3)+IF(G324-G321=0,2)+IF(G324-G321=1,1)+IF(G324-G321&gt;2,0)</f>
        <v>1</v>
      </c>
      <c r="H326" s="141">
        <f t="shared" si="315"/>
        <v>0</v>
      </c>
      <c r="I326" s="141">
        <f t="shared" si="315"/>
        <v>0</v>
      </c>
      <c r="J326" s="141">
        <f t="shared" si="315"/>
        <v>1</v>
      </c>
      <c r="K326" s="141">
        <f t="shared" si="315"/>
        <v>1</v>
      </c>
      <c r="L326" s="141">
        <f t="shared" si="315"/>
        <v>1</v>
      </c>
      <c r="M326" s="141">
        <f t="shared" si="315"/>
        <v>0</v>
      </c>
      <c r="N326" s="141">
        <f t="shared" si="315"/>
        <v>0</v>
      </c>
      <c r="O326" s="142">
        <f t="shared" si="315"/>
        <v>0</v>
      </c>
      <c r="P326" s="143">
        <f>SUM(G326:O326)</f>
        <v>4</v>
      </c>
      <c r="Q326" s="142">
        <f t="shared" ref="Q326:Y326" si="316">IF(Q324-Q321=-2,4)+IF(Q324-Q321=-1,3)+IF(Q324-Q321=0,2)+IF(Q324-Q321=1,1)+IF(Q324-Q321&gt;2,0)</f>
        <v>0</v>
      </c>
      <c r="R326" s="142">
        <f t="shared" si="316"/>
        <v>0</v>
      </c>
      <c r="S326" s="142">
        <f t="shared" si="316"/>
        <v>0</v>
      </c>
      <c r="T326" s="142">
        <f t="shared" si="316"/>
        <v>2</v>
      </c>
      <c r="U326" s="142">
        <f t="shared" si="316"/>
        <v>1</v>
      </c>
      <c r="V326" s="142">
        <f t="shared" si="316"/>
        <v>0</v>
      </c>
      <c r="W326" s="142">
        <f t="shared" si="316"/>
        <v>1</v>
      </c>
      <c r="X326" s="142">
        <f t="shared" si="316"/>
        <v>0</v>
      </c>
      <c r="Y326" s="142">
        <f t="shared" si="316"/>
        <v>0</v>
      </c>
      <c r="Z326" s="143">
        <f>SUM(Q326:Y326)</f>
        <v>4</v>
      </c>
      <c r="AA326" s="144">
        <f>P326+Z326</f>
        <v>8</v>
      </c>
      <c r="AB326" s="101"/>
      <c r="AC326" s="101"/>
    </row>
    <row r="327" spans="5:33" x14ac:dyDescent="0.35">
      <c r="E327" s="101"/>
      <c r="F327" s="38"/>
      <c r="G327" s="28">
        <f>G324-G321</f>
        <v>1</v>
      </c>
      <c r="H327" s="28">
        <f t="shared" ref="H327:O327" si="317">H324-H321</f>
        <v>2</v>
      </c>
      <c r="I327" s="28">
        <f t="shared" si="317"/>
        <v>5</v>
      </c>
      <c r="J327" s="28">
        <f t="shared" si="317"/>
        <v>1</v>
      </c>
      <c r="K327" s="28">
        <f t="shared" si="317"/>
        <v>1</v>
      </c>
      <c r="L327" s="28">
        <f t="shared" si="317"/>
        <v>1</v>
      </c>
      <c r="M327" s="28">
        <f t="shared" si="317"/>
        <v>2</v>
      </c>
      <c r="N327" s="28">
        <f t="shared" si="317"/>
        <v>3</v>
      </c>
      <c r="O327" s="15">
        <f t="shared" si="317"/>
        <v>3</v>
      </c>
      <c r="P327" s="15"/>
      <c r="Q327" s="15">
        <f t="shared" ref="Q327:Y327" si="318">Q324-Q321</f>
        <v>2</v>
      </c>
      <c r="R327" s="15">
        <f t="shared" si="318"/>
        <v>2</v>
      </c>
      <c r="S327" s="15">
        <f t="shared" si="318"/>
        <v>4</v>
      </c>
      <c r="T327" s="15">
        <f t="shared" si="318"/>
        <v>0</v>
      </c>
      <c r="U327" s="15">
        <f t="shared" si="318"/>
        <v>1</v>
      </c>
      <c r="V327" s="15">
        <f t="shared" si="318"/>
        <v>2</v>
      </c>
      <c r="W327" s="15">
        <f t="shared" si="318"/>
        <v>1</v>
      </c>
      <c r="X327" s="15">
        <f t="shared" si="318"/>
        <v>2</v>
      </c>
      <c r="Y327" s="15">
        <f t="shared" si="318"/>
        <v>3</v>
      </c>
      <c r="Z327" s="145"/>
      <c r="AA327" s="146"/>
      <c r="AB327" s="101"/>
      <c r="AC327" s="101"/>
    </row>
    <row r="328" spans="5:33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3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3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1</v>
      </c>
      <c r="P330" s="198" t="s">
        <v>57</v>
      </c>
      <c r="Q330" s="198"/>
      <c r="R330" s="198"/>
      <c r="S330" s="198"/>
      <c r="T330" s="198"/>
      <c r="U330" s="148">
        <f>COUNTIF(G327:Y327,"=2")</f>
        <v>6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  <c r="AG330" s="74"/>
    </row>
    <row r="331" spans="5:33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6</v>
      </c>
      <c r="P331" s="198" t="s">
        <v>60</v>
      </c>
      <c r="Q331" s="198"/>
      <c r="R331" s="198"/>
      <c r="S331" s="198"/>
      <c r="T331" s="198"/>
      <c r="U331" s="151">
        <f>COUNTIF(G327:Y327,"&gt;=3")</f>
        <v>5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  <c r="AG331" s="74"/>
    </row>
    <row r="332" spans="5:33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1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  <c r="AG332" s="74"/>
    </row>
    <row r="333" spans="5:33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6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  <c r="AG333" s="74"/>
    </row>
    <row r="334" spans="5:33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6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  <c r="AG334" s="74"/>
    </row>
    <row r="335" spans="5:33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5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  <c r="AG335" s="74"/>
    </row>
    <row r="336" spans="5:33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  <c r="AG336" s="74"/>
    </row>
    <row r="337" spans="5:33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  <c r="AG337" s="74"/>
    </row>
    <row r="338" spans="5:33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  <c r="AG338" s="161"/>
    </row>
    <row r="339" spans="5:33" ht="15.5" thickTop="1" thickBot="1" x14ac:dyDescent="0.4"/>
    <row r="340" spans="5:33" x14ac:dyDescent="0.35">
      <c r="E340" s="101"/>
      <c r="F340" s="102" t="s">
        <v>49</v>
      </c>
      <c r="G340" s="196" t="str">
        <f>C20</f>
        <v>MORALES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44625</v>
      </c>
      <c r="AB340" s="101"/>
      <c r="AC340" s="101"/>
    </row>
    <row r="341" spans="5:33" ht="15" thickBot="1" x14ac:dyDescent="0.4">
      <c r="E341" s="101"/>
      <c r="F341" s="104" t="s">
        <v>6</v>
      </c>
      <c r="G341" s="210">
        <f>E20</f>
        <v>14</v>
      </c>
      <c r="H341" s="211"/>
      <c r="I341" s="211"/>
      <c r="J341" s="211"/>
      <c r="K341" s="17"/>
      <c r="L341" s="211">
        <f>$F$3</f>
        <v>133</v>
      </c>
      <c r="M341" s="211"/>
      <c r="N341" s="211"/>
      <c r="O341" s="211">
        <f>$G$3</f>
        <v>68.599999999999994</v>
      </c>
      <c r="P341" s="211"/>
      <c r="Q341" s="212">
        <f>ROUND((G341*(L341/113)+(O341-AA344)),0)</f>
        <v>13</v>
      </c>
      <c r="R341" s="212"/>
      <c r="S341" s="212"/>
      <c r="T341" s="212"/>
      <c r="U341" s="17"/>
      <c r="V341" s="17"/>
      <c r="AA341" s="17"/>
      <c r="AB341" s="101"/>
      <c r="AC341" s="101"/>
    </row>
    <row r="342" spans="5:33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3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3" x14ac:dyDescent="0.35">
      <c r="E344" s="101"/>
      <c r="F344" s="109" t="s">
        <v>11</v>
      </c>
      <c r="G344" s="110">
        <f>G$7</f>
        <v>4</v>
      </c>
      <c r="H344" s="110">
        <f t="shared" ref="H344:O344" si="319">H$7</f>
        <v>4</v>
      </c>
      <c r="I344" s="110">
        <f t="shared" si="319"/>
        <v>5</v>
      </c>
      <c r="J344" s="110">
        <f t="shared" si="319"/>
        <v>4</v>
      </c>
      <c r="K344" s="110">
        <f t="shared" si="319"/>
        <v>3</v>
      </c>
      <c r="L344" s="110">
        <f t="shared" si="319"/>
        <v>5</v>
      </c>
      <c r="M344" s="110">
        <f t="shared" si="319"/>
        <v>3</v>
      </c>
      <c r="N344" s="110">
        <f t="shared" si="319"/>
        <v>5</v>
      </c>
      <c r="O344" s="110">
        <f t="shared" si="319"/>
        <v>3</v>
      </c>
      <c r="P344" s="111">
        <f>SUM(G344:O344)</f>
        <v>36</v>
      </c>
      <c r="Q344" s="110">
        <f t="shared" ref="Q344:Y344" si="320">Q$7</f>
        <v>4</v>
      </c>
      <c r="R344" s="112">
        <f t="shared" si="320"/>
        <v>4</v>
      </c>
      <c r="S344" s="112">
        <f t="shared" si="320"/>
        <v>3</v>
      </c>
      <c r="T344" s="112">
        <f t="shared" si="320"/>
        <v>5</v>
      </c>
      <c r="U344" s="112">
        <f t="shared" si="320"/>
        <v>3</v>
      </c>
      <c r="V344" s="112">
        <f t="shared" si="320"/>
        <v>4</v>
      </c>
      <c r="W344" s="112">
        <f t="shared" si="320"/>
        <v>4</v>
      </c>
      <c r="X344" s="112">
        <f t="shared" si="320"/>
        <v>5</v>
      </c>
      <c r="Y344" s="113">
        <f t="shared" si="320"/>
        <v>4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3" x14ac:dyDescent="0.35">
      <c r="E345" s="101"/>
      <c r="F345" s="114" t="s">
        <v>7</v>
      </c>
      <c r="G345" s="115">
        <f>G$8</f>
        <v>4</v>
      </c>
      <c r="H345" s="115">
        <f t="shared" ref="H345:O345" si="321">H$8</f>
        <v>8</v>
      </c>
      <c r="I345" s="115">
        <f t="shared" si="321"/>
        <v>12</v>
      </c>
      <c r="J345" s="115">
        <f t="shared" si="321"/>
        <v>14</v>
      </c>
      <c r="K345" s="115">
        <f t="shared" si="321"/>
        <v>2</v>
      </c>
      <c r="L345" s="115">
        <f t="shared" si="321"/>
        <v>10</v>
      </c>
      <c r="M345" s="115">
        <f t="shared" si="321"/>
        <v>18</v>
      </c>
      <c r="N345" s="115">
        <f t="shared" si="321"/>
        <v>16</v>
      </c>
      <c r="O345" s="116">
        <f t="shared" si="321"/>
        <v>6</v>
      </c>
      <c r="P345" s="117"/>
      <c r="Q345" s="118">
        <f t="shared" ref="Q345:Y345" si="322">Q$8</f>
        <v>1</v>
      </c>
      <c r="R345" s="119">
        <f t="shared" si="322"/>
        <v>9</v>
      </c>
      <c r="S345" s="119">
        <f t="shared" si="322"/>
        <v>11</v>
      </c>
      <c r="T345" s="119">
        <f t="shared" si="322"/>
        <v>5</v>
      </c>
      <c r="U345" s="119">
        <f t="shared" si="322"/>
        <v>17</v>
      </c>
      <c r="V345" s="119">
        <f t="shared" si="322"/>
        <v>15</v>
      </c>
      <c r="W345" s="119">
        <f t="shared" si="322"/>
        <v>3</v>
      </c>
      <c r="X345" s="119">
        <f t="shared" si="322"/>
        <v>13</v>
      </c>
      <c r="Y345" s="116">
        <f t="shared" si="322"/>
        <v>7</v>
      </c>
      <c r="Z345" s="117"/>
      <c r="AA345" s="120"/>
      <c r="AB345" s="101"/>
      <c r="AC345" s="101"/>
    </row>
    <row r="346" spans="5:33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" si="323">IF($Q341&lt;=18,IF(H345&lt;=$Q341,1,0),IF($Q341&lt;=36,IF(H345&lt;=($Q341-18),2,1),IF($Q341&gt;36,IF(H345&lt;=($Q341-36),3,2))))</f>
        <v>1</v>
      </c>
      <c r="I346" s="122">
        <f t="shared" ref="I346" si="324">IF($Q341&lt;=18,IF(I345&lt;=$Q341,1,0),IF($Q341&lt;=36,IF(I345&lt;=($Q341-18),2,1),IF($Q341&gt;36,IF(I345&lt;=($Q341-36),3,2))))</f>
        <v>1</v>
      </c>
      <c r="J346" s="122">
        <f t="shared" ref="J346" si="325">IF($Q341&lt;=18,IF(J345&lt;=$Q341,1,0),IF($Q341&lt;=36,IF(J345&lt;=($Q341-18),2,1),IF($Q341&gt;36,IF(J345&lt;=($Q341-36),3,2))))</f>
        <v>0</v>
      </c>
      <c r="K346" s="122">
        <f t="shared" ref="K346" si="326">IF($Q341&lt;=18,IF(K345&lt;=$Q341,1,0),IF($Q341&lt;=36,IF(K345&lt;=($Q341-18),2,1),IF($Q341&gt;36,IF(K345&lt;=($Q341-36),3,2))))</f>
        <v>1</v>
      </c>
      <c r="L346" s="122">
        <f t="shared" ref="L346" si="327">IF($Q341&lt;=18,IF(L345&lt;=$Q341,1,0),IF($Q341&lt;=36,IF(L345&lt;=($Q341-18),2,1),IF($Q341&gt;36,IF(L345&lt;=($Q341-36),3,2))))</f>
        <v>1</v>
      </c>
      <c r="M346" s="122">
        <f t="shared" ref="M346" si="328">IF($Q341&lt;=18,IF(M345&lt;=$Q341,1,0),IF($Q341&lt;=36,IF(M345&lt;=($Q341-18),2,1),IF($Q341&gt;36,IF(M345&lt;=($Q341-36),3,2))))</f>
        <v>0</v>
      </c>
      <c r="N346" s="122">
        <f t="shared" ref="N346" si="329">IF($Q341&lt;=18,IF(N345&lt;=$Q341,1,0),IF($Q341&lt;=36,IF(N345&lt;=($Q341-18),2,1),IF($Q341&gt;36,IF(N345&lt;=($Q341-36),3,2))))</f>
        <v>0</v>
      </c>
      <c r="O346" s="123">
        <f t="shared" ref="O346" si="330">IF($Q341&lt;=18,IF(O345&lt;=$Q341,1,0),IF($Q341&lt;=36,IF(O345&lt;=($Q341-18),2,1),IF($Q341&gt;36,IF(O345&lt;=($Q341-36),3,2))))</f>
        <v>1</v>
      </c>
      <c r="P346" s="124">
        <f>SUM(G346:O346)</f>
        <v>6</v>
      </c>
      <c r="Q346" s="123">
        <f t="shared" ref="Q346" si="331">IF($Q341&lt;=18,IF(Q345&lt;=$Q341,1,0),IF($Q341&lt;=36,IF(Q345&lt;=($Q341-18),2,1),IF($Q341&gt;36,IF(Q345&lt;=($Q341-36),3,2))))</f>
        <v>1</v>
      </c>
      <c r="R346" s="123">
        <f t="shared" ref="R346" si="332">IF($Q341&lt;=18,IF(R345&lt;=$Q341,1,0),IF($Q341&lt;=36,IF(R345&lt;=($Q341-18),2,1),IF($Q341&gt;36,IF(R345&lt;=($Q341-36),3,2))))</f>
        <v>1</v>
      </c>
      <c r="S346" s="123">
        <f t="shared" ref="S346" si="333">IF($Q341&lt;=18,IF(S345&lt;=$Q341,1,0),IF($Q341&lt;=36,IF(S345&lt;=($Q341-18),2,1),IF($Q341&gt;36,IF(S345&lt;=($Q341-36),3,2))))</f>
        <v>1</v>
      </c>
      <c r="T346" s="123">
        <f t="shared" ref="T346" si="334">IF($Q341&lt;=18,IF(T345&lt;=$Q341,1,0),IF($Q341&lt;=36,IF(T345&lt;=($Q341-18),2,1),IF($Q341&gt;36,IF(T345&lt;=($Q341-36),3,2))))</f>
        <v>1</v>
      </c>
      <c r="U346" s="123">
        <f t="shared" ref="U346" si="335">IF($Q341&lt;=18,IF(U345&lt;=$Q341,1,0),IF($Q341&lt;=36,IF(U345&lt;=($Q341-18),2,1),IF($Q341&gt;36,IF(U345&lt;=($Q341-36),3,2))))</f>
        <v>0</v>
      </c>
      <c r="V346" s="123">
        <f t="shared" ref="V346" si="336">IF($Q341&lt;=18,IF(V345&lt;=$Q341,1,0),IF($Q341&lt;=36,IF(V345&lt;=($Q341-18),2,1),IF($Q341&gt;36,IF(V345&lt;=($Q341-36),3,2))))</f>
        <v>0</v>
      </c>
      <c r="W346" s="123">
        <f t="shared" ref="W346" si="337">IF($Q341&lt;=18,IF(W345&lt;=$Q341,1,0),IF($Q341&lt;=36,IF(W345&lt;=($Q341-18),2,1),IF($Q341&gt;36,IF(W345&lt;=($Q341-36),3,2))))</f>
        <v>1</v>
      </c>
      <c r="X346" s="123">
        <f t="shared" ref="X346" si="338">IF($Q341&lt;=18,IF(X345&lt;=$Q341,1,0),IF($Q341&lt;=36,IF(X345&lt;=($Q341-18),2,1),IF($Q341&gt;36,IF(X345&lt;=($Q341-36),3,2))))</f>
        <v>1</v>
      </c>
      <c r="Y346" s="123">
        <f t="shared" ref="Y346" si="339">IF($Q341&lt;=18,IF(Y345&lt;=$Q341,1,0),IF($Q341&lt;=36,IF(Y345&lt;=($Q341-18),2,1),IF($Q341&gt;36,IF(Y345&lt;=($Q341-36),3,2))))</f>
        <v>1</v>
      </c>
      <c r="Z346" s="125">
        <f>SUM(Q346:Y346)</f>
        <v>7</v>
      </c>
      <c r="AA346" s="126">
        <f>P346+Z346</f>
        <v>13</v>
      </c>
      <c r="AB346" s="101"/>
      <c r="AC346" s="101"/>
    </row>
    <row r="347" spans="5:33" x14ac:dyDescent="0.35">
      <c r="E347" s="101"/>
      <c r="F347" s="127" t="s">
        <v>51</v>
      </c>
      <c r="G347" s="128">
        <f t="shared" ref="G347:O347" si="340">G20</f>
        <v>4</v>
      </c>
      <c r="H347" s="128">
        <f t="shared" si="340"/>
        <v>5</v>
      </c>
      <c r="I347" s="128">
        <f t="shared" si="340"/>
        <v>6</v>
      </c>
      <c r="J347" s="128">
        <f t="shared" si="340"/>
        <v>7</v>
      </c>
      <c r="K347" s="128">
        <f t="shared" si="340"/>
        <v>3</v>
      </c>
      <c r="L347" s="128">
        <f t="shared" si="340"/>
        <v>5</v>
      </c>
      <c r="M347" s="128">
        <f t="shared" si="340"/>
        <v>4</v>
      </c>
      <c r="N347" s="128">
        <f t="shared" si="340"/>
        <v>4</v>
      </c>
      <c r="O347" s="128">
        <f t="shared" si="340"/>
        <v>3</v>
      </c>
      <c r="P347" s="129">
        <f>SUM(G347:O347)</f>
        <v>41</v>
      </c>
      <c r="Q347" s="130">
        <f t="shared" ref="Q347:Y347" si="341">Q20</f>
        <v>7</v>
      </c>
      <c r="R347" s="128">
        <f t="shared" si="341"/>
        <v>5</v>
      </c>
      <c r="S347" s="128">
        <f t="shared" si="341"/>
        <v>3</v>
      </c>
      <c r="T347" s="128">
        <f t="shared" si="341"/>
        <v>4</v>
      </c>
      <c r="U347" s="128">
        <f t="shared" si="341"/>
        <v>4</v>
      </c>
      <c r="V347" s="128">
        <f t="shared" si="341"/>
        <v>5</v>
      </c>
      <c r="W347" s="128">
        <f t="shared" si="341"/>
        <v>3</v>
      </c>
      <c r="X347" s="128">
        <f t="shared" si="341"/>
        <v>6</v>
      </c>
      <c r="Y347" s="131">
        <f t="shared" si="341"/>
        <v>5</v>
      </c>
      <c r="Z347" s="129">
        <f>SUM(Q347:Y347)</f>
        <v>42</v>
      </c>
      <c r="AA347" s="132">
        <f>P347+Z347</f>
        <v>83</v>
      </c>
      <c r="AB347" s="101"/>
      <c r="AC347" s="101"/>
    </row>
    <row r="348" spans="5:33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3</v>
      </c>
      <c r="H348" s="134">
        <f t="shared" ref="H348:O348" si="342">IF(H347-H344=-1,3+H346)+IF(H347-H344=0,2+H346)+IF(H347-H344=1,1+H346)+IF(H347-H344=2,H346)+IF(H347-H344=3,IF(H346-1&gt;0,H346-1,0))+IF(H347-H344=4,IF(H346-2&gt;0,H346-2,0))</f>
        <v>2</v>
      </c>
      <c r="I348" s="134">
        <f t="shared" si="342"/>
        <v>2</v>
      </c>
      <c r="J348" s="134">
        <f t="shared" si="342"/>
        <v>0</v>
      </c>
      <c r="K348" s="134">
        <f t="shared" si="342"/>
        <v>3</v>
      </c>
      <c r="L348" s="134">
        <f t="shared" si="342"/>
        <v>3</v>
      </c>
      <c r="M348" s="134">
        <f t="shared" si="342"/>
        <v>1</v>
      </c>
      <c r="N348" s="134">
        <f t="shared" si="342"/>
        <v>3</v>
      </c>
      <c r="O348" s="135">
        <f t="shared" si="342"/>
        <v>3</v>
      </c>
      <c r="P348" s="136">
        <f>SUM(G348:O348)</f>
        <v>20</v>
      </c>
      <c r="Q348" s="137">
        <f t="shared" ref="Q348:Y348" si="343">IF(Q347-Q344=-1,3+Q346)+IF(Q347-Q344=0,2+Q346)+IF(Q347-Q344=1,1+Q346)+IF(Q347-Q344=2,Q346)+IF(Q347-Q344=3,IF(Q346-1&gt;0,Q346-1,0))+IF(Q347-Q344=4,IF(Q346-2&gt;0,Q346-2,0))</f>
        <v>0</v>
      </c>
      <c r="R348" s="138">
        <f t="shared" si="343"/>
        <v>2</v>
      </c>
      <c r="S348" s="138">
        <f t="shared" si="343"/>
        <v>3</v>
      </c>
      <c r="T348" s="138">
        <f t="shared" si="343"/>
        <v>4</v>
      </c>
      <c r="U348" s="138">
        <f t="shared" si="343"/>
        <v>1</v>
      </c>
      <c r="V348" s="138">
        <f t="shared" si="343"/>
        <v>1</v>
      </c>
      <c r="W348" s="138">
        <f t="shared" si="343"/>
        <v>4</v>
      </c>
      <c r="X348" s="138">
        <f t="shared" si="343"/>
        <v>2</v>
      </c>
      <c r="Y348" s="135">
        <f t="shared" si="343"/>
        <v>2</v>
      </c>
      <c r="Z348" s="136">
        <f>SUM(Q348:Y348)</f>
        <v>19</v>
      </c>
      <c r="AA348" s="139">
        <f>P348+Z348</f>
        <v>39</v>
      </c>
      <c r="AB348" s="101"/>
      <c r="AC348" s="101"/>
    </row>
    <row r="349" spans="5:33" ht="15" thickBot="1" x14ac:dyDescent="0.4">
      <c r="E349" s="101"/>
      <c r="F349" s="140" t="s">
        <v>53</v>
      </c>
      <c r="G349" s="141">
        <f t="shared" ref="G349:O349" si="344">IF(G347-G344=-2,4)+IF(G347-G344=-1,3)+IF(G347-G344=0,2)+IF(G347-G344=1,1)+IF(G347-G344&gt;2,0)</f>
        <v>2</v>
      </c>
      <c r="H349" s="141">
        <f t="shared" si="344"/>
        <v>1</v>
      </c>
      <c r="I349" s="141">
        <f t="shared" si="344"/>
        <v>1</v>
      </c>
      <c r="J349" s="141">
        <f t="shared" si="344"/>
        <v>0</v>
      </c>
      <c r="K349" s="141">
        <f t="shared" si="344"/>
        <v>2</v>
      </c>
      <c r="L349" s="141">
        <f t="shared" si="344"/>
        <v>2</v>
      </c>
      <c r="M349" s="141">
        <f t="shared" si="344"/>
        <v>1</v>
      </c>
      <c r="N349" s="141">
        <f t="shared" si="344"/>
        <v>3</v>
      </c>
      <c r="O349" s="142">
        <f t="shared" si="344"/>
        <v>2</v>
      </c>
      <c r="P349" s="143">
        <f>SUM(G349:O349)</f>
        <v>14</v>
      </c>
      <c r="Q349" s="142">
        <f t="shared" ref="Q349:Y349" si="345">IF(Q347-Q344=-2,4)+IF(Q347-Q344=-1,3)+IF(Q347-Q344=0,2)+IF(Q347-Q344=1,1)+IF(Q347-Q344&gt;2,0)</f>
        <v>0</v>
      </c>
      <c r="R349" s="142">
        <f t="shared" si="345"/>
        <v>1</v>
      </c>
      <c r="S349" s="142">
        <f t="shared" si="345"/>
        <v>2</v>
      </c>
      <c r="T349" s="142">
        <f t="shared" si="345"/>
        <v>3</v>
      </c>
      <c r="U349" s="142">
        <f t="shared" si="345"/>
        <v>1</v>
      </c>
      <c r="V349" s="142">
        <f t="shared" si="345"/>
        <v>1</v>
      </c>
      <c r="W349" s="142">
        <f t="shared" si="345"/>
        <v>3</v>
      </c>
      <c r="X349" s="142">
        <f t="shared" si="345"/>
        <v>1</v>
      </c>
      <c r="Y349" s="142">
        <f t="shared" si="345"/>
        <v>1</v>
      </c>
      <c r="Z349" s="143">
        <f>SUM(Q349:Y349)</f>
        <v>13</v>
      </c>
      <c r="AA349" s="144">
        <f>P349+Z349</f>
        <v>27</v>
      </c>
      <c r="AB349" s="101"/>
      <c r="AC349" s="101"/>
    </row>
    <row r="350" spans="5:33" x14ac:dyDescent="0.35">
      <c r="E350" s="101"/>
      <c r="F350" s="38"/>
      <c r="G350" s="28">
        <f>G347-G344</f>
        <v>0</v>
      </c>
      <c r="H350" s="28">
        <f t="shared" ref="H350:O350" si="346">H347-H344</f>
        <v>1</v>
      </c>
      <c r="I350" s="28">
        <f t="shared" si="346"/>
        <v>1</v>
      </c>
      <c r="J350" s="28">
        <f t="shared" si="346"/>
        <v>3</v>
      </c>
      <c r="K350" s="28">
        <f t="shared" si="346"/>
        <v>0</v>
      </c>
      <c r="L350" s="28">
        <f t="shared" si="346"/>
        <v>0</v>
      </c>
      <c r="M350" s="28">
        <f t="shared" si="346"/>
        <v>1</v>
      </c>
      <c r="N350" s="28">
        <f t="shared" si="346"/>
        <v>-1</v>
      </c>
      <c r="O350" s="15">
        <f t="shared" si="346"/>
        <v>0</v>
      </c>
      <c r="P350" s="15"/>
      <c r="Q350" s="15">
        <f t="shared" ref="Q350:Y350" si="347">Q347-Q344</f>
        <v>3</v>
      </c>
      <c r="R350" s="15">
        <f t="shared" si="347"/>
        <v>1</v>
      </c>
      <c r="S350" s="15">
        <f t="shared" si="347"/>
        <v>0</v>
      </c>
      <c r="T350" s="15">
        <f t="shared" si="347"/>
        <v>-1</v>
      </c>
      <c r="U350" s="15">
        <f t="shared" si="347"/>
        <v>1</v>
      </c>
      <c r="V350" s="15">
        <f t="shared" si="347"/>
        <v>1</v>
      </c>
      <c r="W350" s="15">
        <f t="shared" si="347"/>
        <v>-1</v>
      </c>
      <c r="X350" s="15">
        <f t="shared" si="347"/>
        <v>1</v>
      </c>
      <c r="Y350" s="15">
        <f t="shared" si="347"/>
        <v>1</v>
      </c>
      <c r="Z350" s="145"/>
      <c r="AA350" s="146"/>
      <c r="AB350" s="101"/>
      <c r="AC350" s="101"/>
    </row>
    <row r="351" spans="5:33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3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3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5</v>
      </c>
      <c r="P353" s="198" t="s">
        <v>57</v>
      </c>
      <c r="Q353" s="198"/>
      <c r="R353" s="198"/>
      <c r="S353" s="198"/>
      <c r="T353" s="198"/>
      <c r="U353" s="148">
        <f>COUNTIF(G350:Y350,"=2")</f>
        <v>0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  <c r="AG353" s="74"/>
    </row>
    <row r="354" spans="5:33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3</v>
      </c>
      <c r="M354" s="217" t="s">
        <v>59</v>
      </c>
      <c r="N354" s="217"/>
      <c r="O354" s="152">
        <f>COUNTIF(G350:Y350,"=1")</f>
        <v>8</v>
      </c>
      <c r="P354" s="198" t="s">
        <v>60</v>
      </c>
      <c r="Q354" s="198"/>
      <c r="R354" s="198"/>
      <c r="S354" s="198"/>
      <c r="T354" s="198"/>
      <c r="U354" s="151">
        <f>COUNTIF(G350:Y350,"&gt;=3")</f>
        <v>2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  <c r="AG354" s="74"/>
    </row>
    <row r="355" spans="5:33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5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  <c r="AG355" s="74"/>
    </row>
    <row r="356" spans="5:33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8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  <c r="AG356" s="74"/>
    </row>
    <row r="357" spans="5:33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0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  <c r="AG357" s="74"/>
    </row>
    <row r="358" spans="5:33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2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  <c r="AG358" s="74"/>
    </row>
    <row r="359" spans="5:33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  <c r="AG359" s="74"/>
    </row>
    <row r="360" spans="5:33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  <c r="AG360" s="74"/>
    </row>
    <row r="361" spans="5:33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  <c r="AG361" s="161"/>
    </row>
    <row r="362" spans="5:33" ht="15.5" thickTop="1" thickBot="1" x14ac:dyDescent="0.4"/>
    <row r="363" spans="5:33" x14ac:dyDescent="0.35">
      <c r="E363" s="101"/>
      <c r="F363" s="102" t="s">
        <v>49</v>
      </c>
      <c r="G363" s="196" t="str">
        <f>C21</f>
        <v>NOTTIN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44625</v>
      </c>
      <c r="AB363" s="101"/>
      <c r="AC363" s="101"/>
    </row>
    <row r="364" spans="5:33" ht="15" thickBot="1" x14ac:dyDescent="0.4">
      <c r="E364" s="101"/>
      <c r="F364" s="104" t="s">
        <v>6</v>
      </c>
      <c r="G364" s="210">
        <f>E21</f>
        <v>31.9</v>
      </c>
      <c r="H364" s="211"/>
      <c r="I364" s="211"/>
      <c r="J364" s="211"/>
      <c r="K364" s="17"/>
      <c r="L364" s="211">
        <f>$F$3</f>
        <v>133</v>
      </c>
      <c r="M364" s="211"/>
      <c r="N364" s="211"/>
      <c r="O364" s="211">
        <f>$G$3</f>
        <v>68.599999999999994</v>
      </c>
      <c r="P364" s="211"/>
      <c r="Q364" s="212">
        <f>ROUND((G364*(L364/113)+(O364-AA367)),0)</f>
        <v>34</v>
      </c>
      <c r="R364" s="212"/>
      <c r="S364" s="212"/>
      <c r="T364" s="212"/>
      <c r="U364" s="17"/>
      <c r="V364" s="17"/>
      <c r="AA364" s="17"/>
      <c r="AB364" s="101"/>
      <c r="AC364" s="101"/>
    </row>
    <row r="365" spans="5:33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3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3" x14ac:dyDescent="0.35">
      <c r="E367" s="101"/>
      <c r="F367" s="109" t="s">
        <v>11</v>
      </c>
      <c r="G367" s="110">
        <f>G$7</f>
        <v>4</v>
      </c>
      <c r="H367" s="110">
        <f t="shared" ref="H367:O367" si="348">H$7</f>
        <v>4</v>
      </c>
      <c r="I367" s="110">
        <f t="shared" si="348"/>
        <v>5</v>
      </c>
      <c r="J367" s="110">
        <f t="shared" si="348"/>
        <v>4</v>
      </c>
      <c r="K367" s="110">
        <f t="shared" si="348"/>
        <v>3</v>
      </c>
      <c r="L367" s="110">
        <f t="shared" si="348"/>
        <v>5</v>
      </c>
      <c r="M367" s="110">
        <f t="shared" si="348"/>
        <v>3</v>
      </c>
      <c r="N367" s="110">
        <f t="shared" si="348"/>
        <v>5</v>
      </c>
      <c r="O367" s="110">
        <f t="shared" si="348"/>
        <v>3</v>
      </c>
      <c r="P367" s="111">
        <f>SUM(G367:O367)</f>
        <v>36</v>
      </c>
      <c r="Q367" s="110">
        <f t="shared" ref="Q367:Y367" si="349">Q$7</f>
        <v>4</v>
      </c>
      <c r="R367" s="112">
        <f t="shared" si="349"/>
        <v>4</v>
      </c>
      <c r="S367" s="112">
        <f t="shared" si="349"/>
        <v>3</v>
      </c>
      <c r="T367" s="112">
        <f t="shared" si="349"/>
        <v>5</v>
      </c>
      <c r="U367" s="112">
        <f t="shared" si="349"/>
        <v>3</v>
      </c>
      <c r="V367" s="112">
        <f t="shared" si="349"/>
        <v>4</v>
      </c>
      <c r="W367" s="112">
        <f t="shared" si="349"/>
        <v>4</v>
      </c>
      <c r="X367" s="112">
        <f t="shared" si="349"/>
        <v>5</v>
      </c>
      <c r="Y367" s="113">
        <f t="shared" si="349"/>
        <v>4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3" x14ac:dyDescent="0.35">
      <c r="E368" s="101"/>
      <c r="F368" s="114" t="s">
        <v>7</v>
      </c>
      <c r="G368" s="115">
        <f>G$8</f>
        <v>4</v>
      </c>
      <c r="H368" s="115">
        <f t="shared" ref="H368:O368" si="350">H$8</f>
        <v>8</v>
      </c>
      <c r="I368" s="115">
        <f t="shared" si="350"/>
        <v>12</v>
      </c>
      <c r="J368" s="115">
        <f t="shared" si="350"/>
        <v>14</v>
      </c>
      <c r="K368" s="115">
        <f t="shared" si="350"/>
        <v>2</v>
      </c>
      <c r="L368" s="115">
        <f t="shared" si="350"/>
        <v>10</v>
      </c>
      <c r="M368" s="115">
        <f t="shared" si="350"/>
        <v>18</v>
      </c>
      <c r="N368" s="115">
        <f t="shared" si="350"/>
        <v>16</v>
      </c>
      <c r="O368" s="116">
        <f t="shared" si="350"/>
        <v>6</v>
      </c>
      <c r="P368" s="117"/>
      <c r="Q368" s="118">
        <f t="shared" ref="Q368:Y368" si="351">Q$8</f>
        <v>1</v>
      </c>
      <c r="R368" s="119">
        <f t="shared" si="351"/>
        <v>9</v>
      </c>
      <c r="S368" s="119">
        <f t="shared" si="351"/>
        <v>11</v>
      </c>
      <c r="T368" s="119">
        <f t="shared" si="351"/>
        <v>5</v>
      </c>
      <c r="U368" s="119">
        <f t="shared" si="351"/>
        <v>17</v>
      </c>
      <c r="V368" s="119">
        <f t="shared" si="351"/>
        <v>15</v>
      </c>
      <c r="W368" s="119">
        <f t="shared" si="351"/>
        <v>3</v>
      </c>
      <c r="X368" s="119">
        <f t="shared" si="351"/>
        <v>13</v>
      </c>
      <c r="Y368" s="116">
        <f t="shared" si="351"/>
        <v>7</v>
      </c>
      <c r="Z368" s="117"/>
      <c r="AA368" s="120"/>
      <c r="AB368" s="101"/>
      <c r="AC368" s="101"/>
    </row>
    <row r="369" spans="5:33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2</v>
      </c>
      <c r="H369" s="122">
        <f t="shared" ref="H369" si="352">IF($Q364&lt;=18,IF(H368&lt;=$Q364,1,0),IF($Q364&lt;=36,IF(H368&lt;=($Q364-18),2,1),IF($Q364&gt;36,IF(H368&lt;=($Q364-36),3,2))))</f>
        <v>2</v>
      </c>
      <c r="I369" s="122">
        <f t="shared" ref="I369" si="353">IF($Q364&lt;=18,IF(I368&lt;=$Q364,1,0),IF($Q364&lt;=36,IF(I368&lt;=($Q364-18),2,1),IF($Q364&gt;36,IF(I368&lt;=($Q364-36),3,2))))</f>
        <v>2</v>
      </c>
      <c r="J369" s="122">
        <f t="shared" ref="J369" si="354">IF($Q364&lt;=18,IF(J368&lt;=$Q364,1,0),IF($Q364&lt;=36,IF(J368&lt;=($Q364-18),2,1),IF($Q364&gt;36,IF(J368&lt;=($Q364-36),3,2))))</f>
        <v>2</v>
      </c>
      <c r="K369" s="122">
        <f t="shared" ref="K369" si="355">IF($Q364&lt;=18,IF(K368&lt;=$Q364,1,0),IF($Q364&lt;=36,IF(K368&lt;=($Q364-18),2,1),IF($Q364&gt;36,IF(K368&lt;=($Q364-36),3,2))))</f>
        <v>2</v>
      </c>
      <c r="L369" s="122">
        <f t="shared" ref="L369" si="356">IF($Q364&lt;=18,IF(L368&lt;=$Q364,1,0),IF($Q364&lt;=36,IF(L368&lt;=($Q364-18),2,1),IF($Q364&gt;36,IF(L368&lt;=($Q364-36),3,2))))</f>
        <v>2</v>
      </c>
      <c r="M369" s="122">
        <f t="shared" ref="M369" si="357">IF($Q364&lt;=18,IF(M368&lt;=$Q364,1,0),IF($Q364&lt;=36,IF(M368&lt;=($Q364-18),2,1),IF($Q364&gt;36,IF(M368&lt;=($Q364-36),3,2))))</f>
        <v>1</v>
      </c>
      <c r="N369" s="122">
        <f t="shared" ref="N369" si="358">IF($Q364&lt;=18,IF(N368&lt;=$Q364,1,0),IF($Q364&lt;=36,IF(N368&lt;=($Q364-18),2,1),IF($Q364&gt;36,IF(N368&lt;=($Q364-36),3,2))))</f>
        <v>2</v>
      </c>
      <c r="O369" s="123">
        <f t="shared" ref="O369" si="359">IF($Q364&lt;=18,IF(O368&lt;=$Q364,1,0),IF($Q364&lt;=36,IF(O368&lt;=($Q364-18),2,1),IF($Q364&gt;36,IF(O368&lt;=($Q364-36),3,2))))</f>
        <v>2</v>
      </c>
      <c r="P369" s="124">
        <f>SUM(G369:O369)</f>
        <v>17</v>
      </c>
      <c r="Q369" s="123">
        <f t="shared" ref="Q369" si="360">IF($Q364&lt;=18,IF(Q368&lt;=$Q364,1,0),IF($Q364&lt;=36,IF(Q368&lt;=($Q364-18),2,1),IF($Q364&gt;36,IF(Q368&lt;=($Q364-36),3,2))))</f>
        <v>2</v>
      </c>
      <c r="R369" s="123">
        <f t="shared" ref="R369" si="361">IF($Q364&lt;=18,IF(R368&lt;=$Q364,1,0),IF($Q364&lt;=36,IF(R368&lt;=($Q364-18),2,1),IF($Q364&gt;36,IF(R368&lt;=($Q364-36),3,2))))</f>
        <v>2</v>
      </c>
      <c r="S369" s="123">
        <f t="shared" ref="S369" si="362">IF($Q364&lt;=18,IF(S368&lt;=$Q364,1,0),IF($Q364&lt;=36,IF(S368&lt;=($Q364-18),2,1),IF($Q364&gt;36,IF(S368&lt;=($Q364-36),3,2))))</f>
        <v>2</v>
      </c>
      <c r="T369" s="123">
        <f t="shared" ref="T369" si="363">IF($Q364&lt;=18,IF(T368&lt;=$Q364,1,0),IF($Q364&lt;=36,IF(T368&lt;=($Q364-18),2,1),IF($Q364&gt;36,IF(T368&lt;=($Q364-36),3,2))))</f>
        <v>2</v>
      </c>
      <c r="U369" s="123">
        <f t="shared" ref="U369" si="364">IF($Q364&lt;=18,IF(U368&lt;=$Q364,1,0),IF($Q364&lt;=36,IF(U368&lt;=($Q364-18),2,1),IF($Q364&gt;36,IF(U368&lt;=($Q364-36),3,2))))</f>
        <v>1</v>
      </c>
      <c r="V369" s="123">
        <f t="shared" ref="V369" si="365">IF($Q364&lt;=18,IF(V368&lt;=$Q364,1,0),IF($Q364&lt;=36,IF(V368&lt;=($Q364-18),2,1),IF($Q364&gt;36,IF(V368&lt;=($Q364-36),3,2))))</f>
        <v>2</v>
      </c>
      <c r="W369" s="123">
        <f t="shared" ref="W369" si="366">IF($Q364&lt;=18,IF(W368&lt;=$Q364,1,0),IF($Q364&lt;=36,IF(W368&lt;=($Q364-18),2,1),IF($Q364&gt;36,IF(W368&lt;=($Q364-36),3,2))))</f>
        <v>2</v>
      </c>
      <c r="X369" s="123">
        <f t="shared" ref="X369" si="367">IF($Q364&lt;=18,IF(X368&lt;=$Q364,1,0),IF($Q364&lt;=36,IF(X368&lt;=($Q364-18),2,1),IF($Q364&gt;36,IF(X368&lt;=($Q364-36),3,2))))</f>
        <v>2</v>
      </c>
      <c r="Y369" s="123">
        <f t="shared" ref="Y369" si="368">IF($Q364&lt;=18,IF(Y368&lt;=$Q364,1,0),IF($Q364&lt;=36,IF(Y368&lt;=($Q364-18),2,1),IF($Q364&gt;36,IF(Y368&lt;=($Q364-36),3,2))))</f>
        <v>2</v>
      </c>
      <c r="Z369" s="125">
        <f>SUM(Q369:Y369)</f>
        <v>17</v>
      </c>
      <c r="AA369" s="126">
        <f>P369+Z369</f>
        <v>34</v>
      </c>
      <c r="AB369" s="101"/>
      <c r="AC369" s="101"/>
    </row>
    <row r="370" spans="5:33" x14ac:dyDescent="0.35">
      <c r="E370" s="101"/>
      <c r="F370" s="127" t="s">
        <v>51</v>
      </c>
      <c r="G370" s="128">
        <f t="shared" ref="G370:O370" si="369">G21</f>
        <v>6</v>
      </c>
      <c r="H370" s="128">
        <f t="shared" si="369"/>
        <v>6</v>
      </c>
      <c r="I370" s="128">
        <f t="shared" si="369"/>
        <v>6</v>
      </c>
      <c r="J370" s="128">
        <f t="shared" si="369"/>
        <v>6</v>
      </c>
      <c r="K370" s="128">
        <f t="shared" si="369"/>
        <v>4</v>
      </c>
      <c r="L370" s="128">
        <f t="shared" si="369"/>
        <v>5</v>
      </c>
      <c r="M370" s="128">
        <f t="shared" si="369"/>
        <v>3</v>
      </c>
      <c r="N370" s="128">
        <f t="shared" si="369"/>
        <v>7</v>
      </c>
      <c r="O370" s="128">
        <f t="shared" si="369"/>
        <v>5</v>
      </c>
      <c r="P370" s="129">
        <f>SUM(G370:O370)</f>
        <v>48</v>
      </c>
      <c r="Q370" s="130">
        <f t="shared" ref="Q370:Y370" si="370">Q21</f>
        <v>7</v>
      </c>
      <c r="R370" s="128">
        <f t="shared" si="370"/>
        <v>7</v>
      </c>
      <c r="S370" s="128">
        <f t="shared" si="370"/>
        <v>6</v>
      </c>
      <c r="T370" s="128">
        <f t="shared" si="370"/>
        <v>8</v>
      </c>
      <c r="U370" s="128">
        <f t="shared" si="370"/>
        <v>3</v>
      </c>
      <c r="V370" s="128">
        <f t="shared" si="370"/>
        <v>6</v>
      </c>
      <c r="W370" s="128">
        <f t="shared" si="370"/>
        <v>5</v>
      </c>
      <c r="X370" s="128">
        <f t="shared" si="370"/>
        <v>7</v>
      </c>
      <c r="Y370" s="131">
        <f t="shared" si="370"/>
        <v>6</v>
      </c>
      <c r="Z370" s="129">
        <f>SUM(Q370:Y370)</f>
        <v>55</v>
      </c>
      <c r="AA370" s="132">
        <f>P370+Z370</f>
        <v>103</v>
      </c>
      <c r="AB370" s="101"/>
      <c r="AC370" s="101"/>
    </row>
    <row r="371" spans="5:33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2</v>
      </c>
      <c r="H371" s="134">
        <f t="shared" ref="H371:O371" si="371">IF(H370-H367=-1,3+H369)+IF(H370-H367=0,2+H369)+IF(H370-H367=1,1+H369)+IF(H370-H367=2,H369)+IF(H370-H367=3,IF(H369-1&gt;0,H369-1,0))+IF(H370-H367=4,IF(H369-2&gt;0,H369-2,0))</f>
        <v>2</v>
      </c>
      <c r="I371" s="134">
        <f t="shared" si="371"/>
        <v>3</v>
      </c>
      <c r="J371" s="134">
        <f t="shared" si="371"/>
        <v>2</v>
      </c>
      <c r="K371" s="134">
        <f t="shared" si="371"/>
        <v>3</v>
      </c>
      <c r="L371" s="134">
        <f t="shared" si="371"/>
        <v>4</v>
      </c>
      <c r="M371" s="134">
        <f t="shared" si="371"/>
        <v>3</v>
      </c>
      <c r="N371" s="134">
        <f t="shared" si="371"/>
        <v>2</v>
      </c>
      <c r="O371" s="135">
        <f t="shared" si="371"/>
        <v>2</v>
      </c>
      <c r="P371" s="136">
        <f>SUM(G371:O371)</f>
        <v>23</v>
      </c>
      <c r="Q371" s="137">
        <f t="shared" ref="Q371:Y371" si="372">IF(Q370-Q367=-1,3+Q369)+IF(Q370-Q367=0,2+Q369)+IF(Q370-Q367=1,1+Q369)+IF(Q370-Q367=2,Q369)+IF(Q370-Q367=3,IF(Q369-1&gt;0,Q369-1,0))+IF(Q370-Q367=4,IF(Q369-2&gt;0,Q369-2,0))</f>
        <v>1</v>
      </c>
      <c r="R371" s="138">
        <f t="shared" si="372"/>
        <v>1</v>
      </c>
      <c r="S371" s="138">
        <f t="shared" si="372"/>
        <v>1</v>
      </c>
      <c r="T371" s="138">
        <f t="shared" si="372"/>
        <v>1</v>
      </c>
      <c r="U371" s="138">
        <f t="shared" si="372"/>
        <v>3</v>
      </c>
      <c r="V371" s="138">
        <f t="shared" si="372"/>
        <v>2</v>
      </c>
      <c r="W371" s="138">
        <f t="shared" si="372"/>
        <v>3</v>
      </c>
      <c r="X371" s="138">
        <f t="shared" si="372"/>
        <v>2</v>
      </c>
      <c r="Y371" s="135">
        <f t="shared" si="372"/>
        <v>2</v>
      </c>
      <c r="Z371" s="136">
        <f>SUM(Q371:Y371)</f>
        <v>16</v>
      </c>
      <c r="AA371" s="139">
        <f>P371+Z371</f>
        <v>39</v>
      </c>
      <c r="AB371" s="101"/>
      <c r="AC371" s="101"/>
    </row>
    <row r="372" spans="5:33" ht="15" thickBot="1" x14ac:dyDescent="0.4">
      <c r="E372" s="101"/>
      <c r="F372" s="140" t="s">
        <v>53</v>
      </c>
      <c r="G372" s="141">
        <f t="shared" ref="G372:O372" si="373">IF(G370-G367=-2,4)+IF(G370-G367=-1,3)+IF(G370-G367=0,2)+IF(G370-G367=1,1)+IF(G370-G367&gt;2,0)</f>
        <v>0</v>
      </c>
      <c r="H372" s="141">
        <f t="shared" si="373"/>
        <v>0</v>
      </c>
      <c r="I372" s="141">
        <f t="shared" si="373"/>
        <v>1</v>
      </c>
      <c r="J372" s="141">
        <f t="shared" si="373"/>
        <v>0</v>
      </c>
      <c r="K372" s="141">
        <f t="shared" si="373"/>
        <v>1</v>
      </c>
      <c r="L372" s="141">
        <f t="shared" si="373"/>
        <v>2</v>
      </c>
      <c r="M372" s="141">
        <f t="shared" si="373"/>
        <v>2</v>
      </c>
      <c r="N372" s="141">
        <f t="shared" si="373"/>
        <v>0</v>
      </c>
      <c r="O372" s="142">
        <f t="shared" si="373"/>
        <v>0</v>
      </c>
      <c r="P372" s="143">
        <f>SUM(G372:O372)</f>
        <v>6</v>
      </c>
      <c r="Q372" s="142">
        <f t="shared" ref="Q372:Y372" si="374">IF(Q370-Q367=-2,4)+IF(Q370-Q367=-1,3)+IF(Q370-Q367=0,2)+IF(Q370-Q367=1,1)+IF(Q370-Q367&gt;2,0)</f>
        <v>0</v>
      </c>
      <c r="R372" s="142">
        <f t="shared" si="374"/>
        <v>0</v>
      </c>
      <c r="S372" s="142">
        <f t="shared" si="374"/>
        <v>0</v>
      </c>
      <c r="T372" s="142">
        <f t="shared" si="374"/>
        <v>0</v>
      </c>
      <c r="U372" s="142">
        <f t="shared" si="374"/>
        <v>2</v>
      </c>
      <c r="V372" s="142">
        <f t="shared" si="374"/>
        <v>0</v>
      </c>
      <c r="W372" s="142">
        <f t="shared" si="374"/>
        <v>1</v>
      </c>
      <c r="X372" s="142">
        <f t="shared" si="374"/>
        <v>0</v>
      </c>
      <c r="Y372" s="142">
        <f t="shared" si="374"/>
        <v>0</v>
      </c>
      <c r="Z372" s="143">
        <f>SUM(Q372:Y372)</f>
        <v>3</v>
      </c>
      <c r="AA372" s="144">
        <f>P372+Z372</f>
        <v>9</v>
      </c>
      <c r="AB372" s="101"/>
      <c r="AC372" s="101"/>
    </row>
    <row r="373" spans="5:33" x14ac:dyDescent="0.35">
      <c r="E373" s="101"/>
      <c r="F373" s="38"/>
      <c r="G373" s="28">
        <f>G370-G367</f>
        <v>2</v>
      </c>
      <c r="H373" s="28">
        <f t="shared" ref="H373:O373" si="375">H370-H367</f>
        <v>2</v>
      </c>
      <c r="I373" s="28">
        <f t="shared" si="375"/>
        <v>1</v>
      </c>
      <c r="J373" s="28">
        <f t="shared" si="375"/>
        <v>2</v>
      </c>
      <c r="K373" s="28">
        <f t="shared" si="375"/>
        <v>1</v>
      </c>
      <c r="L373" s="28">
        <f t="shared" si="375"/>
        <v>0</v>
      </c>
      <c r="M373" s="28">
        <f t="shared" si="375"/>
        <v>0</v>
      </c>
      <c r="N373" s="28">
        <f t="shared" si="375"/>
        <v>2</v>
      </c>
      <c r="O373" s="15">
        <f t="shared" si="375"/>
        <v>2</v>
      </c>
      <c r="P373" s="15"/>
      <c r="Q373" s="15">
        <f t="shared" ref="Q373:Y373" si="376">Q370-Q367</f>
        <v>3</v>
      </c>
      <c r="R373" s="15">
        <f t="shared" si="376"/>
        <v>3</v>
      </c>
      <c r="S373" s="15">
        <f t="shared" si="376"/>
        <v>3</v>
      </c>
      <c r="T373" s="15">
        <f t="shared" si="376"/>
        <v>3</v>
      </c>
      <c r="U373" s="15">
        <f t="shared" si="376"/>
        <v>0</v>
      </c>
      <c r="V373" s="15">
        <f t="shared" si="376"/>
        <v>2</v>
      </c>
      <c r="W373" s="15">
        <f t="shared" si="376"/>
        <v>1</v>
      </c>
      <c r="X373" s="15">
        <f t="shared" si="376"/>
        <v>2</v>
      </c>
      <c r="Y373" s="15">
        <f t="shared" si="376"/>
        <v>2</v>
      </c>
      <c r="Z373" s="145"/>
      <c r="AA373" s="146"/>
      <c r="AB373" s="101"/>
      <c r="AC373" s="101"/>
    </row>
    <row r="374" spans="5:33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3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3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3</v>
      </c>
      <c r="P376" s="198" t="s">
        <v>57</v>
      </c>
      <c r="Q376" s="198"/>
      <c r="R376" s="198"/>
      <c r="S376" s="198"/>
      <c r="T376" s="198"/>
      <c r="U376" s="148">
        <f>COUNTIF(G373:Y373,"=2")</f>
        <v>8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  <c r="AG376" s="74"/>
    </row>
    <row r="377" spans="5:33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3</v>
      </c>
      <c r="P377" s="198" t="s">
        <v>60</v>
      </c>
      <c r="Q377" s="198"/>
      <c r="R377" s="198"/>
      <c r="S377" s="198"/>
      <c r="T377" s="198"/>
      <c r="U377" s="151">
        <f>COUNTIF(G373:Y373,"&gt;=3")</f>
        <v>4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  <c r="AG377" s="74"/>
    </row>
    <row r="378" spans="5:33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3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  <c r="AG378" s="74"/>
    </row>
    <row r="379" spans="5:33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3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  <c r="AG379" s="74"/>
    </row>
    <row r="380" spans="5:33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8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  <c r="AG380" s="74"/>
    </row>
    <row r="381" spans="5:33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4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  <c r="AG381" s="74"/>
    </row>
    <row r="382" spans="5:33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  <c r="AG382" s="74"/>
    </row>
    <row r="383" spans="5:33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  <c r="AG383" s="74"/>
    </row>
    <row r="384" spans="5:33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  <c r="AG384" s="161"/>
    </row>
    <row r="385" spans="5:33" ht="15.5" thickTop="1" thickBot="1" x14ac:dyDescent="0.4"/>
    <row r="386" spans="5:33" x14ac:dyDescent="0.35">
      <c r="E386" s="101"/>
      <c r="F386" s="102" t="s">
        <v>49</v>
      </c>
      <c r="G386" s="196" t="str">
        <f>C22</f>
        <v>ROBERT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44625</v>
      </c>
      <c r="AB386" s="101"/>
      <c r="AC386" s="101"/>
    </row>
    <row r="387" spans="5:33" ht="15" thickBot="1" x14ac:dyDescent="0.4">
      <c r="E387" s="101"/>
      <c r="F387" s="104" t="s">
        <v>6</v>
      </c>
      <c r="G387" s="210">
        <f>E22</f>
        <v>25</v>
      </c>
      <c r="H387" s="211"/>
      <c r="I387" s="211"/>
      <c r="J387" s="211"/>
      <c r="K387" s="17"/>
      <c r="L387" s="211">
        <f>$F$3</f>
        <v>133</v>
      </c>
      <c r="M387" s="211"/>
      <c r="N387" s="211"/>
      <c r="O387" s="211">
        <f>$G$3</f>
        <v>68.599999999999994</v>
      </c>
      <c r="P387" s="211"/>
      <c r="Q387" s="212">
        <f>ROUND((G387*(L387/113)+(O387-AA390)),0)</f>
        <v>26</v>
      </c>
      <c r="R387" s="212"/>
      <c r="S387" s="212"/>
      <c r="T387" s="212"/>
      <c r="U387" s="17"/>
      <c r="V387" s="17"/>
      <c r="AA387" s="17"/>
      <c r="AB387" s="101"/>
      <c r="AC387" s="101"/>
    </row>
    <row r="388" spans="5:33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3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3" x14ac:dyDescent="0.35">
      <c r="E390" s="101"/>
      <c r="F390" s="109" t="s">
        <v>11</v>
      </c>
      <c r="G390" s="110">
        <f>G$7</f>
        <v>4</v>
      </c>
      <c r="H390" s="110">
        <f t="shared" ref="H390:O390" si="377">H$7</f>
        <v>4</v>
      </c>
      <c r="I390" s="110">
        <f t="shared" si="377"/>
        <v>5</v>
      </c>
      <c r="J390" s="110">
        <f t="shared" si="377"/>
        <v>4</v>
      </c>
      <c r="K390" s="110">
        <f t="shared" si="377"/>
        <v>3</v>
      </c>
      <c r="L390" s="110">
        <f t="shared" si="377"/>
        <v>5</v>
      </c>
      <c r="M390" s="110">
        <f t="shared" si="377"/>
        <v>3</v>
      </c>
      <c r="N390" s="110">
        <f t="shared" si="377"/>
        <v>5</v>
      </c>
      <c r="O390" s="110">
        <f t="shared" si="377"/>
        <v>3</v>
      </c>
      <c r="P390" s="111">
        <f>SUM(G390:O390)</f>
        <v>36</v>
      </c>
      <c r="Q390" s="110">
        <f t="shared" ref="Q390:Y390" si="378">Q$7</f>
        <v>4</v>
      </c>
      <c r="R390" s="112">
        <f t="shared" si="378"/>
        <v>4</v>
      </c>
      <c r="S390" s="112">
        <f t="shared" si="378"/>
        <v>3</v>
      </c>
      <c r="T390" s="112">
        <f t="shared" si="378"/>
        <v>5</v>
      </c>
      <c r="U390" s="112">
        <f t="shared" si="378"/>
        <v>3</v>
      </c>
      <c r="V390" s="112">
        <f t="shared" si="378"/>
        <v>4</v>
      </c>
      <c r="W390" s="112">
        <f t="shared" si="378"/>
        <v>4</v>
      </c>
      <c r="X390" s="112">
        <f t="shared" si="378"/>
        <v>5</v>
      </c>
      <c r="Y390" s="113">
        <f t="shared" si="378"/>
        <v>4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3" x14ac:dyDescent="0.35">
      <c r="E391" s="101"/>
      <c r="F391" s="114" t="s">
        <v>7</v>
      </c>
      <c r="G391" s="115">
        <f>G$8</f>
        <v>4</v>
      </c>
      <c r="H391" s="115">
        <f t="shared" ref="H391:O391" si="379">H$8</f>
        <v>8</v>
      </c>
      <c r="I391" s="115">
        <f t="shared" si="379"/>
        <v>12</v>
      </c>
      <c r="J391" s="115">
        <f t="shared" si="379"/>
        <v>14</v>
      </c>
      <c r="K391" s="115">
        <f t="shared" si="379"/>
        <v>2</v>
      </c>
      <c r="L391" s="115">
        <f t="shared" si="379"/>
        <v>10</v>
      </c>
      <c r="M391" s="115">
        <f t="shared" si="379"/>
        <v>18</v>
      </c>
      <c r="N391" s="115">
        <f t="shared" si="379"/>
        <v>16</v>
      </c>
      <c r="O391" s="116">
        <f t="shared" si="379"/>
        <v>6</v>
      </c>
      <c r="P391" s="117"/>
      <c r="Q391" s="118">
        <f t="shared" ref="Q391:Y391" si="380">Q$8</f>
        <v>1</v>
      </c>
      <c r="R391" s="119">
        <f t="shared" si="380"/>
        <v>9</v>
      </c>
      <c r="S391" s="119">
        <f t="shared" si="380"/>
        <v>11</v>
      </c>
      <c r="T391" s="119">
        <f t="shared" si="380"/>
        <v>5</v>
      </c>
      <c r="U391" s="119">
        <f t="shared" si="380"/>
        <v>17</v>
      </c>
      <c r="V391" s="119">
        <f t="shared" si="380"/>
        <v>15</v>
      </c>
      <c r="W391" s="119">
        <f t="shared" si="380"/>
        <v>3</v>
      </c>
      <c r="X391" s="119">
        <f t="shared" si="380"/>
        <v>13</v>
      </c>
      <c r="Y391" s="116">
        <f t="shared" si="380"/>
        <v>7</v>
      </c>
      <c r="Z391" s="117"/>
      <c r="AA391" s="120"/>
      <c r="AB391" s="101"/>
      <c r="AC391" s="101"/>
    </row>
    <row r="392" spans="5:33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2</v>
      </c>
      <c r="H392" s="122">
        <f t="shared" ref="H392" si="381">IF($Q387&lt;=18,IF(H391&lt;=$Q387,1,0),IF($Q387&lt;=36,IF(H391&lt;=($Q387-18),2,1),IF($Q387&gt;36,IF(H391&lt;=($Q387-36),3,2))))</f>
        <v>2</v>
      </c>
      <c r="I392" s="122">
        <f t="shared" ref="I392" si="382">IF($Q387&lt;=18,IF(I391&lt;=$Q387,1,0),IF($Q387&lt;=36,IF(I391&lt;=($Q387-18),2,1),IF($Q387&gt;36,IF(I391&lt;=($Q387-36),3,2))))</f>
        <v>1</v>
      </c>
      <c r="J392" s="122">
        <f t="shared" ref="J392" si="383">IF($Q387&lt;=18,IF(J391&lt;=$Q387,1,0),IF($Q387&lt;=36,IF(J391&lt;=($Q387-18),2,1),IF($Q387&gt;36,IF(J391&lt;=($Q387-36),3,2))))</f>
        <v>1</v>
      </c>
      <c r="K392" s="122">
        <f t="shared" ref="K392" si="384">IF($Q387&lt;=18,IF(K391&lt;=$Q387,1,0),IF($Q387&lt;=36,IF(K391&lt;=($Q387-18),2,1),IF($Q387&gt;36,IF(K391&lt;=($Q387-36),3,2))))</f>
        <v>2</v>
      </c>
      <c r="L392" s="122">
        <f t="shared" ref="L392" si="385">IF($Q387&lt;=18,IF(L391&lt;=$Q387,1,0),IF($Q387&lt;=36,IF(L391&lt;=($Q387-18),2,1),IF($Q387&gt;36,IF(L391&lt;=($Q387-36),3,2))))</f>
        <v>1</v>
      </c>
      <c r="M392" s="122">
        <f t="shared" ref="M392" si="386">IF($Q387&lt;=18,IF(M391&lt;=$Q387,1,0),IF($Q387&lt;=36,IF(M391&lt;=($Q387-18),2,1),IF($Q387&gt;36,IF(M391&lt;=($Q387-36),3,2))))</f>
        <v>1</v>
      </c>
      <c r="N392" s="122">
        <f t="shared" ref="N392" si="387">IF($Q387&lt;=18,IF(N391&lt;=$Q387,1,0),IF($Q387&lt;=36,IF(N391&lt;=($Q387-18),2,1),IF($Q387&gt;36,IF(N391&lt;=($Q387-36),3,2))))</f>
        <v>1</v>
      </c>
      <c r="O392" s="123">
        <f t="shared" ref="O392" si="388">IF($Q387&lt;=18,IF(O391&lt;=$Q387,1,0),IF($Q387&lt;=36,IF(O391&lt;=($Q387-18),2,1),IF($Q387&gt;36,IF(O391&lt;=($Q387-36),3,2))))</f>
        <v>2</v>
      </c>
      <c r="P392" s="124">
        <f>SUM(G392:O392)</f>
        <v>13</v>
      </c>
      <c r="Q392" s="123">
        <f t="shared" ref="Q392" si="389">IF($Q387&lt;=18,IF(Q391&lt;=$Q387,1,0),IF($Q387&lt;=36,IF(Q391&lt;=($Q387-18),2,1),IF($Q387&gt;36,IF(Q391&lt;=($Q387-36),3,2))))</f>
        <v>2</v>
      </c>
      <c r="R392" s="123">
        <f t="shared" ref="R392" si="390">IF($Q387&lt;=18,IF(R391&lt;=$Q387,1,0),IF($Q387&lt;=36,IF(R391&lt;=($Q387-18),2,1),IF($Q387&gt;36,IF(R391&lt;=($Q387-36),3,2))))</f>
        <v>1</v>
      </c>
      <c r="S392" s="123">
        <f t="shared" ref="S392" si="391">IF($Q387&lt;=18,IF(S391&lt;=$Q387,1,0),IF($Q387&lt;=36,IF(S391&lt;=($Q387-18),2,1),IF($Q387&gt;36,IF(S391&lt;=($Q387-36),3,2))))</f>
        <v>1</v>
      </c>
      <c r="T392" s="123">
        <f t="shared" ref="T392" si="392">IF($Q387&lt;=18,IF(T391&lt;=$Q387,1,0),IF($Q387&lt;=36,IF(T391&lt;=($Q387-18),2,1),IF($Q387&gt;36,IF(T391&lt;=($Q387-36),3,2))))</f>
        <v>2</v>
      </c>
      <c r="U392" s="123">
        <f t="shared" ref="U392" si="393">IF($Q387&lt;=18,IF(U391&lt;=$Q387,1,0),IF($Q387&lt;=36,IF(U391&lt;=($Q387-18),2,1),IF($Q387&gt;36,IF(U391&lt;=($Q387-36),3,2))))</f>
        <v>1</v>
      </c>
      <c r="V392" s="123">
        <f t="shared" ref="V392" si="394">IF($Q387&lt;=18,IF(V391&lt;=$Q387,1,0),IF($Q387&lt;=36,IF(V391&lt;=($Q387-18),2,1),IF($Q387&gt;36,IF(V391&lt;=($Q387-36),3,2))))</f>
        <v>1</v>
      </c>
      <c r="W392" s="123">
        <f t="shared" ref="W392" si="395">IF($Q387&lt;=18,IF(W391&lt;=$Q387,1,0),IF($Q387&lt;=36,IF(W391&lt;=($Q387-18),2,1),IF($Q387&gt;36,IF(W391&lt;=($Q387-36),3,2))))</f>
        <v>2</v>
      </c>
      <c r="X392" s="123">
        <f t="shared" ref="X392" si="396">IF($Q387&lt;=18,IF(X391&lt;=$Q387,1,0),IF($Q387&lt;=36,IF(X391&lt;=($Q387-18),2,1),IF($Q387&gt;36,IF(X391&lt;=($Q387-36),3,2))))</f>
        <v>1</v>
      </c>
      <c r="Y392" s="123">
        <f t="shared" ref="Y392" si="397">IF($Q387&lt;=18,IF(Y391&lt;=$Q387,1,0),IF($Q387&lt;=36,IF(Y391&lt;=($Q387-18),2,1),IF($Q387&gt;36,IF(Y391&lt;=($Q387-36),3,2))))</f>
        <v>2</v>
      </c>
      <c r="Z392" s="125">
        <f>SUM(Q392:Y392)</f>
        <v>13</v>
      </c>
      <c r="AA392" s="126">
        <f>P392+Z392</f>
        <v>26</v>
      </c>
      <c r="AB392" s="101"/>
      <c r="AC392" s="101"/>
    </row>
    <row r="393" spans="5:33" x14ac:dyDescent="0.35">
      <c r="E393" s="101"/>
      <c r="F393" s="127" t="s">
        <v>51</v>
      </c>
      <c r="G393" s="128">
        <f t="shared" ref="G393:O393" si="398">G22</f>
        <v>6</v>
      </c>
      <c r="H393" s="128">
        <f t="shared" si="398"/>
        <v>6</v>
      </c>
      <c r="I393" s="128">
        <f t="shared" si="398"/>
        <v>6</v>
      </c>
      <c r="J393" s="128">
        <f t="shared" si="398"/>
        <v>6</v>
      </c>
      <c r="K393" s="128">
        <f t="shared" si="398"/>
        <v>4</v>
      </c>
      <c r="L393" s="128">
        <f t="shared" si="398"/>
        <v>7</v>
      </c>
      <c r="M393" s="128">
        <f t="shared" si="398"/>
        <v>3</v>
      </c>
      <c r="N393" s="128">
        <f t="shared" si="398"/>
        <v>8</v>
      </c>
      <c r="O393" s="128">
        <f t="shared" si="398"/>
        <v>3</v>
      </c>
      <c r="P393" s="129">
        <f>SUM(G393:O393)</f>
        <v>49</v>
      </c>
      <c r="Q393" s="130">
        <f t="shared" ref="Q393:Y393" si="399">Q22</f>
        <v>5</v>
      </c>
      <c r="R393" s="128">
        <f t="shared" si="399"/>
        <v>6</v>
      </c>
      <c r="S393" s="128">
        <f t="shared" si="399"/>
        <v>3</v>
      </c>
      <c r="T393" s="128">
        <f t="shared" si="399"/>
        <v>5</v>
      </c>
      <c r="U393" s="128">
        <f t="shared" si="399"/>
        <v>7</v>
      </c>
      <c r="V393" s="128">
        <f t="shared" si="399"/>
        <v>7</v>
      </c>
      <c r="W393" s="128">
        <f t="shared" si="399"/>
        <v>5</v>
      </c>
      <c r="X393" s="128">
        <f t="shared" si="399"/>
        <v>8</v>
      </c>
      <c r="Y393" s="131">
        <f t="shared" si="399"/>
        <v>5</v>
      </c>
      <c r="Z393" s="129">
        <f>SUM(Q393:Y393)</f>
        <v>51</v>
      </c>
      <c r="AA393" s="132">
        <f>P393+Z393</f>
        <v>100</v>
      </c>
      <c r="AB393" s="101"/>
      <c r="AC393" s="101"/>
    </row>
    <row r="394" spans="5:33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2</v>
      </c>
      <c r="H394" s="134">
        <f t="shared" ref="H394:O394" si="400">IF(H393-H390=-1,3+H392)+IF(H393-H390=0,2+H392)+IF(H393-H390=1,1+H392)+IF(H393-H390=2,H392)+IF(H393-H390=3,IF(H392-1&gt;0,H392-1,0))+IF(H393-H390=4,IF(H392-2&gt;0,H392-2,0))</f>
        <v>2</v>
      </c>
      <c r="I394" s="134">
        <f t="shared" si="400"/>
        <v>2</v>
      </c>
      <c r="J394" s="134">
        <f t="shared" si="400"/>
        <v>1</v>
      </c>
      <c r="K394" s="134">
        <f t="shared" si="400"/>
        <v>3</v>
      </c>
      <c r="L394" s="134">
        <f t="shared" si="400"/>
        <v>1</v>
      </c>
      <c r="M394" s="134">
        <f t="shared" si="400"/>
        <v>3</v>
      </c>
      <c r="N394" s="134">
        <f t="shared" si="400"/>
        <v>0</v>
      </c>
      <c r="O394" s="135">
        <f t="shared" si="400"/>
        <v>4</v>
      </c>
      <c r="P394" s="136">
        <f>SUM(G394:O394)</f>
        <v>18</v>
      </c>
      <c r="Q394" s="137">
        <f t="shared" ref="Q394:Y394" si="401">IF(Q393-Q390=-1,3+Q392)+IF(Q393-Q390=0,2+Q392)+IF(Q393-Q390=1,1+Q392)+IF(Q393-Q390=2,Q392)+IF(Q393-Q390=3,IF(Q392-1&gt;0,Q392-1,0))+IF(Q393-Q390=4,IF(Q392-2&gt;0,Q392-2,0))</f>
        <v>3</v>
      </c>
      <c r="R394" s="138">
        <f t="shared" si="401"/>
        <v>1</v>
      </c>
      <c r="S394" s="138">
        <f t="shared" si="401"/>
        <v>3</v>
      </c>
      <c r="T394" s="138">
        <f t="shared" si="401"/>
        <v>4</v>
      </c>
      <c r="U394" s="138">
        <f t="shared" si="401"/>
        <v>0</v>
      </c>
      <c r="V394" s="138">
        <f t="shared" si="401"/>
        <v>0</v>
      </c>
      <c r="W394" s="138">
        <f t="shared" si="401"/>
        <v>3</v>
      </c>
      <c r="X394" s="138">
        <f t="shared" si="401"/>
        <v>0</v>
      </c>
      <c r="Y394" s="135">
        <f t="shared" si="401"/>
        <v>3</v>
      </c>
      <c r="Z394" s="136">
        <f>SUM(Q394:Y394)</f>
        <v>17</v>
      </c>
      <c r="AA394" s="139">
        <f>P394+Z394</f>
        <v>35</v>
      </c>
      <c r="AB394" s="101"/>
      <c r="AC394" s="101"/>
    </row>
    <row r="395" spans="5:33" ht="15" thickBot="1" x14ac:dyDescent="0.4">
      <c r="E395" s="101"/>
      <c r="F395" s="140" t="s">
        <v>53</v>
      </c>
      <c r="G395" s="141">
        <f t="shared" ref="G395:O395" si="402">IF(G393-G390=-2,4)+IF(G393-G390=-1,3)+IF(G393-G390=0,2)+IF(G393-G390=1,1)+IF(G393-G390&gt;2,0)</f>
        <v>0</v>
      </c>
      <c r="H395" s="141">
        <f t="shared" si="402"/>
        <v>0</v>
      </c>
      <c r="I395" s="141">
        <f t="shared" si="402"/>
        <v>1</v>
      </c>
      <c r="J395" s="141">
        <f t="shared" si="402"/>
        <v>0</v>
      </c>
      <c r="K395" s="141">
        <f t="shared" si="402"/>
        <v>1</v>
      </c>
      <c r="L395" s="141">
        <f t="shared" si="402"/>
        <v>0</v>
      </c>
      <c r="M395" s="141">
        <f t="shared" si="402"/>
        <v>2</v>
      </c>
      <c r="N395" s="141">
        <f t="shared" si="402"/>
        <v>0</v>
      </c>
      <c r="O395" s="142">
        <f t="shared" si="402"/>
        <v>2</v>
      </c>
      <c r="P395" s="143">
        <f>SUM(G395:O395)</f>
        <v>6</v>
      </c>
      <c r="Q395" s="142">
        <f t="shared" ref="Q395:Y395" si="403">IF(Q393-Q390=-2,4)+IF(Q393-Q390=-1,3)+IF(Q393-Q390=0,2)+IF(Q393-Q390=1,1)+IF(Q393-Q390&gt;2,0)</f>
        <v>1</v>
      </c>
      <c r="R395" s="142">
        <f t="shared" si="403"/>
        <v>0</v>
      </c>
      <c r="S395" s="142">
        <f t="shared" si="403"/>
        <v>2</v>
      </c>
      <c r="T395" s="142">
        <f t="shared" si="403"/>
        <v>2</v>
      </c>
      <c r="U395" s="142">
        <f t="shared" si="403"/>
        <v>0</v>
      </c>
      <c r="V395" s="142">
        <f t="shared" si="403"/>
        <v>0</v>
      </c>
      <c r="W395" s="142">
        <f t="shared" si="403"/>
        <v>1</v>
      </c>
      <c r="X395" s="142">
        <f t="shared" si="403"/>
        <v>0</v>
      </c>
      <c r="Y395" s="142">
        <f t="shared" si="403"/>
        <v>1</v>
      </c>
      <c r="Z395" s="143">
        <f>SUM(Q395:Y395)</f>
        <v>7</v>
      </c>
      <c r="AA395" s="144">
        <f>P395+Z395</f>
        <v>13</v>
      </c>
      <c r="AB395" s="101"/>
      <c r="AC395" s="101"/>
    </row>
    <row r="396" spans="5:33" x14ac:dyDescent="0.35">
      <c r="E396" s="101"/>
      <c r="F396" s="38"/>
      <c r="G396" s="28">
        <f>G393-G390</f>
        <v>2</v>
      </c>
      <c r="H396" s="28">
        <f t="shared" ref="H396:O396" si="404">H393-H390</f>
        <v>2</v>
      </c>
      <c r="I396" s="28">
        <f t="shared" si="404"/>
        <v>1</v>
      </c>
      <c r="J396" s="28">
        <f t="shared" si="404"/>
        <v>2</v>
      </c>
      <c r="K396" s="28">
        <f t="shared" si="404"/>
        <v>1</v>
      </c>
      <c r="L396" s="28">
        <f t="shared" si="404"/>
        <v>2</v>
      </c>
      <c r="M396" s="28">
        <f t="shared" si="404"/>
        <v>0</v>
      </c>
      <c r="N396" s="28">
        <f t="shared" si="404"/>
        <v>3</v>
      </c>
      <c r="O396" s="15">
        <f t="shared" si="404"/>
        <v>0</v>
      </c>
      <c r="P396" s="15"/>
      <c r="Q396" s="15">
        <f t="shared" ref="Q396:Y396" si="405">Q393-Q390</f>
        <v>1</v>
      </c>
      <c r="R396" s="15">
        <f t="shared" si="405"/>
        <v>2</v>
      </c>
      <c r="S396" s="15">
        <f t="shared" si="405"/>
        <v>0</v>
      </c>
      <c r="T396" s="15">
        <f t="shared" si="405"/>
        <v>0</v>
      </c>
      <c r="U396" s="15">
        <f t="shared" si="405"/>
        <v>4</v>
      </c>
      <c r="V396" s="15">
        <f t="shared" si="405"/>
        <v>3</v>
      </c>
      <c r="W396" s="15">
        <f t="shared" si="405"/>
        <v>1</v>
      </c>
      <c r="X396" s="15">
        <f t="shared" si="405"/>
        <v>3</v>
      </c>
      <c r="Y396" s="15">
        <f t="shared" si="405"/>
        <v>1</v>
      </c>
      <c r="Z396" s="145"/>
      <c r="AA396" s="146"/>
      <c r="AB396" s="101"/>
      <c r="AC396" s="101"/>
    </row>
    <row r="397" spans="5:33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3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3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4</v>
      </c>
      <c r="P399" s="198" t="s">
        <v>57</v>
      </c>
      <c r="Q399" s="198"/>
      <c r="R399" s="198"/>
      <c r="S399" s="198"/>
      <c r="T399" s="198"/>
      <c r="U399" s="148">
        <f>COUNTIF(G396:Y396,"=2")</f>
        <v>5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  <c r="AG399" s="74"/>
    </row>
    <row r="400" spans="5:33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5</v>
      </c>
      <c r="P400" s="198" t="s">
        <v>60</v>
      </c>
      <c r="Q400" s="198"/>
      <c r="R400" s="198"/>
      <c r="S400" s="198"/>
      <c r="T400" s="198"/>
      <c r="U400" s="151">
        <f>COUNTIF(G396:Y396,"&gt;=3")</f>
        <v>4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  <c r="AG400" s="74"/>
    </row>
    <row r="401" spans="5:33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4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  <c r="AG401" s="74"/>
    </row>
    <row r="402" spans="5:33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5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  <c r="AG402" s="74"/>
    </row>
    <row r="403" spans="5:33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5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  <c r="AG403" s="74"/>
    </row>
    <row r="404" spans="5:33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4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  <c r="AG404" s="74"/>
    </row>
    <row r="405" spans="5:33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  <c r="AG405" s="74"/>
    </row>
    <row r="406" spans="5:33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  <c r="AG406" s="74"/>
    </row>
    <row r="407" spans="5:33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  <c r="AG407" s="161"/>
    </row>
    <row r="408" spans="5:33" ht="15.5" thickTop="1" thickBot="1" x14ac:dyDescent="0.4"/>
    <row r="409" spans="5:33" x14ac:dyDescent="0.35">
      <c r="E409" s="101"/>
      <c r="F409" s="102" t="s">
        <v>49</v>
      </c>
      <c r="G409" s="196" t="str">
        <f>C23</f>
        <v>RONDEL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44625</v>
      </c>
      <c r="AB409" s="101"/>
      <c r="AC409" s="101"/>
    </row>
    <row r="410" spans="5:33" ht="15" thickBot="1" x14ac:dyDescent="0.4">
      <c r="E410" s="101"/>
      <c r="F410" s="104" t="s">
        <v>6</v>
      </c>
      <c r="G410" s="210">
        <f>E23</f>
        <v>7.2</v>
      </c>
      <c r="H410" s="211"/>
      <c r="I410" s="211"/>
      <c r="J410" s="211"/>
      <c r="K410" s="17"/>
      <c r="L410" s="211">
        <f>$F$3</f>
        <v>133</v>
      </c>
      <c r="M410" s="211"/>
      <c r="N410" s="211"/>
      <c r="O410" s="211">
        <f>$G$3</f>
        <v>68.599999999999994</v>
      </c>
      <c r="P410" s="211"/>
      <c r="Q410" s="212">
        <f>ROUND((G410*(L410/113)+(O410-AA413)),0)</f>
        <v>5</v>
      </c>
      <c r="R410" s="212"/>
      <c r="S410" s="212"/>
      <c r="T410" s="212"/>
      <c r="U410" s="17"/>
      <c r="V410" s="17"/>
      <c r="AA410" s="17"/>
      <c r="AB410" s="101"/>
      <c r="AC410" s="101"/>
    </row>
    <row r="411" spans="5:33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3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3" x14ac:dyDescent="0.35">
      <c r="E413" s="101"/>
      <c r="F413" s="109" t="s">
        <v>11</v>
      </c>
      <c r="G413" s="110">
        <f>G$7</f>
        <v>4</v>
      </c>
      <c r="H413" s="110">
        <f t="shared" ref="H413:O413" si="406">H$7</f>
        <v>4</v>
      </c>
      <c r="I413" s="110">
        <f t="shared" si="406"/>
        <v>5</v>
      </c>
      <c r="J413" s="110">
        <f t="shared" si="406"/>
        <v>4</v>
      </c>
      <c r="K413" s="110">
        <f t="shared" si="406"/>
        <v>3</v>
      </c>
      <c r="L413" s="110">
        <f t="shared" si="406"/>
        <v>5</v>
      </c>
      <c r="M413" s="110">
        <f t="shared" si="406"/>
        <v>3</v>
      </c>
      <c r="N413" s="110">
        <f t="shared" si="406"/>
        <v>5</v>
      </c>
      <c r="O413" s="110">
        <f t="shared" si="406"/>
        <v>3</v>
      </c>
      <c r="P413" s="111">
        <f>SUM(G413:O413)</f>
        <v>36</v>
      </c>
      <c r="Q413" s="110">
        <f t="shared" ref="Q413:Y413" si="407">Q$7</f>
        <v>4</v>
      </c>
      <c r="R413" s="112">
        <f t="shared" si="407"/>
        <v>4</v>
      </c>
      <c r="S413" s="112">
        <f t="shared" si="407"/>
        <v>3</v>
      </c>
      <c r="T413" s="112">
        <f t="shared" si="407"/>
        <v>5</v>
      </c>
      <c r="U413" s="112">
        <f t="shared" si="407"/>
        <v>3</v>
      </c>
      <c r="V413" s="112">
        <f t="shared" si="407"/>
        <v>4</v>
      </c>
      <c r="W413" s="112">
        <f t="shared" si="407"/>
        <v>4</v>
      </c>
      <c r="X413" s="112">
        <f t="shared" si="407"/>
        <v>5</v>
      </c>
      <c r="Y413" s="113">
        <f t="shared" si="407"/>
        <v>4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3" x14ac:dyDescent="0.35">
      <c r="E414" s="101"/>
      <c r="F414" s="114" t="s">
        <v>7</v>
      </c>
      <c r="G414" s="115">
        <f>G$8</f>
        <v>4</v>
      </c>
      <c r="H414" s="115">
        <f t="shared" ref="H414:O414" si="408">H$8</f>
        <v>8</v>
      </c>
      <c r="I414" s="115">
        <f t="shared" si="408"/>
        <v>12</v>
      </c>
      <c r="J414" s="115">
        <f t="shared" si="408"/>
        <v>14</v>
      </c>
      <c r="K414" s="115">
        <f t="shared" si="408"/>
        <v>2</v>
      </c>
      <c r="L414" s="115">
        <f t="shared" si="408"/>
        <v>10</v>
      </c>
      <c r="M414" s="115">
        <f t="shared" si="408"/>
        <v>18</v>
      </c>
      <c r="N414" s="115">
        <f t="shared" si="408"/>
        <v>16</v>
      </c>
      <c r="O414" s="116">
        <f t="shared" si="408"/>
        <v>6</v>
      </c>
      <c r="P414" s="117"/>
      <c r="Q414" s="118">
        <f t="shared" ref="Q414:Y414" si="409">Q$8</f>
        <v>1</v>
      </c>
      <c r="R414" s="119">
        <f t="shared" si="409"/>
        <v>9</v>
      </c>
      <c r="S414" s="119">
        <f t="shared" si="409"/>
        <v>11</v>
      </c>
      <c r="T414" s="119">
        <f t="shared" si="409"/>
        <v>5</v>
      </c>
      <c r="U414" s="119">
        <f t="shared" si="409"/>
        <v>17</v>
      </c>
      <c r="V414" s="119">
        <f t="shared" si="409"/>
        <v>15</v>
      </c>
      <c r="W414" s="119">
        <f t="shared" si="409"/>
        <v>3</v>
      </c>
      <c r="X414" s="119">
        <f t="shared" si="409"/>
        <v>13</v>
      </c>
      <c r="Y414" s="116">
        <f t="shared" si="409"/>
        <v>7</v>
      </c>
      <c r="Z414" s="117"/>
      <c r="AA414" s="120"/>
      <c r="AB414" s="101"/>
      <c r="AC414" s="101"/>
    </row>
    <row r="415" spans="5:33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" si="410">IF($Q410&lt;=18,IF(H414&lt;=$Q410,1,0),IF($Q410&lt;=36,IF(H414&lt;=($Q410-18),2,1),IF($Q410&gt;36,IF(H414&lt;=($Q410-36),3,2))))</f>
        <v>0</v>
      </c>
      <c r="I415" s="122">
        <f t="shared" ref="I415" si="411">IF($Q410&lt;=18,IF(I414&lt;=$Q410,1,0),IF($Q410&lt;=36,IF(I414&lt;=($Q410-18),2,1),IF($Q410&gt;36,IF(I414&lt;=($Q410-36),3,2))))</f>
        <v>0</v>
      </c>
      <c r="J415" s="122">
        <f t="shared" ref="J415" si="412">IF($Q410&lt;=18,IF(J414&lt;=$Q410,1,0),IF($Q410&lt;=36,IF(J414&lt;=($Q410-18),2,1),IF($Q410&gt;36,IF(J414&lt;=($Q410-36),3,2))))</f>
        <v>0</v>
      </c>
      <c r="K415" s="122">
        <f t="shared" ref="K415" si="413">IF($Q410&lt;=18,IF(K414&lt;=$Q410,1,0),IF($Q410&lt;=36,IF(K414&lt;=($Q410-18),2,1),IF($Q410&gt;36,IF(K414&lt;=($Q410-36),3,2))))</f>
        <v>1</v>
      </c>
      <c r="L415" s="122">
        <f t="shared" ref="L415" si="414">IF($Q410&lt;=18,IF(L414&lt;=$Q410,1,0),IF($Q410&lt;=36,IF(L414&lt;=($Q410-18),2,1),IF($Q410&gt;36,IF(L414&lt;=($Q410-36),3,2))))</f>
        <v>0</v>
      </c>
      <c r="M415" s="122">
        <f t="shared" ref="M415" si="415">IF($Q410&lt;=18,IF(M414&lt;=$Q410,1,0),IF($Q410&lt;=36,IF(M414&lt;=($Q410-18),2,1),IF($Q410&gt;36,IF(M414&lt;=($Q410-36),3,2))))</f>
        <v>0</v>
      </c>
      <c r="N415" s="122">
        <f t="shared" ref="N415" si="416">IF($Q410&lt;=18,IF(N414&lt;=$Q410,1,0),IF($Q410&lt;=36,IF(N414&lt;=($Q410-18),2,1),IF($Q410&gt;36,IF(N414&lt;=($Q410-36),3,2))))</f>
        <v>0</v>
      </c>
      <c r="O415" s="123">
        <f t="shared" ref="O415" si="417">IF($Q410&lt;=18,IF(O414&lt;=$Q410,1,0),IF($Q410&lt;=36,IF(O414&lt;=($Q410-18),2,1),IF($Q410&gt;36,IF(O414&lt;=($Q410-36),3,2))))</f>
        <v>0</v>
      </c>
      <c r="P415" s="124">
        <f>SUM(G415:O415)</f>
        <v>2</v>
      </c>
      <c r="Q415" s="123">
        <f t="shared" ref="Q415" si="418">IF($Q410&lt;=18,IF(Q414&lt;=$Q410,1,0),IF($Q410&lt;=36,IF(Q414&lt;=($Q410-18),2,1),IF($Q410&gt;36,IF(Q414&lt;=($Q410-36),3,2))))</f>
        <v>1</v>
      </c>
      <c r="R415" s="123">
        <f t="shared" ref="R415" si="419">IF($Q410&lt;=18,IF(R414&lt;=$Q410,1,0),IF($Q410&lt;=36,IF(R414&lt;=($Q410-18),2,1),IF($Q410&gt;36,IF(R414&lt;=($Q410-36),3,2))))</f>
        <v>0</v>
      </c>
      <c r="S415" s="123">
        <f t="shared" ref="S415" si="420">IF($Q410&lt;=18,IF(S414&lt;=$Q410,1,0),IF($Q410&lt;=36,IF(S414&lt;=($Q410-18),2,1),IF($Q410&gt;36,IF(S414&lt;=($Q410-36),3,2))))</f>
        <v>0</v>
      </c>
      <c r="T415" s="123">
        <f t="shared" ref="T415" si="421">IF($Q410&lt;=18,IF(T414&lt;=$Q410,1,0),IF($Q410&lt;=36,IF(T414&lt;=($Q410-18),2,1),IF($Q410&gt;36,IF(T414&lt;=($Q410-36),3,2))))</f>
        <v>1</v>
      </c>
      <c r="U415" s="123">
        <f t="shared" ref="U415" si="422">IF($Q410&lt;=18,IF(U414&lt;=$Q410,1,0),IF($Q410&lt;=36,IF(U414&lt;=($Q410-18),2,1),IF($Q410&gt;36,IF(U414&lt;=($Q410-36),3,2))))</f>
        <v>0</v>
      </c>
      <c r="V415" s="123">
        <f t="shared" ref="V415" si="423">IF($Q410&lt;=18,IF(V414&lt;=$Q410,1,0),IF($Q410&lt;=36,IF(V414&lt;=($Q410-18),2,1),IF($Q410&gt;36,IF(V414&lt;=($Q410-36),3,2))))</f>
        <v>0</v>
      </c>
      <c r="W415" s="123">
        <f t="shared" ref="W415" si="424">IF($Q410&lt;=18,IF(W414&lt;=$Q410,1,0),IF($Q410&lt;=36,IF(W414&lt;=($Q410-18),2,1),IF($Q410&gt;36,IF(W414&lt;=($Q410-36),3,2))))</f>
        <v>1</v>
      </c>
      <c r="X415" s="123">
        <f t="shared" ref="X415" si="425">IF($Q410&lt;=18,IF(X414&lt;=$Q410,1,0),IF($Q410&lt;=36,IF(X414&lt;=($Q410-18),2,1),IF($Q410&gt;36,IF(X414&lt;=($Q410-36),3,2))))</f>
        <v>0</v>
      </c>
      <c r="Y415" s="123">
        <f t="shared" ref="Y415" si="426">IF($Q410&lt;=18,IF(Y414&lt;=$Q410,1,0),IF($Q410&lt;=36,IF(Y414&lt;=($Q410-18),2,1),IF($Q410&gt;36,IF(Y414&lt;=($Q410-36),3,2))))</f>
        <v>0</v>
      </c>
      <c r="Z415" s="125">
        <f>SUM(Q415:Y415)</f>
        <v>3</v>
      </c>
      <c r="AA415" s="126">
        <f>P415+Z415</f>
        <v>5</v>
      </c>
      <c r="AB415" s="101"/>
      <c r="AC415" s="101"/>
    </row>
    <row r="416" spans="5:33" x14ac:dyDescent="0.35">
      <c r="E416" s="101"/>
      <c r="F416" s="127" t="s">
        <v>51</v>
      </c>
      <c r="G416" s="128">
        <f t="shared" ref="G416:O416" si="427">G23</f>
        <v>4</v>
      </c>
      <c r="H416" s="128">
        <f t="shared" si="427"/>
        <v>4</v>
      </c>
      <c r="I416" s="128">
        <f t="shared" si="427"/>
        <v>7</v>
      </c>
      <c r="J416" s="128">
        <f t="shared" si="427"/>
        <v>4</v>
      </c>
      <c r="K416" s="128">
        <f t="shared" si="427"/>
        <v>4</v>
      </c>
      <c r="L416" s="128">
        <f t="shared" si="427"/>
        <v>5</v>
      </c>
      <c r="M416" s="128">
        <f t="shared" si="427"/>
        <v>2</v>
      </c>
      <c r="N416" s="128">
        <f t="shared" si="427"/>
        <v>5</v>
      </c>
      <c r="O416" s="128">
        <f t="shared" si="427"/>
        <v>3</v>
      </c>
      <c r="P416" s="129">
        <f>SUM(G416:O416)</f>
        <v>38</v>
      </c>
      <c r="Q416" s="130">
        <f t="shared" ref="Q416:Y416" si="428">Q23</f>
        <v>5</v>
      </c>
      <c r="R416" s="128">
        <f t="shared" si="428"/>
        <v>5</v>
      </c>
      <c r="S416" s="128">
        <f t="shared" si="428"/>
        <v>6</v>
      </c>
      <c r="T416" s="128">
        <f t="shared" si="428"/>
        <v>5</v>
      </c>
      <c r="U416" s="128">
        <f t="shared" si="428"/>
        <v>3</v>
      </c>
      <c r="V416" s="128">
        <f t="shared" si="428"/>
        <v>5</v>
      </c>
      <c r="W416" s="128">
        <f t="shared" si="428"/>
        <v>4</v>
      </c>
      <c r="X416" s="128">
        <f t="shared" si="428"/>
        <v>4</v>
      </c>
      <c r="Y416" s="131">
        <f t="shared" si="428"/>
        <v>6</v>
      </c>
      <c r="Z416" s="129">
        <f>SUM(Q416:Y416)</f>
        <v>43</v>
      </c>
      <c r="AA416" s="132">
        <f>P416+Z416</f>
        <v>81</v>
      </c>
      <c r="AB416" s="101"/>
      <c r="AC416" s="101"/>
    </row>
    <row r="417" spans="5:33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3</v>
      </c>
      <c r="H417" s="134">
        <f t="shared" ref="H417:O417" si="429">IF(H416-H413=-1,3+H415)+IF(H416-H413=0,2+H415)+IF(H416-H413=1,1+H415)+IF(H416-H413=2,H415)+IF(H416-H413=3,IF(H415-1&gt;0,H415-1,0))+IF(H416-H413=4,IF(H415-2&gt;0,H415-2,0))</f>
        <v>2</v>
      </c>
      <c r="I417" s="134">
        <f t="shared" si="429"/>
        <v>0</v>
      </c>
      <c r="J417" s="134">
        <f t="shared" si="429"/>
        <v>2</v>
      </c>
      <c r="K417" s="134">
        <f t="shared" si="429"/>
        <v>2</v>
      </c>
      <c r="L417" s="134">
        <f t="shared" si="429"/>
        <v>2</v>
      </c>
      <c r="M417" s="134">
        <f t="shared" si="429"/>
        <v>3</v>
      </c>
      <c r="N417" s="134">
        <f t="shared" si="429"/>
        <v>2</v>
      </c>
      <c r="O417" s="135">
        <f t="shared" si="429"/>
        <v>2</v>
      </c>
      <c r="P417" s="136">
        <f>SUM(G417:O417)</f>
        <v>18</v>
      </c>
      <c r="Q417" s="137">
        <f t="shared" ref="Q417:Y417" si="430">IF(Q416-Q413=-1,3+Q415)+IF(Q416-Q413=0,2+Q415)+IF(Q416-Q413=1,1+Q415)+IF(Q416-Q413=2,Q415)+IF(Q416-Q413=3,IF(Q415-1&gt;0,Q415-1,0))+IF(Q416-Q413=4,IF(Q415-2&gt;0,Q415-2,0))</f>
        <v>2</v>
      </c>
      <c r="R417" s="138">
        <f t="shared" si="430"/>
        <v>1</v>
      </c>
      <c r="S417" s="138">
        <f t="shared" si="430"/>
        <v>0</v>
      </c>
      <c r="T417" s="138">
        <f t="shared" si="430"/>
        <v>3</v>
      </c>
      <c r="U417" s="138">
        <f t="shared" si="430"/>
        <v>2</v>
      </c>
      <c r="V417" s="138">
        <f t="shared" si="430"/>
        <v>1</v>
      </c>
      <c r="W417" s="138">
        <f t="shared" si="430"/>
        <v>3</v>
      </c>
      <c r="X417" s="138">
        <f t="shared" si="430"/>
        <v>3</v>
      </c>
      <c r="Y417" s="135">
        <f t="shared" si="430"/>
        <v>0</v>
      </c>
      <c r="Z417" s="136">
        <f>SUM(Q417:Y417)</f>
        <v>15</v>
      </c>
      <c r="AA417" s="139">
        <f>P417+Z417</f>
        <v>33</v>
      </c>
      <c r="AB417" s="101"/>
      <c r="AC417" s="101"/>
    </row>
    <row r="418" spans="5:33" ht="15" thickBot="1" x14ac:dyDescent="0.4">
      <c r="E418" s="101"/>
      <c r="F418" s="140" t="s">
        <v>53</v>
      </c>
      <c r="G418" s="141">
        <f t="shared" ref="G418:O418" si="431">IF(G416-G413=-2,4)+IF(G416-G413=-1,3)+IF(G416-G413=0,2)+IF(G416-G413=1,1)+IF(G416-G413&gt;2,0)</f>
        <v>2</v>
      </c>
      <c r="H418" s="141">
        <f t="shared" si="431"/>
        <v>2</v>
      </c>
      <c r="I418" s="141">
        <f t="shared" si="431"/>
        <v>0</v>
      </c>
      <c r="J418" s="141">
        <f t="shared" si="431"/>
        <v>2</v>
      </c>
      <c r="K418" s="141">
        <f t="shared" si="431"/>
        <v>1</v>
      </c>
      <c r="L418" s="141">
        <f t="shared" si="431"/>
        <v>2</v>
      </c>
      <c r="M418" s="141">
        <f t="shared" si="431"/>
        <v>3</v>
      </c>
      <c r="N418" s="141">
        <f t="shared" si="431"/>
        <v>2</v>
      </c>
      <c r="O418" s="142">
        <f t="shared" si="431"/>
        <v>2</v>
      </c>
      <c r="P418" s="143">
        <f>SUM(G418:O418)</f>
        <v>16</v>
      </c>
      <c r="Q418" s="142">
        <f t="shared" ref="Q418:Y418" si="432">IF(Q416-Q413=-2,4)+IF(Q416-Q413=-1,3)+IF(Q416-Q413=0,2)+IF(Q416-Q413=1,1)+IF(Q416-Q413&gt;2,0)</f>
        <v>1</v>
      </c>
      <c r="R418" s="142">
        <f t="shared" si="432"/>
        <v>1</v>
      </c>
      <c r="S418" s="142">
        <f t="shared" si="432"/>
        <v>0</v>
      </c>
      <c r="T418" s="142">
        <f t="shared" si="432"/>
        <v>2</v>
      </c>
      <c r="U418" s="142">
        <f t="shared" si="432"/>
        <v>2</v>
      </c>
      <c r="V418" s="142">
        <f t="shared" si="432"/>
        <v>1</v>
      </c>
      <c r="W418" s="142">
        <f t="shared" si="432"/>
        <v>2</v>
      </c>
      <c r="X418" s="142">
        <f t="shared" si="432"/>
        <v>3</v>
      </c>
      <c r="Y418" s="142">
        <f t="shared" si="432"/>
        <v>0</v>
      </c>
      <c r="Z418" s="143">
        <f>SUM(Q418:Y418)</f>
        <v>12</v>
      </c>
      <c r="AA418" s="144">
        <f>P418+Z418</f>
        <v>28</v>
      </c>
      <c r="AB418" s="101"/>
      <c r="AC418" s="101"/>
    </row>
    <row r="419" spans="5:33" x14ac:dyDescent="0.35">
      <c r="E419" s="101"/>
      <c r="F419" s="38"/>
      <c r="G419" s="28">
        <f>G416-G413</f>
        <v>0</v>
      </c>
      <c r="H419" s="28">
        <f t="shared" ref="H419:O419" si="433">H416-H413</f>
        <v>0</v>
      </c>
      <c r="I419" s="28">
        <f t="shared" si="433"/>
        <v>2</v>
      </c>
      <c r="J419" s="28">
        <f t="shared" si="433"/>
        <v>0</v>
      </c>
      <c r="K419" s="28">
        <f t="shared" si="433"/>
        <v>1</v>
      </c>
      <c r="L419" s="28">
        <f t="shared" si="433"/>
        <v>0</v>
      </c>
      <c r="M419" s="28">
        <f t="shared" si="433"/>
        <v>-1</v>
      </c>
      <c r="N419" s="28">
        <f t="shared" si="433"/>
        <v>0</v>
      </c>
      <c r="O419" s="15">
        <f t="shared" si="433"/>
        <v>0</v>
      </c>
      <c r="P419" s="15"/>
      <c r="Q419" s="15">
        <f t="shared" ref="Q419:Y419" si="434">Q416-Q413</f>
        <v>1</v>
      </c>
      <c r="R419" s="15">
        <f t="shared" si="434"/>
        <v>1</v>
      </c>
      <c r="S419" s="15">
        <f t="shared" si="434"/>
        <v>3</v>
      </c>
      <c r="T419" s="15">
        <f t="shared" si="434"/>
        <v>0</v>
      </c>
      <c r="U419" s="15">
        <f t="shared" si="434"/>
        <v>0</v>
      </c>
      <c r="V419" s="15">
        <f t="shared" si="434"/>
        <v>1</v>
      </c>
      <c r="W419" s="15">
        <f t="shared" si="434"/>
        <v>0</v>
      </c>
      <c r="X419" s="15">
        <f t="shared" si="434"/>
        <v>-1</v>
      </c>
      <c r="Y419" s="15">
        <f t="shared" si="434"/>
        <v>2</v>
      </c>
      <c r="Z419" s="145"/>
      <c r="AA419" s="146"/>
      <c r="AB419" s="101"/>
      <c r="AC419" s="101"/>
    </row>
    <row r="420" spans="5:33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3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3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9</v>
      </c>
      <c r="P422" s="198" t="s">
        <v>57</v>
      </c>
      <c r="Q422" s="198"/>
      <c r="R422" s="198"/>
      <c r="S422" s="198"/>
      <c r="T422" s="198"/>
      <c r="U422" s="148">
        <f>COUNTIF(G419:Y419,"=2")</f>
        <v>2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  <c r="AG422" s="74"/>
    </row>
    <row r="423" spans="5:33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2</v>
      </c>
      <c r="M423" s="217" t="s">
        <v>59</v>
      </c>
      <c r="N423" s="217"/>
      <c r="O423" s="152">
        <f>COUNTIF(G419:Y419,"=1")</f>
        <v>4</v>
      </c>
      <c r="P423" s="198" t="s">
        <v>60</v>
      </c>
      <c r="Q423" s="198"/>
      <c r="R423" s="198"/>
      <c r="S423" s="198"/>
      <c r="T423" s="198"/>
      <c r="U423" s="151">
        <f>COUNTIF(G419:Y419,"&gt;=3")</f>
        <v>1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  <c r="AG423" s="74"/>
    </row>
    <row r="424" spans="5:33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9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  <c r="AG424" s="74"/>
    </row>
    <row r="425" spans="5:33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4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  <c r="AG425" s="74"/>
    </row>
    <row r="426" spans="5:33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2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  <c r="AG426" s="74"/>
    </row>
    <row r="427" spans="5:33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1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  <c r="AG427" s="74"/>
    </row>
    <row r="428" spans="5:33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  <c r="AG428" s="74"/>
    </row>
    <row r="429" spans="5:33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  <c r="AG429" s="74"/>
    </row>
    <row r="430" spans="5:33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  <c r="AG430" s="161"/>
    </row>
    <row r="431" spans="5:33" ht="15.5" thickTop="1" thickBot="1" x14ac:dyDescent="0.4"/>
    <row r="432" spans="5:33" x14ac:dyDescent="0.35">
      <c r="E432" s="101"/>
      <c r="F432" s="102" t="s">
        <v>49</v>
      </c>
      <c r="G432" s="196" t="str">
        <f>C24</f>
        <v>VERRIER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44625</v>
      </c>
      <c r="AB432" s="101"/>
      <c r="AC432" s="101"/>
    </row>
    <row r="433" spans="5:33" ht="15" thickBot="1" x14ac:dyDescent="0.4">
      <c r="E433" s="101"/>
      <c r="F433" s="104" t="s">
        <v>6</v>
      </c>
      <c r="G433" s="210">
        <f>E24</f>
        <v>16.600000000000001</v>
      </c>
      <c r="H433" s="211"/>
      <c r="I433" s="211"/>
      <c r="J433" s="211"/>
      <c r="K433" s="17"/>
      <c r="L433" s="211">
        <f>$F$3</f>
        <v>133</v>
      </c>
      <c r="M433" s="211"/>
      <c r="N433" s="211"/>
      <c r="O433" s="211">
        <f>$G$3</f>
        <v>68.599999999999994</v>
      </c>
      <c r="P433" s="211"/>
      <c r="Q433" s="212">
        <f>ROUND((G433*(L433/113)+(O433-AA436)),0)</f>
        <v>16</v>
      </c>
      <c r="R433" s="212"/>
      <c r="S433" s="212"/>
      <c r="T433" s="212"/>
      <c r="U433" s="17"/>
      <c r="V433" s="17"/>
      <c r="AA433" s="17"/>
      <c r="AB433" s="101"/>
      <c r="AC433" s="101"/>
    </row>
    <row r="434" spans="5:33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3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3" x14ac:dyDescent="0.35">
      <c r="E436" s="101"/>
      <c r="F436" s="109" t="s">
        <v>11</v>
      </c>
      <c r="G436" s="110">
        <f>G$7</f>
        <v>4</v>
      </c>
      <c r="H436" s="110">
        <f t="shared" ref="H436:O436" si="435">H$7</f>
        <v>4</v>
      </c>
      <c r="I436" s="110">
        <f t="shared" si="435"/>
        <v>5</v>
      </c>
      <c r="J436" s="110">
        <f t="shared" si="435"/>
        <v>4</v>
      </c>
      <c r="K436" s="110">
        <f t="shared" si="435"/>
        <v>3</v>
      </c>
      <c r="L436" s="110">
        <f t="shared" si="435"/>
        <v>5</v>
      </c>
      <c r="M436" s="110">
        <f t="shared" si="435"/>
        <v>3</v>
      </c>
      <c r="N436" s="110">
        <f t="shared" si="435"/>
        <v>5</v>
      </c>
      <c r="O436" s="110">
        <f t="shared" si="435"/>
        <v>3</v>
      </c>
      <c r="P436" s="111">
        <f>SUM(G436:O436)</f>
        <v>36</v>
      </c>
      <c r="Q436" s="110">
        <f t="shared" ref="Q436:Y436" si="436">Q$7</f>
        <v>4</v>
      </c>
      <c r="R436" s="112">
        <f t="shared" si="436"/>
        <v>4</v>
      </c>
      <c r="S436" s="112">
        <f t="shared" si="436"/>
        <v>3</v>
      </c>
      <c r="T436" s="112">
        <f t="shared" si="436"/>
        <v>5</v>
      </c>
      <c r="U436" s="112">
        <f t="shared" si="436"/>
        <v>3</v>
      </c>
      <c r="V436" s="112">
        <f t="shared" si="436"/>
        <v>4</v>
      </c>
      <c r="W436" s="112">
        <f t="shared" si="436"/>
        <v>4</v>
      </c>
      <c r="X436" s="112">
        <f t="shared" si="436"/>
        <v>5</v>
      </c>
      <c r="Y436" s="113">
        <f t="shared" si="436"/>
        <v>4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3" x14ac:dyDescent="0.35">
      <c r="E437" s="101"/>
      <c r="F437" s="114" t="s">
        <v>7</v>
      </c>
      <c r="G437" s="115">
        <f>G$8</f>
        <v>4</v>
      </c>
      <c r="H437" s="115">
        <f t="shared" ref="H437:O437" si="437">H$8</f>
        <v>8</v>
      </c>
      <c r="I437" s="115">
        <f t="shared" si="437"/>
        <v>12</v>
      </c>
      <c r="J437" s="115">
        <f t="shared" si="437"/>
        <v>14</v>
      </c>
      <c r="K437" s="115">
        <f t="shared" si="437"/>
        <v>2</v>
      </c>
      <c r="L437" s="115">
        <f t="shared" si="437"/>
        <v>10</v>
      </c>
      <c r="M437" s="115">
        <f t="shared" si="437"/>
        <v>18</v>
      </c>
      <c r="N437" s="115">
        <f t="shared" si="437"/>
        <v>16</v>
      </c>
      <c r="O437" s="116">
        <f t="shared" si="437"/>
        <v>6</v>
      </c>
      <c r="P437" s="117"/>
      <c r="Q437" s="118">
        <f t="shared" ref="Q437:Y437" si="438">Q$8</f>
        <v>1</v>
      </c>
      <c r="R437" s="119">
        <f t="shared" si="438"/>
        <v>9</v>
      </c>
      <c r="S437" s="119">
        <f t="shared" si="438"/>
        <v>11</v>
      </c>
      <c r="T437" s="119">
        <f t="shared" si="438"/>
        <v>5</v>
      </c>
      <c r="U437" s="119">
        <f t="shared" si="438"/>
        <v>17</v>
      </c>
      <c r="V437" s="119">
        <f t="shared" si="438"/>
        <v>15</v>
      </c>
      <c r="W437" s="119">
        <f t="shared" si="438"/>
        <v>3</v>
      </c>
      <c r="X437" s="119">
        <f t="shared" si="438"/>
        <v>13</v>
      </c>
      <c r="Y437" s="116">
        <f t="shared" si="438"/>
        <v>7</v>
      </c>
      <c r="Z437" s="117"/>
      <c r="AA437" s="120"/>
      <c r="AB437" s="101"/>
      <c r="AC437" s="101"/>
    </row>
    <row r="438" spans="5:33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1</v>
      </c>
      <c r="H438" s="122">
        <f t="shared" ref="H438" si="439">IF($Q433&lt;=18,IF(H437&lt;=$Q433,1,0),IF($Q433&lt;=36,IF(H437&lt;=($Q433-18),2,1),IF($Q433&gt;36,IF(H437&lt;=($Q433-36),3,2))))</f>
        <v>1</v>
      </c>
      <c r="I438" s="122">
        <f t="shared" ref="I438" si="440">IF($Q433&lt;=18,IF(I437&lt;=$Q433,1,0),IF($Q433&lt;=36,IF(I437&lt;=($Q433-18),2,1),IF($Q433&gt;36,IF(I437&lt;=($Q433-36),3,2))))</f>
        <v>1</v>
      </c>
      <c r="J438" s="122">
        <f t="shared" ref="J438" si="441">IF($Q433&lt;=18,IF(J437&lt;=$Q433,1,0),IF($Q433&lt;=36,IF(J437&lt;=($Q433-18),2,1),IF($Q433&gt;36,IF(J437&lt;=($Q433-36),3,2))))</f>
        <v>1</v>
      </c>
      <c r="K438" s="122">
        <f t="shared" ref="K438" si="442">IF($Q433&lt;=18,IF(K437&lt;=$Q433,1,0),IF($Q433&lt;=36,IF(K437&lt;=($Q433-18),2,1),IF($Q433&gt;36,IF(K437&lt;=($Q433-36),3,2))))</f>
        <v>1</v>
      </c>
      <c r="L438" s="122">
        <f t="shared" ref="L438" si="443">IF($Q433&lt;=18,IF(L437&lt;=$Q433,1,0),IF($Q433&lt;=36,IF(L437&lt;=($Q433-18),2,1),IF($Q433&gt;36,IF(L437&lt;=($Q433-36),3,2))))</f>
        <v>1</v>
      </c>
      <c r="M438" s="122">
        <f t="shared" ref="M438" si="444">IF($Q433&lt;=18,IF(M437&lt;=$Q433,1,0),IF($Q433&lt;=36,IF(M437&lt;=($Q433-18),2,1),IF($Q433&gt;36,IF(M437&lt;=($Q433-36),3,2))))</f>
        <v>0</v>
      </c>
      <c r="N438" s="122">
        <f t="shared" ref="N438" si="445">IF($Q433&lt;=18,IF(N437&lt;=$Q433,1,0),IF($Q433&lt;=36,IF(N437&lt;=($Q433-18),2,1),IF($Q433&gt;36,IF(N437&lt;=($Q433-36),3,2))))</f>
        <v>1</v>
      </c>
      <c r="O438" s="123">
        <f t="shared" ref="O438" si="446">IF($Q433&lt;=18,IF(O437&lt;=$Q433,1,0),IF($Q433&lt;=36,IF(O437&lt;=($Q433-18),2,1),IF($Q433&gt;36,IF(O437&lt;=($Q433-36),3,2))))</f>
        <v>1</v>
      </c>
      <c r="P438" s="124">
        <f>SUM(G438:O438)</f>
        <v>8</v>
      </c>
      <c r="Q438" s="123">
        <f t="shared" ref="Q438" si="447">IF($Q433&lt;=18,IF(Q437&lt;=$Q433,1,0),IF($Q433&lt;=36,IF(Q437&lt;=($Q433-18),2,1),IF($Q433&gt;36,IF(Q437&lt;=($Q433-36),3,2))))</f>
        <v>1</v>
      </c>
      <c r="R438" s="123">
        <f t="shared" ref="R438" si="448">IF($Q433&lt;=18,IF(R437&lt;=$Q433,1,0),IF($Q433&lt;=36,IF(R437&lt;=($Q433-18),2,1),IF($Q433&gt;36,IF(R437&lt;=($Q433-36),3,2))))</f>
        <v>1</v>
      </c>
      <c r="S438" s="123">
        <f t="shared" ref="S438" si="449">IF($Q433&lt;=18,IF(S437&lt;=$Q433,1,0),IF($Q433&lt;=36,IF(S437&lt;=($Q433-18),2,1),IF($Q433&gt;36,IF(S437&lt;=($Q433-36),3,2))))</f>
        <v>1</v>
      </c>
      <c r="T438" s="123">
        <f t="shared" ref="T438" si="450">IF($Q433&lt;=18,IF(T437&lt;=$Q433,1,0),IF($Q433&lt;=36,IF(T437&lt;=($Q433-18),2,1),IF($Q433&gt;36,IF(T437&lt;=($Q433-36),3,2))))</f>
        <v>1</v>
      </c>
      <c r="U438" s="123">
        <f t="shared" ref="U438" si="451">IF($Q433&lt;=18,IF(U437&lt;=$Q433,1,0),IF($Q433&lt;=36,IF(U437&lt;=($Q433-18),2,1),IF($Q433&gt;36,IF(U437&lt;=($Q433-36),3,2))))</f>
        <v>0</v>
      </c>
      <c r="V438" s="123">
        <f t="shared" ref="V438" si="452">IF($Q433&lt;=18,IF(V437&lt;=$Q433,1,0),IF($Q433&lt;=36,IF(V437&lt;=($Q433-18),2,1),IF($Q433&gt;36,IF(V437&lt;=($Q433-36),3,2))))</f>
        <v>1</v>
      </c>
      <c r="W438" s="123">
        <f t="shared" ref="W438" si="453">IF($Q433&lt;=18,IF(W437&lt;=$Q433,1,0),IF($Q433&lt;=36,IF(W437&lt;=($Q433-18),2,1),IF($Q433&gt;36,IF(W437&lt;=($Q433-36),3,2))))</f>
        <v>1</v>
      </c>
      <c r="X438" s="123">
        <f t="shared" ref="X438" si="454">IF($Q433&lt;=18,IF(X437&lt;=$Q433,1,0),IF($Q433&lt;=36,IF(X437&lt;=($Q433-18),2,1),IF($Q433&gt;36,IF(X437&lt;=($Q433-36),3,2))))</f>
        <v>1</v>
      </c>
      <c r="Y438" s="123">
        <f t="shared" ref="Y438" si="455">IF($Q433&lt;=18,IF(Y437&lt;=$Q433,1,0),IF($Q433&lt;=36,IF(Y437&lt;=($Q433-18),2,1),IF($Q433&gt;36,IF(Y437&lt;=($Q433-36),3,2))))</f>
        <v>1</v>
      </c>
      <c r="Z438" s="125">
        <f>SUM(Q438:Y438)</f>
        <v>8</v>
      </c>
      <c r="AA438" s="126">
        <f>P438+Z438</f>
        <v>16</v>
      </c>
      <c r="AB438" s="101"/>
      <c r="AC438" s="101"/>
    </row>
    <row r="439" spans="5:33" x14ac:dyDescent="0.35">
      <c r="E439" s="101"/>
      <c r="F439" s="127" t="s">
        <v>51</v>
      </c>
      <c r="G439" s="128">
        <f t="shared" ref="G439:O439" si="456">G24</f>
        <v>5</v>
      </c>
      <c r="H439" s="128">
        <f t="shared" si="456"/>
        <v>5</v>
      </c>
      <c r="I439" s="128">
        <f t="shared" si="456"/>
        <v>7</v>
      </c>
      <c r="J439" s="128">
        <f t="shared" si="456"/>
        <v>8</v>
      </c>
      <c r="K439" s="128">
        <f t="shared" si="456"/>
        <v>4</v>
      </c>
      <c r="L439" s="128">
        <f t="shared" si="456"/>
        <v>5</v>
      </c>
      <c r="M439" s="128">
        <f t="shared" si="456"/>
        <v>3</v>
      </c>
      <c r="N439" s="128">
        <f t="shared" si="456"/>
        <v>6</v>
      </c>
      <c r="O439" s="128">
        <f t="shared" si="456"/>
        <v>4</v>
      </c>
      <c r="P439" s="129">
        <f>SUM(G439:O439)</f>
        <v>47</v>
      </c>
      <c r="Q439" s="130">
        <f t="shared" ref="Q439:Y439" si="457">Q24</f>
        <v>5</v>
      </c>
      <c r="R439" s="128">
        <f t="shared" si="457"/>
        <v>5</v>
      </c>
      <c r="S439" s="128">
        <f t="shared" si="457"/>
        <v>7</v>
      </c>
      <c r="T439" s="128">
        <f t="shared" si="457"/>
        <v>6</v>
      </c>
      <c r="U439" s="128">
        <f t="shared" si="457"/>
        <v>3</v>
      </c>
      <c r="V439" s="128">
        <f t="shared" si="457"/>
        <v>5</v>
      </c>
      <c r="W439" s="128">
        <f t="shared" si="457"/>
        <v>8</v>
      </c>
      <c r="X439" s="128">
        <f t="shared" si="457"/>
        <v>6</v>
      </c>
      <c r="Y439" s="131">
        <f t="shared" si="457"/>
        <v>6</v>
      </c>
      <c r="Z439" s="129">
        <f>SUM(Q439:Y439)</f>
        <v>51</v>
      </c>
      <c r="AA439" s="132">
        <f>P439+Z439</f>
        <v>98</v>
      </c>
      <c r="AB439" s="101"/>
      <c r="AC439" s="101"/>
    </row>
    <row r="440" spans="5:33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2</v>
      </c>
      <c r="H440" s="134">
        <f t="shared" ref="H440:O440" si="458">IF(H439-H436=-1,3+H438)+IF(H439-H436=0,2+H438)+IF(H439-H436=1,1+H438)+IF(H439-H436=2,H438)+IF(H439-H436=3,IF(H438-1&gt;0,H438-1,0))+IF(H439-H436=4,IF(H438-2&gt;0,H438-2,0))</f>
        <v>2</v>
      </c>
      <c r="I440" s="134">
        <f t="shared" si="458"/>
        <v>1</v>
      </c>
      <c r="J440" s="134">
        <f t="shared" si="458"/>
        <v>0</v>
      </c>
      <c r="K440" s="134">
        <f t="shared" si="458"/>
        <v>2</v>
      </c>
      <c r="L440" s="134">
        <f t="shared" si="458"/>
        <v>3</v>
      </c>
      <c r="M440" s="134">
        <f t="shared" si="458"/>
        <v>2</v>
      </c>
      <c r="N440" s="134">
        <f t="shared" si="458"/>
        <v>2</v>
      </c>
      <c r="O440" s="135">
        <f t="shared" si="458"/>
        <v>2</v>
      </c>
      <c r="P440" s="136">
        <f>SUM(G440:O440)</f>
        <v>16</v>
      </c>
      <c r="Q440" s="137">
        <f t="shared" ref="Q440:Y440" si="459">IF(Q439-Q436=-1,3+Q438)+IF(Q439-Q436=0,2+Q438)+IF(Q439-Q436=1,1+Q438)+IF(Q439-Q436=2,Q438)+IF(Q439-Q436=3,IF(Q438-1&gt;0,Q438-1,0))+IF(Q439-Q436=4,IF(Q438-2&gt;0,Q438-2,0))</f>
        <v>2</v>
      </c>
      <c r="R440" s="138">
        <f t="shared" si="459"/>
        <v>2</v>
      </c>
      <c r="S440" s="138">
        <f t="shared" si="459"/>
        <v>0</v>
      </c>
      <c r="T440" s="138">
        <f t="shared" si="459"/>
        <v>2</v>
      </c>
      <c r="U440" s="138">
        <f t="shared" si="459"/>
        <v>2</v>
      </c>
      <c r="V440" s="138">
        <f t="shared" si="459"/>
        <v>2</v>
      </c>
      <c r="W440" s="138">
        <f t="shared" si="459"/>
        <v>0</v>
      </c>
      <c r="X440" s="138">
        <f t="shared" si="459"/>
        <v>2</v>
      </c>
      <c r="Y440" s="135">
        <f t="shared" si="459"/>
        <v>1</v>
      </c>
      <c r="Z440" s="136">
        <f>SUM(Q440:Y440)</f>
        <v>13</v>
      </c>
      <c r="AA440" s="139">
        <f>P440+Z440</f>
        <v>29</v>
      </c>
      <c r="AB440" s="101"/>
      <c r="AC440" s="101"/>
    </row>
    <row r="441" spans="5:33" ht="15" thickBot="1" x14ac:dyDescent="0.4">
      <c r="E441" s="101"/>
      <c r="F441" s="140" t="s">
        <v>53</v>
      </c>
      <c r="G441" s="141">
        <f t="shared" ref="G441:O441" si="460">IF(G439-G436=-2,4)+IF(G439-G436=-1,3)+IF(G439-G436=0,2)+IF(G439-G436=1,1)+IF(G439-G436&gt;2,0)</f>
        <v>1</v>
      </c>
      <c r="H441" s="141">
        <f t="shared" si="460"/>
        <v>1</v>
      </c>
      <c r="I441" s="141">
        <f t="shared" si="460"/>
        <v>0</v>
      </c>
      <c r="J441" s="141">
        <f t="shared" si="460"/>
        <v>0</v>
      </c>
      <c r="K441" s="141">
        <f t="shared" si="460"/>
        <v>1</v>
      </c>
      <c r="L441" s="141">
        <f t="shared" si="460"/>
        <v>2</v>
      </c>
      <c r="M441" s="141">
        <f t="shared" si="460"/>
        <v>2</v>
      </c>
      <c r="N441" s="141">
        <f t="shared" si="460"/>
        <v>1</v>
      </c>
      <c r="O441" s="142">
        <f t="shared" si="460"/>
        <v>1</v>
      </c>
      <c r="P441" s="143">
        <f>SUM(G441:O441)</f>
        <v>9</v>
      </c>
      <c r="Q441" s="142">
        <f t="shared" ref="Q441:Y441" si="461">IF(Q439-Q436=-2,4)+IF(Q439-Q436=-1,3)+IF(Q439-Q436=0,2)+IF(Q439-Q436=1,1)+IF(Q439-Q436&gt;2,0)</f>
        <v>1</v>
      </c>
      <c r="R441" s="142">
        <f t="shared" si="461"/>
        <v>1</v>
      </c>
      <c r="S441" s="142">
        <f t="shared" si="461"/>
        <v>0</v>
      </c>
      <c r="T441" s="142">
        <f t="shared" si="461"/>
        <v>1</v>
      </c>
      <c r="U441" s="142">
        <f t="shared" si="461"/>
        <v>2</v>
      </c>
      <c r="V441" s="142">
        <f t="shared" si="461"/>
        <v>1</v>
      </c>
      <c r="W441" s="142">
        <f t="shared" si="461"/>
        <v>0</v>
      </c>
      <c r="X441" s="142">
        <f t="shared" si="461"/>
        <v>1</v>
      </c>
      <c r="Y441" s="142">
        <f t="shared" si="461"/>
        <v>0</v>
      </c>
      <c r="Z441" s="143">
        <f>SUM(Q441:Y441)</f>
        <v>7</v>
      </c>
      <c r="AA441" s="144">
        <f>P441+Z441</f>
        <v>16</v>
      </c>
      <c r="AB441" s="101"/>
      <c r="AC441" s="101"/>
    </row>
    <row r="442" spans="5:33" x14ac:dyDescent="0.35">
      <c r="E442" s="101"/>
      <c r="F442" s="38"/>
      <c r="G442" s="28">
        <f>G439-G436</f>
        <v>1</v>
      </c>
      <c r="H442" s="28">
        <f t="shared" ref="H442:O442" si="462">H439-H436</f>
        <v>1</v>
      </c>
      <c r="I442" s="28">
        <f t="shared" si="462"/>
        <v>2</v>
      </c>
      <c r="J442" s="28">
        <f t="shared" si="462"/>
        <v>4</v>
      </c>
      <c r="K442" s="28">
        <f t="shared" si="462"/>
        <v>1</v>
      </c>
      <c r="L442" s="28">
        <f t="shared" si="462"/>
        <v>0</v>
      </c>
      <c r="M442" s="28">
        <f t="shared" si="462"/>
        <v>0</v>
      </c>
      <c r="N442" s="28">
        <f t="shared" si="462"/>
        <v>1</v>
      </c>
      <c r="O442" s="15">
        <f t="shared" si="462"/>
        <v>1</v>
      </c>
      <c r="P442" s="15"/>
      <c r="Q442" s="15">
        <f t="shared" ref="Q442:Y442" si="463">Q439-Q436</f>
        <v>1</v>
      </c>
      <c r="R442" s="15">
        <f t="shared" si="463"/>
        <v>1</v>
      </c>
      <c r="S442" s="15">
        <f t="shared" si="463"/>
        <v>4</v>
      </c>
      <c r="T442" s="15">
        <f t="shared" si="463"/>
        <v>1</v>
      </c>
      <c r="U442" s="15">
        <f t="shared" si="463"/>
        <v>0</v>
      </c>
      <c r="V442" s="15">
        <f t="shared" si="463"/>
        <v>1</v>
      </c>
      <c r="W442" s="15">
        <f t="shared" si="463"/>
        <v>4</v>
      </c>
      <c r="X442" s="15">
        <f t="shared" si="463"/>
        <v>1</v>
      </c>
      <c r="Y442" s="15">
        <f t="shared" si="463"/>
        <v>2</v>
      </c>
      <c r="Z442" s="145"/>
      <c r="AA442" s="146"/>
      <c r="AB442" s="101"/>
      <c r="AC442" s="101"/>
    </row>
    <row r="443" spans="5:33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3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3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3</v>
      </c>
      <c r="P445" s="198" t="s">
        <v>57</v>
      </c>
      <c r="Q445" s="198"/>
      <c r="R445" s="198"/>
      <c r="S445" s="198"/>
      <c r="T445" s="198"/>
      <c r="U445" s="148">
        <f>COUNTIF(G442:Y442,"=2")</f>
        <v>2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  <c r="AG445" s="74"/>
    </row>
    <row r="446" spans="5:33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10</v>
      </c>
      <c r="P446" s="198" t="s">
        <v>60</v>
      </c>
      <c r="Q446" s="198"/>
      <c r="R446" s="198"/>
      <c r="S446" s="198"/>
      <c r="T446" s="198"/>
      <c r="U446" s="151">
        <f>COUNTIF(G442:Y442,"&gt;=3")</f>
        <v>3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  <c r="AG446" s="74"/>
    </row>
    <row r="447" spans="5:33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3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  <c r="AG447" s="74"/>
    </row>
    <row r="448" spans="5:33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10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  <c r="AG448" s="74"/>
    </row>
    <row r="449" spans="5:33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2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  <c r="AG449" s="74"/>
    </row>
    <row r="450" spans="5:33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3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  <c r="AG450" s="74"/>
    </row>
    <row r="451" spans="5:33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  <c r="AG451" s="74"/>
    </row>
    <row r="452" spans="5:33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  <c r="AG452" s="74"/>
    </row>
    <row r="453" spans="5:33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  <c r="AG453" s="161"/>
    </row>
    <row r="454" spans="5:33" ht="15.5" thickTop="1" thickBot="1" x14ac:dyDescent="0.4"/>
    <row r="455" spans="5:33" x14ac:dyDescent="0.35">
      <c r="E455" s="101"/>
      <c r="F455" s="102" t="s">
        <v>49</v>
      </c>
      <c r="G455" s="196" t="str">
        <f>C25</f>
        <v>VICENTE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44625</v>
      </c>
      <c r="AB455" s="101"/>
      <c r="AC455" s="101"/>
    </row>
    <row r="456" spans="5:33" ht="15" thickBot="1" x14ac:dyDescent="0.4">
      <c r="E456" s="101"/>
      <c r="F456" s="104" t="s">
        <v>6</v>
      </c>
      <c r="G456" s="210">
        <f>E25</f>
        <v>54</v>
      </c>
      <c r="H456" s="211"/>
      <c r="I456" s="211"/>
      <c r="J456" s="211"/>
      <c r="K456" s="17"/>
      <c r="L456" s="211">
        <f>$F$3</f>
        <v>133</v>
      </c>
      <c r="M456" s="211"/>
      <c r="N456" s="211"/>
      <c r="O456" s="211">
        <f>$G$3</f>
        <v>68.599999999999994</v>
      </c>
      <c r="P456" s="211"/>
      <c r="Q456" s="212">
        <f>ROUND((G456*(L456/113)+(O456-AA459)),0)</f>
        <v>60</v>
      </c>
      <c r="R456" s="212"/>
      <c r="S456" s="212"/>
      <c r="T456" s="212"/>
      <c r="U456" s="17"/>
      <c r="V456" s="17"/>
      <c r="AA456" s="17"/>
      <c r="AB456" s="101"/>
      <c r="AC456" s="101"/>
    </row>
    <row r="457" spans="5:33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3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3" x14ac:dyDescent="0.35">
      <c r="E459" s="101"/>
      <c r="F459" s="109" t="s">
        <v>11</v>
      </c>
      <c r="G459" s="110">
        <f>G$7</f>
        <v>4</v>
      </c>
      <c r="H459" s="110">
        <f t="shared" ref="H459:O459" si="464">H$7</f>
        <v>4</v>
      </c>
      <c r="I459" s="110">
        <f t="shared" si="464"/>
        <v>5</v>
      </c>
      <c r="J459" s="110">
        <f t="shared" si="464"/>
        <v>4</v>
      </c>
      <c r="K459" s="110">
        <f t="shared" si="464"/>
        <v>3</v>
      </c>
      <c r="L459" s="110">
        <f t="shared" si="464"/>
        <v>5</v>
      </c>
      <c r="M459" s="110">
        <f t="shared" si="464"/>
        <v>3</v>
      </c>
      <c r="N459" s="110">
        <f t="shared" si="464"/>
        <v>5</v>
      </c>
      <c r="O459" s="110">
        <f t="shared" si="464"/>
        <v>3</v>
      </c>
      <c r="P459" s="111">
        <f>SUM(G459:O459)</f>
        <v>36</v>
      </c>
      <c r="Q459" s="110">
        <f t="shared" ref="Q459:Y459" si="465">Q$7</f>
        <v>4</v>
      </c>
      <c r="R459" s="112">
        <f t="shared" si="465"/>
        <v>4</v>
      </c>
      <c r="S459" s="112">
        <f t="shared" si="465"/>
        <v>3</v>
      </c>
      <c r="T459" s="112">
        <f t="shared" si="465"/>
        <v>5</v>
      </c>
      <c r="U459" s="112">
        <f t="shared" si="465"/>
        <v>3</v>
      </c>
      <c r="V459" s="112">
        <f t="shared" si="465"/>
        <v>4</v>
      </c>
      <c r="W459" s="112">
        <f t="shared" si="465"/>
        <v>4</v>
      </c>
      <c r="X459" s="112">
        <f t="shared" si="465"/>
        <v>5</v>
      </c>
      <c r="Y459" s="113">
        <f t="shared" si="465"/>
        <v>4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3" x14ac:dyDescent="0.35">
      <c r="E460" s="101"/>
      <c r="F460" s="114" t="s">
        <v>7</v>
      </c>
      <c r="G460" s="115">
        <f>G$8</f>
        <v>4</v>
      </c>
      <c r="H460" s="115">
        <f t="shared" ref="H460:O460" si="466">H$8</f>
        <v>8</v>
      </c>
      <c r="I460" s="115">
        <f t="shared" si="466"/>
        <v>12</v>
      </c>
      <c r="J460" s="115">
        <f t="shared" si="466"/>
        <v>14</v>
      </c>
      <c r="K460" s="115">
        <f t="shared" si="466"/>
        <v>2</v>
      </c>
      <c r="L460" s="115">
        <f t="shared" si="466"/>
        <v>10</v>
      </c>
      <c r="M460" s="115">
        <f t="shared" si="466"/>
        <v>18</v>
      </c>
      <c r="N460" s="115">
        <f t="shared" si="466"/>
        <v>16</v>
      </c>
      <c r="O460" s="116">
        <f t="shared" si="466"/>
        <v>6</v>
      </c>
      <c r="P460" s="117"/>
      <c r="Q460" s="118">
        <f t="shared" ref="Q460:Y460" si="467">Q$8</f>
        <v>1</v>
      </c>
      <c r="R460" s="119">
        <f t="shared" si="467"/>
        <v>9</v>
      </c>
      <c r="S460" s="119">
        <f t="shared" si="467"/>
        <v>11</v>
      </c>
      <c r="T460" s="119">
        <f t="shared" si="467"/>
        <v>5</v>
      </c>
      <c r="U460" s="119">
        <f t="shared" si="467"/>
        <v>17</v>
      </c>
      <c r="V460" s="119">
        <f t="shared" si="467"/>
        <v>15</v>
      </c>
      <c r="W460" s="119">
        <f t="shared" si="467"/>
        <v>3</v>
      </c>
      <c r="X460" s="119">
        <f t="shared" si="467"/>
        <v>13</v>
      </c>
      <c r="Y460" s="116">
        <f t="shared" si="467"/>
        <v>7</v>
      </c>
      <c r="Z460" s="117"/>
      <c r="AA460" s="120"/>
      <c r="AB460" s="101"/>
      <c r="AC460" s="101"/>
    </row>
    <row r="461" spans="5:33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3</v>
      </c>
      <c r="H461" s="122">
        <f t="shared" ref="H461" si="468">IF($Q456&lt;=18,IF(H460&lt;=$Q456,1,0),IF($Q456&lt;=36,IF(H460&lt;=($Q456-18),2,1),IF($Q456&gt;36,IF(H460&lt;=($Q456-36),3,2))))</f>
        <v>3</v>
      </c>
      <c r="I461" s="122">
        <f t="shared" ref="I461" si="469">IF($Q456&lt;=18,IF(I460&lt;=$Q456,1,0),IF($Q456&lt;=36,IF(I460&lt;=($Q456-18),2,1),IF($Q456&gt;36,IF(I460&lt;=($Q456-36),3,2))))</f>
        <v>3</v>
      </c>
      <c r="J461" s="122">
        <f t="shared" ref="J461" si="470">IF($Q456&lt;=18,IF(J460&lt;=$Q456,1,0),IF($Q456&lt;=36,IF(J460&lt;=($Q456-18),2,1),IF($Q456&gt;36,IF(J460&lt;=($Q456-36),3,2))))</f>
        <v>3</v>
      </c>
      <c r="K461" s="122">
        <f t="shared" ref="K461" si="471">IF($Q456&lt;=18,IF(K460&lt;=$Q456,1,0),IF($Q456&lt;=36,IF(K460&lt;=($Q456-18),2,1),IF($Q456&gt;36,IF(K460&lt;=($Q456-36),3,2))))</f>
        <v>3</v>
      </c>
      <c r="L461" s="122">
        <f t="shared" ref="L461" si="472">IF($Q456&lt;=18,IF(L460&lt;=$Q456,1,0),IF($Q456&lt;=36,IF(L460&lt;=($Q456-18),2,1),IF($Q456&gt;36,IF(L460&lt;=($Q456-36),3,2))))</f>
        <v>3</v>
      </c>
      <c r="M461" s="122">
        <f t="shared" ref="M461" si="473">IF($Q456&lt;=18,IF(M460&lt;=$Q456,1,0),IF($Q456&lt;=36,IF(M460&lt;=($Q456-18),2,1),IF($Q456&gt;36,IF(M460&lt;=($Q456-36),3,2))))</f>
        <v>3</v>
      </c>
      <c r="N461" s="122">
        <f t="shared" ref="N461" si="474">IF($Q456&lt;=18,IF(N460&lt;=$Q456,1,0),IF($Q456&lt;=36,IF(N460&lt;=($Q456-18),2,1),IF($Q456&gt;36,IF(N460&lt;=($Q456-36),3,2))))</f>
        <v>3</v>
      </c>
      <c r="O461" s="123">
        <f t="shared" ref="O461" si="475">IF($Q456&lt;=18,IF(O460&lt;=$Q456,1,0),IF($Q456&lt;=36,IF(O460&lt;=($Q456-18),2,1),IF($Q456&gt;36,IF(O460&lt;=($Q456-36),3,2))))</f>
        <v>3</v>
      </c>
      <c r="P461" s="124">
        <f>SUM(G461:O461)</f>
        <v>27</v>
      </c>
      <c r="Q461" s="123">
        <f t="shared" ref="Q461" si="476">IF($Q456&lt;=18,IF(Q460&lt;=$Q456,1,0),IF($Q456&lt;=36,IF(Q460&lt;=($Q456-18),2,1),IF($Q456&gt;36,IF(Q460&lt;=($Q456-36),3,2))))</f>
        <v>3</v>
      </c>
      <c r="R461" s="123">
        <f t="shared" ref="R461" si="477">IF($Q456&lt;=18,IF(R460&lt;=$Q456,1,0),IF($Q456&lt;=36,IF(R460&lt;=($Q456-18),2,1),IF($Q456&gt;36,IF(R460&lt;=($Q456-36),3,2))))</f>
        <v>3</v>
      </c>
      <c r="S461" s="123">
        <f t="shared" ref="S461" si="478">IF($Q456&lt;=18,IF(S460&lt;=$Q456,1,0),IF($Q456&lt;=36,IF(S460&lt;=($Q456-18),2,1),IF($Q456&gt;36,IF(S460&lt;=($Q456-36),3,2))))</f>
        <v>3</v>
      </c>
      <c r="T461" s="123">
        <f t="shared" ref="T461" si="479">IF($Q456&lt;=18,IF(T460&lt;=$Q456,1,0),IF($Q456&lt;=36,IF(T460&lt;=($Q456-18),2,1),IF($Q456&gt;36,IF(T460&lt;=($Q456-36),3,2))))</f>
        <v>3</v>
      </c>
      <c r="U461" s="123">
        <f t="shared" ref="U461" si="480">IF($Q456&lt;=18,IF(U460&lt;=$Q456,1,0),IF($Q456&lt;=36,IF(U460&lt;=($Q456-18),2,1),IF($Q456&gt;36,IF(U460&lt;=($Q456-36),3,2))))</f>
        <v>3</v>
      </c>
      <c r="V461" s="123">
        <f t="shared" ref="V461" si="481">IF($Q456&lt;=18,IF(V460&lt;=$Q456,1,0),IF($Q456&lt;=36,IF(V460&lt;=($Q456-18),2,1),IF($Q456&gt;36,IF(V460&lt;=($Q456-36),3,2))))</f>
        <v>3</v>
      </c>
      <c r="W461" s="123">
        <f t="shared" ref="W461" si="482">IF($Q456&lt;=18,IF(W460&lt;=$Q456,1,0),IF($Q456&lt;=36,IF(W460&lt;=($Q456-18),2,1),IF($Q456&gt;36,IF(W460&lt;=($Q456-36),3,2))))</f>
        <v>3</v>
      </c>
      <c r="X461" s="123">
        <f t="shared" ref="X461" si="483">IF($Q456&lt;=18,IF(X460&lt;=$Q456,1,0),IF($Q456&lt;=36,IF(X460&lt;=($Q456-18),2,1),IF($Q456&gt;36,IF(X460&lt;=($Q456-36),3,2))))</f>
        <v>3</v>
      </c>
      <c r="Y461" s="123">
        <f t="shared" ref="Y461" si="484">IF($Q456&lt;=18,IF(Y460&lt;=$Q456,1,0),IF($Q456&lt;=36,IF(Y460&lt;=($Q456-18),2,1),IF($Q456&gt;36,IF(Y460&lt;=($Q456-36),3,2))))</f>
        <v>3</v>
      </c>
      <c r="Z461" s="125">
        <f>SUM(Q461:Y461)</f>
        <v>27</v>
      </c>
      <c r="AA461" s="126">
        <f>P461+Z461</f>
        <v>54</v>
      </c>
      <c r="AB461" s="101"/>
      <c r="AC461" s="101"/>
    </row>
    <row r="462" spans="5:33" x14ac:dyDescent="0.35">
      <c r="E462" s="101"/>
      <c r="F462" s="127" t="s">
        <v>51</v>
      </c>
      <c r="G462" s="128">
        <f t="shared" ref="G462:O462" si="485">G25</f>
        <v>6</v>
      </c>
      <c r="H462" s="128">
        <f t="shared" si="485"/>
        <v>7</v>
      </c>
      <c r="I462" s="128">
        <f t="shared" si="485"/>
        <v>8</v>
      </c>
      <c r="J462" s="128">
        <f t="shared" si="485"/>
        <v>6</v>
      </c>
      <c r="K462" s="128">
        <f t="shared" si="485"/>
        <v>3</v>
      </c>
      <c r="L462" s="128">
        <f t="shared" si="485"/>
        <v>8</v>
      </c>
      <c r="M462" s="128">
        <f t="shared" si="485"/>
        <v>5</v>
      </c>
      <c r="N462" s="128">
        <f t="shared" si="485"/>
        <v>8</v>
      </c>
      <c r="O462" s="128">
        <f t="shared" si="485"/>
        <v>6</v>
      </c>
      <c r="P462" s="129">
        <f>SUM(G462:O462)</f>
        <v>57</v>
      </c>
      <c r="Q462" s="130">
        <f t="shared" ref="Q462:Y462" si="486">Q25</f>
        <v>7</v>
      </c>
      <c r="R462" s="128">
        <f t="shared" si="486"/>
        <v>6</v>
      </c>
      <c r="S462" s="128">
        <f t="shared" si="486"/>
        <v>6</v>
      </c>
      <c r="T462" s="128">
        <f t="shared" si="486"/>
        <v>7</v>
      </c>
      <c r="U462" s="128">
        <f t="shared" si="486"/>
        <v>9</v>
      </c>
      <c r="V462" s="128">
        <f t="shared" si="486"/>
        <v>6</v>
      </c>
      <c r="W462" s="128">
        <f t="shared" si="486"/>
        <v>5</v>
      </c>
      <c r="X462" s="128">
        <f t="shared" si="486"/>
        <v>10</v>
      </c>
      <c r="Y462" s="131">
        <f t="shared" si="486"/>
        <v>6</v>
      </c>
      <c r="Z462" s="129">
        <f>SUM(Q462:Y462)</f>
        <v>62</v>
      </c>
      <c r="AA462" s="132">
        <f>P462+Z462</f>
        <v>119</v>
      </c>
      <c r="AB462" s="101"/>
      <c r="AC462" s="101"/>
    </row>
    <row r="463" spans="5:33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3</v>
      </c>
      <c r="H463" s="134">
        <f t="shared" ref="H463:O463" si="487">IF(H462-H459=-1,3+H461)+IF(H462-H459=0,2+H461)+IF(H462-H459=1,1+H461)+IF(H462-H459=2,H461)+IF(H462-H459=3,IF(H461-1&gt;0,H461-1,0))+IF(H462-H459=4,IF(H461-2&gt;0,H461-2,0))</f>
        <v>2</v>
      </c>
      <c r="I463" s="134">
        <f t="shared" si="487"/>
        <v>2</v>
      </c>
      <c r="J463" s="134">
        <f t="shared" si="487"/>
        <v>3</v>
      </c>
      <c r="K463" s="134">
        <f t="shared" si="487"/>
        <v>5</v>
      </c>
      <c r="L463" s="134">
        <f t="shared" si="487"/>
        <v>2</v>
      </c>
      <c r="M463" s="134">
        <f t="shared" si="487"/>
        <v>3</v>
      </c>
      <c r="N463" s="134">
        <f t="shared" si="487"/>
        <v>2</v>
      </c>
      <c r="O463" s="135">
        <f t="shared" si="487"/>
        <v>2</v>
      </c>
      <c r="P463" s="136">
        <f>SUM(G463:O463)</f>
        <v>24</v>
      </c>
      <c r="Q463" s="137">
        <f t="shared" ref="Q463:Y463" si="488">IF(Q462-Q459=-1,3+Q461)+IF(Q462-Q459=0,2+Q461)+IF(Q462-Q459=1,1+Q461)+IF(Q462-Q459=2,Q461)+IF(Q462-Q459=3,IF(Q461-1&gt;0,Q461-1,0))+IF(Q462-Q459=4,IF(Q461-2&gt;0,Q461-2,0))</f>
        <v>2</v>
      </c>
      <c r="R463" s="138">
        <f t="shared" si="488"/>
        <v>3</v>
      </c>
      <c r="S463" s="138">
        <f t="shared" si="488"/>
        <v>2</v>
      </c>
      <c r="T463" s="138">
        <f t="shared" si="488"/>
        <v>3</v>
      </c>
      <c r="U463" s="138">
        <f t="shared" si="488"/>
        <v>0</v>
      </c>
      <c r="V463" s="138">
        <f t="shared" si="488"/>
        <v>3</v>
      </c>
      <c r="W463" s="138">
        <f t="shared" si="488"/>
        <v>4</v>
      </c>
      <c r="X463" s="138">
        <f t="shared" si="488"/>
        <v>0</v>
      </c>
      <c r="Y463" s="135">
        <f t="shared" si="488"/>
        <v>3</v>
      </c>
      <c r="Z463" s="136">
        <f>SUM(Q463:Y463)</f>
        <v>20</v>
      </c>
      <c r="AA463" s="139">
        <f>P463+Z463</f>
        <v>44</v>
      </c>
      <c r="AB463" s="101"/>
      <c r="AC463" s="101"/>
    </row>
    <row r="464" spans="5:33" ht="15" thickBot="1" x14ac:dyDescent="0.4">
      <c r="E464" s="101"/>
      <c r="F464" s="140" t="s">
        <v>53</v>
      </c>
      <c r="G464" s="141">
        <f t="shared" ref="G464:O464" si="489">IF(G462-G459=-2,4)+IF(G462-G459=-1,3)+IF(G462-G459=0,2)+IF(G462-G459=1,1)+IF(G462-G459&gt;2,0)</f>
        <v>0</v>
      </c>
      <c r="H464" s="141">
        <f t="shared" si="489"/>
        <v>0</v>
      </c>
      <c r="I464" s="141">
        <f t="shared" si="489"/>
        <v>0</v>
      </c>
      <c r="J464" s="141">
        <f t="shared" si="489"/>
        <v>0</v>
      </c>
      <c r="K464" s="141">
        <f t="shared" si="489"/>
        <v>2</v>
      </c>
      <c r="L464" s="141">
        <f t="shared" si="489"/>
        <v>0</v>
      </c>
      <c r="M464" s="141">
        <f t="shared" si="489"/>
        <v>0</v>
      </c>
      <c r="N464" s="141">
        <f t="shared" si="489"/>
        <v>0</v>
      </c>
      <c r="O464" s="142">
        <f t="shared" si="489"/>
        <v>0</v>
      </c>
      <c r="P464" s="143">
        <f>SUM(G464:O464)</f>
        <v>2</v>
      </c>
      <c r="Q464" s="142">
        <f t="shared" ref="Q464:Y464" si="490">IF(Q462-Q459=-2,4)+IF(Q462-Q459=-1,3)+IF(Q462-Q459=0,2)+IF(Q462-Q459=1,1)+IF(Q462-Q459&gt;2,0)</f>
        <v>0</v>
      </c>
      <c r="R464" s="142">
        <f t="shared" si="490"/>
        <v>0</v>
      </c>
      <c r="S464" s="142">
        <f t="shared" si="490"/>
        <v>0</v>
      </c>
      <c r="T464" s="142">
        <f t="shared" si="490"/>
        <v>0</v>
      </c>
      <c r="U464" s="142">
        <f t="shared" si="490"/>
        <v>0</v>
      </c>
      <c r="V464" s="142">
        <f t="shared" si="490"/>
        <v>0</v>
      </c>
      <c r="W464" s="142">
        <f t="shared" si="490"/>
        <v>1</v>
      </c>
      <c r="X464" s="142">
        <f t="shared" si="490"/>
        <v>0</v>
      </c>
      <c r="Y464" s="142">
        <f t="shared" si="490"/>
        <v>0</v>
      </c>
      <c r="Z464" s="143">
        <f>SUM(Q464:Y464)</f>
        <v>1</v>
      </c>
      <c r="AA464" s="144">
        <f>P464+Z464</f>
        <v>3</v>
      </c>
      <c r="AB464" s="101"/>
      <c r="AC464" s="101"/>
    </row>
    <row r="465" spans="5:33" x14ac:dyDescent="0.35">
      <c r="E465" s="101"/>
      <c r="F465" s="38"/>
      <c r="G465" s="28">
        <f>G462-G459</f>
        <v>2</v>
      </c>
      <c r="H465" s="28">
        <f t="shared" ref="H465:O465" si="491">H462-H459</f>
        <v>3</v>
      </c>
      <c r="I465" s="28">
        <f t="shared" si="491"/>
        <v>3</v>
      </c>
      <c r="J465" s="28">
        <f t="shared" si="491"/>
        <v>2</v>
      </c>
      <c r="K465" s="28">
        <f t="shared" si="491"/>
        <v>0</v>
      </c>
      <c r="L465" s="28">
        <f t="shared" si="491"/>
        <v>3</v>
      </c>
      <c r="M465" s="28">
        <f t="shared" si="491"/>
        <v>2</v>
      </c>
      <c r="N465" s="28">
        <f t="shared" si="491"/>
        <v>3</v>
      </c>
      <c r="O465" s="15">
        <f t="shared" si="491"/>
        <v>3</v>
      </c>
      <c r="P465" s="15"/>
      <c r="Q465" s="15">
        <f t="shared" ref="Q465:Y465" si="492">Q462-Q459</f>
        <v>3</v>
      </c>
      <c r="R465" s="15">
        <f t="shared" si="492"/>
        <v>2</v>
      </c>
      <c r="S465" s="15">
        <f t="shared" si="492"/>
        <v>3</v>
      </c>
      <c r="T465" s="15">
        <f t="shared" si="492"/>
        <v>2</v>
      </c>
      <c r="U465" s="15">
        <f t="shared" si="492"/>
        <v>6</v>
      </c>
      <c r="V465" s="15">
        <f t="shared" si="492"/>
        <v>2</v>
      </c>
      <c r="W465" s="15">
        <f t="shared" si="492"/>
        <v>1</v>
      </c>
      <c r="X465" s="15">
        <f t="shared" si="492"/>
        <v>5</v>
      </c>
      <c r="Y465" s="15">
        <f t="shared" si="492"/>
        <v>2</v>
      </c>
      <c r="Z465" s="145"/>
      <c r="AA465" s="146"/>
      <c r="AB465" s="101"/>
      <c r="AC465" s="101"/>
    </row>
    <row r="466" spans="5:33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3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3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1</v>
      </c>
      <c r="P468" s="198" t="s">
        <v>57</v>
      </c>
      <c r="Q468" s="198"/>
      <c r="R468" s="198"/>
      <c r="S468" s="198"/>
      <c r="T468" s="198"/>
      <c r="U468" s="148">
        <f>COUNTIF(G465:Y465,"=2")</f>
        <v>7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  <c r="AG468" s="74"/>
    </row>
    <row r="469" spans="5:33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1</v>
      </c>
      <c r="P469" s="198" t="s">
        <v>60</v>
      </c>
      <c r="Q469" s="198"/>
      <c r="R469" s="198"/>
      <c r="S469" s="198"/>
      <c r="T469" s="198"/>
      <c r="U469" s="151">
        <f>COUNTIF(G465:Y465,"&gt;=3")</f>
        <v>9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  <c r="AG469" s="74"/>
    </row>
    <row r="470" spans="5:33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1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  <c r="AG470" s="74"/>
    </row>
    <row r="471" spans="5:33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1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  <c r="AG471" s="74"/>
    </row>
    <row r="472" spans="5:33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7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  <c r="AG472" s="74"/>
    </row>
    <row r="473" spans="5:33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9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  <c r="AG473" s="74"/>
    </row>
    <row r="474" spans="5:33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  <c r="AG474" s="74"/>
    </row>
    <row r="475" spans="5:33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  <c r="AG475" s="74"/>
    </row>
    <row r="476" spans="5:33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  <c r="AG476" s="161"/>
    </row>
    <row r="477" spans="5:33" ht="15.5" thickTop="1" thickBot="1" x14ac:dyDescent="0.4"/>
    <row r="478" spans="5:33" x14ac:dyDescent="0.35">
      <c r="E478" s="101"/>
      <c r="F478" s="102" t="s">
        <v>49</v>
      </c>
      <c r="G478" s="196" t="str">
        <f>C26</f>
        <v>ZIAR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44625</v>
      </c>
      <c r="AB478" s="101"/>
      <c r="AC478" s="101"/>
    </row>
    <row r="479" spans="5:33" ht="15" thickBot="1" x14ac:dyDescent="0.4">
      <c r="E479" s="101"/>
      <c r="F479" s="104" t="s">
        <v>6</v>
      </c>
      <c r="G479" s="210">
        <f>E26</f>
        <v>16.899999999999999</v>
      </c>
      <c r="H479" s="211"/>
      <c r="I479" s="211"/>
      <c r="J479" s="211"/>
      <c r="K479" s="17"/>
      <c r="L479" s="211">
        <f>$F$3</f>
        <v>133</v>
      </c>
      <c r="M479" s="211"/>
      <c r="N479" s="211"/>
      <c r="O479" s="211">
        <f>$G$3</f>
        <v>68.599999999999994</v>
      </c>
      <c r="P479" s="211"/>
      <c r="Q479" s="212">
        <f>ROUND((G479*(L479/113)+(O479-AA482)),0)</f>
        <v>16</v>
      </c>
      <c r="R479" s="212"/>
      <c r="S479" s="212"/>
      <c r="T479" s="212"/>
      <c r="U479" s="17"/>
      <c r="V479" s="17"/>
      <c r="AA479" s="17"/>
      <c r="AB479" s="101"/>
      <c r="AC479" s="101"/>
    </row>
    <row r="480" spans="5:33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3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3" x14ac:dyDescent="0.35">
      <c r="E482" s="101"/>
      <c r="F482" s="109" t="s">
        <v>11</v>
      </c>
      <c r="G482" s="110">
        <f>G$7</f>
        <v>4</v>
      </c>
      <c r="H482" s="110">
        <f t="shared" ref="H482:O482" si="493">H$7</f>
        <v>4</v>
      </c>
      <c r="I482" s="110">
        <f t="shared" si="493"/>
        <v>5</v>
      </c>
      <c r="J482" s="110">
        <f t="shared" si="493"/>
        <v>4</v>
      </c>
      <c r="K482" s="110">
        <f t="shared" si="493"/>
        <v>3</v>
      </c>
      <c r="L482" s="110">
        <f t="shared" si="493"/>
        <v>5</v>
      </c>
      <c r="M482" s="110">
        <f t="shared" si="493"/>
        <v>3</v>
      </c>
      <c r="N482" s="110">
        <f t="shared" si="493"/>
        <v>5</v>
      </c>
      <c r="O482" s="110">
        <f t="shared" si="493"/>
        <v>3</v>
      </c>
      <c r="P482" s="111">
        <f>SUM(G482:O482)</f>
        <v>36</v>
      </c>
      <c r="Q482" s="110">
        <f t="shared" ref="Q482:Y482" si="494">Q$7</f>
        <v>4</v>
      </c>
      <c r="R482" s="112">
        <f t="shared" si="494"/>
        <v>4</v>
      </c>
      <c r="S482" s="112">
        <f t="shared" si="494"/>
        <v>3</v>
      </c>
      <c r="T482" s="112">
        <f t="shared" si="494"/>
        <v>5</v>
      </c>
      <c r="U482" s="112">
        <f t="shared" si="494"/>
        <v>3</v>
      </c>
      <c r="V482" s="112">
        <f t="shared" si="494"/>
        <v>4</v>
      </c>
      <c r="W482" s="112">
        <f t="shared" si="494"/>
        <v>4</v>
      </c>
      <c r="X482" s="112">
        <f t="shared" si="494"/>
        <v>5</v>
      </c>
      <c r="Y482" s="113">
        <f t="shared" si="494"/>
        <v>4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3" x14ac:dyDescent="0.35">
      <c r="E483" s="101"/>
      <c r="F483" s="114" t="s">
        <v>7</v>
      </c>
      <c r="G483" s="115">
        <f>G$8</f>
        <v>4</v>
      </c>
      <c r="H483" s="115">
        <f t="shared" ref="H483:O483" si="495">H$8</f>
        <v>8</v>
      </c>
      <c r="I483" s="115">
        <f t="shared" si="495"/>
        <v>12</v>
      </c>
      <c r="J483" s="115">
        <f t="shared" si="495"/>
        <v>14</v>
      </c>
      <c r="K483" s="115">
        <f t="shared" si="495"/>
        <v>2</v>
      </c>
      <c r="L483" s="115">
        <f t="shared" si="495"/>
        <v>10</v>
      </c>
      <c r="M483" s="115">
        <f t="shared" si="495"/>
        <v>18</v>
      </c>
      <c r="N483" s="115">
        <f t="shared" si="495"/>
        <v>16</v>
      </c>
      <c r="O483" s="116">
        <f t="shared" si="495"/>
        <v>6</v>
      </c>
      <c r="P483" s="117"/>
      <c r="Q483" s="118">
        <f t="shared" ref="Q483:Y483" si="496">Q$8</f>
        <v>1</v>
      </c>
      <c r="R483" s="119">
        <f t="shared" si="496"/>
        <v>9</v>
      </c>
      <c r="S483" s="119">
        <f t="shared" si="496"/>
        <v>11</v>
      </c>
      <c r="T483" s="119">
        <f t="shared" si="496"/>
        <v>5</v>
      </c>
      <c r="U483" s="119">
        <f t="shared" si="496"/>
        <v>17</v>
      </c>
      <c r="V483" s="119">
        <f t="shared" si="496"/>
        <v>15</v>
      </c>
      <c r="W483" s="119">
        <f t="shared" si="496"/>
        <v>3</v>
      </c>
      <c r="X483" s="119">
        <f t="shared" si="496"/>
        <v>13</v>
      </c>
      <c r="Y483" s="116">
        <f t="shared" si="496"/>
        <v>7</v>
      </c>
      <c r="Z483" s="117"/>
      <c r="AA483" s="120"/>
      <c r="AB483" s="101"/>
      <c r="AC483" s="101"/>
    </row>
    <row r="484" spans="5:33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" si="497">IF($Q479&lt;=18,IF(H483&lt;=$Q479,1,0),IF($Q479&lt;=36,IF(H483&lt;=($Q479-18),2,1),IF($Q479&gt;36,IF(H483&lt;=($Q479-36),3,2))))</f>
        <v>1</v>
      </c>
      <c r="I484" s="122">
        <f t="shared" ref="I484" si="498">IF($Q479&lt;=18,IF(I483&lt;=$Q479,1,0),IF($Q479&lt;=36,IF(I483&lt;=($Q479-18),2,1),IF($Q479&gt;36,IF(I483&lt;=($Q479-36),3,2))))</f>
        <v>1</v>
      </c>
      <c r="J484" s="122">
        <f t="shared" ref="J484" si="499">IF($Q479&lt;=18,IF(J483&lt;=$Q479,1,0),IF($Q479&lt;=36,IF(J483&lt;=($Q479-18),2,1),IF($Q479&gt;36,IF(J483&lt;=($Q479-36),3,2))))</f>
        <v>1</v>
      </c>
      <c r="K484" s="122">
        <f t="shared" ref="K484" si="500">IF($Q479&lt;=18,IF(K483&lt;=$Q479,1,0),IF($Q479&lt;=36,IF(K483&lt;=($Q479-18),2,1),IF($Q479&gt;36,IF(K483&lt;=($Q479-36),3,2))))</f>
        <v>1</v>
      </c>
      <c r="L484" s="122">
        <f t="shared" ref="L484" si="501">IF($Q479&lt;=18,IF(L483&lt;=$Q479,1,0),IF($Q479&lt;=36,IF(L483&lt;=($Q479-18),2,1),IF($Q479&gt;36,IF(L483&lt;=($Q479-36),3,2))))</f>
        <v>1</v>
      </c>
      <c r="M484" s="122">
        <f t="shared" ref="M484" si="502">IF($Q479&lt;=18,IF(M483&lt;=$Q479,1,0),IF($Q479&lt;=36,IF(M483&lt;=($Q479-18),2,1),IF($Q479&gt;36,IF(M483&lt;=($Q479-36),3,2))))</f>
        <v>0</v>
      </c>
      <c r="N484" s="122">
        <f t="shared" ref="N484" si="503">IF($Q479&lt;=18,IF(N483&lt;=$Q479,1,0),IF($Q479&lt;=36,IF(N483&lt;=($Q479-18),2,1),IF($Q479&gt;36,IF(N483&lt;=($Q479-36),3,2))))</f>
        <v>1</v>
      </c>
      <c r="O484" s="123">
        <f t="shared" ref="O484" si="504">IF($Q479&lt;=18,IF(O483&lt;=$Q479,1,0),IF($Q479&lt;=36,IF(O483&lt;=($Q479-18),2,1),IF($Q479&gt;36,IF(O483&lt;=($Q479-36),3,2))))</f>
        <v>1</v>
      </c>
      <c r="P484" s="124">
        <f>SUM(G484:O484)</f>
        <v>8</v>
      </c>
      <c r="Q484" s="123">
        <f t="shared" ref="Q484" si="505">IF($Q479&lt;=18,IF(Q483&lt;=$Q479,1,0),IF($Q479&lt;=36,IF(Q483&lt;=($Q479-18),2,1),IF($Q479&gt;36,IF(Q483&lt;=($Q479-36),3,2))))</f>
        <v>1</v>
      </c>
      <c r="R484" s="123">
        <f t="shared" ref="R484" si="506">IF($Q479&lt;=18,IF(R483&lt;=$Q479,1,0),IF($Q479&lt;=36,IF(R483&lt;=($Q479-18),2,1),IF($Q479&gt;36,IF(R483&lt;=($Q479-36),3,2))))</f>
        <v>1</v>
      </c>
      <c r="S484" s="123">
        <f t="shared" ref="S484" si="507">IF($Q479&lt;=18,IF(S483&lt;=$Q479,1,0),IF($Q479&lt;=36,IF(S483&lt;=($Q479-18),2,1),IF($Q479&gt;36,IF(S483&lt;=($Q479-36),3,2))))</f>
        <v>1</v>
      </c>
      <c r="T484" s="123">
        <f t="shared" ref="T484" si="508">IF($Q479&lt;=18,IF(T483&lt;=$Q479,1,0),IF($Q479&lt;=36,IF(T483&lt;=($Q479-18),2,1),IF($Q479&gt;36,IF(T483&lt;=($Q479-36),3,2))))</f>
        <v>1</v>
      </c>
      <c r="U484" s="123">
        <f t="shared" ref="U484" si="509">IF($Q479&lt;=18,IF(U483&lt;=$Q479,1,0),IF($Q479&lt;=36,IF(U483&lt;=($Q479-18),2,1),IF($Q479&gt;36,IF(U483&lt;=($Q479-36),3,2))))</f>
        <v>0</v>
      </c>
      <c r="V484" s="123">
        <f t="shared" ref="V484" si="510">IF($Q479&lt;=18,IF(V483&lt;=$Q479,1,0),IF($Q479&lt;=36,IF(V483&lt;=($Q479-18),2,1),IF($Q479&gt;36,IF(V483&lt;=($Q479-36),3,2))))</f>
        <v>1</v>
      </c>
      <c r="W484" s="123">
        <f t="shared" ref="W484" si="511">IF($Q479&lt;=18,IF(W483&lt;=$Q479,1,0),IF($Q479&lt;=36,IF(W483&lt;=($Q479-18),2,1),IF($Q479&gt;36,IF(W483&lt;=($Q479-36),3,2))))</f>
        <v>1</v>
      </c>
      <c r="X484" s="123">
        <f t="shared" ref="X484" si="512">IF($Q479&lt;=18,IF(X483&lt;=$Q479,1,0),IF($Q479&lt;=36,IF(X483&lt;=($Q479-18),2,1),IF($Q479&gt;36,IF(X483&lt;=($Q479-36),3,2))))</f>
        <v>1</v>
      </c>
      <c r="Y484" s="123">
        <f t="shared" ref="Y484" si="513">IF($Q479&lt;=18,IF(Y483&lt;=$Q479,1,0),IF($Q479&lt;=36,IF(Y483&lt;=($Q479-18),2,1),IF($Q479&gt;36,IF(Y483&lt;=($Q479-36),3,2))))</f>
        <v>1</v>
      </c>
      <c r="Z484" s="125">
        <f>SUM(Q484:Y484)</f>
        <v>8</v>
      </c>
      <c r="AA484" s="126">
        <f>P484+Z484</f>
        <v>16</v>
      </c>
      <c r="AB484" s="101"/>
      <c r="AC484" s="101"/>
    </row>
    <row r="485" spans="5:33" x14ac:dyDescent="0.35">
      <c r="E485" s="101"/>
      <c r="F485" s="127" t="s">
        <v>51</v>
      </c>
      <c r="G485" s="128">
        <f t="shared" ref="G485:O485" si="514">G26</f>
        <v>4</v>
      </c>
      <c r="H485" s="128">
        <f t="shared" si="514"/>
        <v>5</v>
      </c>
      <c r="I485" s="128">
        <f t="shared" si="514"/>
        <v>7</v>
      </c>
      <c r="J485" s="128">
        <f t="shared" si="514"/>
        <v>5</v>
      </c>
      <c r="K485" s="128">
        <f t="shared" si="514"/>
        <v>4</v>
      </c>
      <c r="L485" s="128">
        <f t="shared" si="514"/>
        <v>6</v>
      </c>
      <c r="M485" s="128">
        <f t="shared" si="514"/>
        <v>3</v>
      </c>
      <c r="N485" s="128">
        <f t="shared" si="514"/>
        <v>5</v>
      </c>
      <c r="O485" s="128">
        <f t="shared" si="514"/>
        <v>3</v>
      </c>
      <c r="P485" s="129">
        <f>SUM(G485:O485)</f>
        <v>42</v>
      </c>
      <c r="Q485" s="130">
        <f t="shared" ref="Q485:Y485" si="515">Q26</f>
        <v>4</v>
      </c>
      <c r="R485" s="128">
        <f t="shared" si="515"/>
        <v>5</v>
      </c>
      <c r="S485" s="128">
        <f t="shared" si="515"/>
        <v>4</v>
      </c>
      <c r="T485" s="128">
        <f t="shared" si="515"/>
        <v>5</v>
      </c>
      <c r="U485" s="128">
        <f t="shared" si="515"/>
        <v>5</v>
      </c>
      <c r="V485" s="128">
        <f t="shared" si="515"/>
        <v>5</v>
      </c>
      <c r="W485" s="128">
        <f t="shared" si="515"/>
        <v>4</v>
      </c>
      <c r="X485" s="128">
        <f t="shared" si="515"/>
        <v>6</v>
      </c>
      <c r="Y485" s="131">
        <f t="shared" si="515"/>
        <v>7</v>
      </c>
      <c r="Z485" s="129">
        <f>SUM(Q485:Y485)</f>
        <v>45</v>
      </c>
      <c r="AA485" s="132">
        <f>P485+Z485</f>
        <v>87</v>
      </c>
      <c r="AB485" s="101"/>
      <c r="AC485" s="101"/>
    </row>
    <row r="486" spans="5:33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3</v>
      </c>
      <c r="H486" s="134">
        <f t="shared" ref="H486:O486" si="516">IF(H485-H482=-1,3+H484)+IF(H485-H482=0,2+H484)+IF(H485-H482=1,1+H484)+IF(H485-H482=2,H484)+IF(H485-H482=3,IF(H484-1&gt;0,H484-1,0))+IF(H485-H482=4,IF(H484-2&gt;0,H484-2,0))</f>
        <v>2</v>
      </c>
      <c r="I486" s="134">
        <f t="shared" si="516"/>
        <v>1</v>
      </c>
      <c r="J486" s="134">
        <f t="shared" si="516"/>
        <v>2</v>
      </c>
      <c r="K486" s="134">
        <f t="shared" si="516"/>
        <v>2</v>
      </c>
      <c r="L486" s="134">
        <f t="shared" si="516"/>
        <v>2</v>
      </c>
      <c r="M486" s="134">
        <f t="shared" si="516"/>
        <v>2</v>
      </c>
      <c r="N486" s="134">
        <f t="shared" si="516"/>
        <v>3</v>
      </c>
      <c r="O486" s="135">
        <f t="shared" si="516"/>
        <v>3</v>
      </c>
      <c r="P486" s="136">
        <f>SUM(G486:O486)</f>
        <v>20</v>
      </c>
      <c r="Q486" s="137">
        <f t="shared" ref="Q486:Y486" si="517">IF(Q485-Q482=-1,3+Q484)+IF(Q485-Q482=0,2+Q484)+IF(Q485-Q482=1,1+Q484)+IF(Q485-Q482=2,Q484)+IF(Q485-Q482=3,IF(Q484-1&gt;0,Q484-1,0))+IF(Q485-Q482=4,IF(Q484-2&gt;0,Q484-2,0))</f>
        <v>3</v>
      </c>
      <c r="R486" s="138">
        <f t="shared" si="517"/>
        <v>2</v>
      </c>
      <c r="S486" s="138">
        <f t="shared" si="517"/>
        <v>2</v>
      </c>
      <c r="T486" s="138">
        <f t="shared" si="517"/>
        <v>3</v>
      </c>
      <c r="U486" s="138">
        <f t="shared" si="517"/>
        <v>0</v>
      </c>
      <c r="V486" s="138">
        <f t="shared" si="517"/>
        <v>2</v>
      </c>
      <c r="W486" s="138">
        <f t="shared" si="517"/>
        <v>3</v>
      </c>
      <c r="X486" s="138">
        <f t="shared" si="517"/>
        <v>2</v>
      </c>
      <c r="Y486" s="135">
        <f t="shared" si="517"/>
        <v>0</v>
      </c>
      <c r="Z486" s="136">
        <f>SUM(Q486:Y486)</f>
        <v>17</v>
      </c>
      <c r="AA486" s="139">
        <f>P486+Z486</f>
        <v>37</v>
      </c>
      <c r="AB486" s="101"/>
      <c r="AC486" s="101"/>
    </row>
    <row r="487" spans="5:33" ht="15" thickBot="1" x14ac:dyDescent="0.4">
      <c r="E487" s="101"/>
      <c r="F487" s="140" t="s">
        <v>53</v>
      </c>
      <c r="G487" s="141">
        <f t="shared" ref="G487:O487" si="518">IF(G485-G482=-2,4)+IF(G485-G482=-1,3)+IF(G485-G482=0,2)+IF(G485-G482=1,1)+IF(G485-G482&gt;2,0)</f>
        <v>2</v>
      </c>
      <c r="H487" s="141">
        <f t="shared" si="518"/>
        <v>1</v>
      </c>
      <c r="I487" s="141">
        <f t="shared" si="518"/>
        <v>0</v>
      </c>
      <c r="J487" s="141">
        <f t="shared" si="518"/>
        <v>1</v>
      </c>
      <c r="K487" s="141">
        <f t="shared" si="518"/>
        <v>1</v>
      </c>
      <c r="L487" s="141">
        <f t="shared" si="518"/>
        <v>1</v>
      </c>
      <c r="M487" s="141">
        <f t="shared" si="518"/>
        <v>2</v>
      </c>
      <c r="N487" s="141">
        <f t="shared" si="518"/>
        <v>2</v>
      </c>
      <c r="O487" s="142">
        <f t="shared" si="518"/>
        <v>2</v>
      </c>
      <c r="P487" s="143">
        <f>SUM(G487:O487)</f>
        <v>12</v>
      </c>
      <c r="Q487" s="142">
        <f t="shared" ref="Q487:Y487" si="519">IF(Q485-Q482=-2,4)+IF(Q485-Q482=-1,3)+IF(Q485-Q482=0,2)+IF(Q485-Q482=1,1)+IF(Q485-Q482&gt;2,0)</f>
        <v>2</v>
      </c>
      <c r="R487" s="142">
        <f t="shared" si="519"/>
        <v>1</v>
      </c>
      <c r="S487" s="142">
        <f t="shared" si="519"/>
        <v>1</v>
      </c>
      <c r="T487" s="142">
        <f t="shared" si="519"/>
        <v>2</v>
      </c>
      <c r="U487" s="142">
        <f t="shared" si="519"/>
        <v>0</v>
      </c>
      <c r="V487" s="142">
        <f t="shared" si="519"/>
        <v>1</v>
      </c>
      <c r="W487" s="142">
        <f t="shared" si="519"/>
        <v>2</v>
      </c>
      <c r="X487" s="142">
        <f t="shared" si="519"/>
        <v>1</v>
      </c>
      <c r="Y487" s="142">
        <f t="shared" si="519"/>
        <v>0</v>
      </c>
      <c r="Z487" s="143">
        <f>SUM(Q487:Y487)</f>
        <v>10</v>
      </c>
      <c r="AA487" s="144">
        <f>P487+Z487</f>
        <v>22</v>
      </c>
      <c r="AB487" s="101"/>
      <c r="AC487" s="101"/>
    </row>
    <row r="488" spans="5:33" x14ac:dyDescent="0.35">
      <c r="E488" s="101"/>
      <c r="F488" s="38"/>
      <c r="G488" s="28">
        <f>G485-G482</f>
        <v>0</v>
      </c>
      <c r="H488" s="28">
        <f t="shared" ref="H488:O488" si="520">H485-H482</f>
        <v>1</v>
      </c>
      <c r="I488" s="28">
        <f t="shared" si="520"/>
        <v>2</v>
      </c>
      <c r="J488" s="28">
        <f t="shared" si="520"/>
        <v>1</v>
      </c>
      <c r="K488" s="28">
        <f t="shared" si="520"/>
        <v>1</v>
      </c>
      <c r="L488" s="28">
        <f t="shared" si="520"/>
        <v>1</v>
      </c>
      <c r="M488" s="28">
        <f t="shared" si="520"/>
        <v>0</v>
      </c>
      <c r="N488" s="28">
        <f t="shared" si="520"/>
        <v>0</v>
      </c>
      <c r="O488" s="15">
        <f t="shared" si="520"/>
        <v>0</v>
      </c>
      <c r="P488" s="15"/>
      <c r="Q488" s="15">
        <f t="shared" ref="Q488:Y488" si="521">Q485-Q482</f>
        <v>0</v>
      </c>
      <c r="R488" s="15">
        <f t="shared" si="521"/>
        <v>1</v>
      </c>
      <c r="S488" s="15">
        <f t="shared" si="521"/>
        <v>1</v>
      </c>
      <c r="T488" s="15">
        <f t="shared" si="521"/>
        <v>0</v>
      </c>
      <c r="U488" s="15">
        <f t="shared" si="521"/>
        <v>2</v>
      </c>
      <c r="V488" s="15">
        <f t="shared" si="521"/>
        <v>1</v>
      </c>
      <c r="W488" s="15">
        <f t="shared" si="521"/>
        <v>0</v>
      </c>
      <c r="X488" s="15">
        <f t="shared" si="521"/>
        <v>1</v>
      </c>
      <c r="Y488" s="15">
        <f t="shared" si="521"/>
        <v>3</v>
      </c>
      <c r="Z488" s="145"/>
      <c r="AA488" s="146"/>
      <c r="AB488" s="101"/>
      <c r="AC488" s="101"/>
    </row>
    <row r="489" spans="5:33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3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3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7</v>
      </c>
      <c r="P491" s="198" t="s">
        <v>57</v>
      </c>
      <c r="Q491" s="198"/>
      <c r="R491" s="198"/>
      <c r="S491" s="198"/>
      <c r="T491" s="198"/>
      <c r="U491" s="148">
        <f>COUNTIF(G488:Y488,"=2")</f>
        <v>2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  <c r="AG491" s="74"/>
    </row>
    <row r="492" spans="5:33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0</v>
      </c>
      <c r="M492" s="217" t="s">
        <v>59</v>
      </c>
      <c r="N492" s="217"/>
      <c r="O492" s="152">
        <f>COUNTIF(G488:Y488,"=1")</f>
        <v>8</v>
      </c>
      <c r="P492" s="198" t="s">
        <v>60</v>
      </c>
      <c r="Q492" s="198"/>
      <c r="R492" s="198"/>
      <c r="S492" s="198"/>
      <c r="T492" s="198"/>
      <c r="U492" s="151">
        <f>COUNTIF(G488:Y488,"&gt;=3")</f>
        <v>1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  <c r="AG492" s="74"/>
    </row>
    <row r="493" spans="5:33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7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  <c r="AG493" s="74"/>
    </row>
    <row r="494" spans="5:33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8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  <c r="AG494" s="74"/>
    </row>
    <row r="495" spans="5:33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2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  <c r="AG495" s="74"/>
    </row>
    <row r="496" spans="5:33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1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  <c r="AG496" s="74"/>
    </row>
    <row r="497" spans="5:33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  <c r="AG497" s="74"/>
    </row>
    <row r="498" spans="5:33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  <c r="AG498" s="74"/>
    </row>
    <row r="499" spans="5:33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  <c r="AG499" s="161"/>
    </row>
    <row r="500" spans="5:33" ht="15.5" thickTop="1" thickBot="1" x14ac:dyDescent="0.4"/>
    <row r="501" spans="5:33" x14ac:dyDescent="0.35">
      <c r="E501" s="101"/>
      <c r="F501" s="102" t="s">
        <v>49</v>
      </c>
      <c r="G501" s="196">
        <f>C27</f>
        <v>0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44625</v>
      </c>
      <c r="AB501" s="101"/>
      <c r="AC501" s="101"/>
    </row>
    <row r="502" spans="5:33" ht="15" thickBot="1" x14ac:dyDescent="0.4">
      <c r="E502" s="101"/>
      <c r="F502" s="104" t="s">
        <v>6</v>
      </c>
      <c r="G502" s="210">
        <f>E27</f>
        <v>54</v>
      </c>
      <c r="H502" s="211"/>
      <c r="I502" s="211"/>
      <c r="J502" s="211"/>
      <c r="K502" s="17"/>
      <c r="L502" s="211">
        <f>$F$3</f>
        <v>133</v>
      </c>
      <c r="M502" s="211"/>
      <c r="N502" s="211"/>
      <c r="O502" s="211">
        <f>$G$3</f>
        <v>68.599999999999994</v>
      </c>
      <c r="P502" s="211"/>
      <c r="Q502" s="212">
        <f>ROUND((G502*(L502/113)+(O502-AA505)),0)</f>
        <v>60</v>
      </c>
      <c r="R502" s="212"/>
      <c r="S502" s="212"/>
      <c r="T502" s="212"/>
      <c r="U502" s="17"/>
      <c r="V502" s="17"/>
      <c r="AA502" s="17"/>
      <c r="AB502" s="101"/>
      <c r="AC502" s="101"/>
    </row>
    <row r="503" spans="5:33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3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3" x14ac:dyDescent="0.35">
      <c r="E505" s="101"/>
      <c r="F505" s="109" t="s">
        <v>11</v>
      </c>
      <c r="G505" s="110">
        <f>G$7</f>
        <v>4</v>
      </c>
      <c r="H505" s="110">
        <f t="shared" ref="H505:O505" si="522">H$7</f>
        <v>4</v>
      </c>
      <c r="I505" s="110">
        <f t="shared" si="522"/>
        <v>5</v>
      </c>
      <c r="J505" s="110">
        <f t="shared" si="522"/>
        <v>4</v>
      </c>
      <c r="K505" s="110">
        <f t="shared" si="522"/>
        <v>3</v>
      </c>
      <c r="L505" s="110">
        <f t="shared" si="522"/>
        <v>5</v>
      </c>
      <c r="M505" s="110">
        <f t="shared" si="522"/>
        <v>3</v>
      </c>
      <c r="N505" s="110">
        <f t="shared" si="522"/>
        <v>5</v>
      </c>
      <c r="O505" s="110">
        <f t="shared" si="522"/>
        <v>3</v>
      </c>
      <c r="P505" s="111">
        <f>SUM(G505:O505)</f>
        <v>36</v>
      </c>
      <c r="Q505" s="110">
        <f t="shared" ref="Q505:Y505" si="523">Q$7</f>
        <v>4</v>
      </c>
      <c r="R505" s="112">
        <f t="shared" si="523"/>
        <v>4</v>
      </c>
      <c r="S505" s="112">
        <f t="shared" si="523"/>
        <v>3</v>
      </c>
      <c r="T505" s="112">
        <f t="shared" si="523"/>
        <v>5</v>
      </c>
      <c r="U505" s="112">
        <f t="shared" si="523"/>
        <v>3</v>
      </c>
      <c r="V505" s="112">
        <f t="shared" si="523"/>
        <v>4</v>
      </c>
      <c r="W505" s="112">
        <f t="shared" si="523"/>
        <v>4</v>
      </c>
      <c r="X505" s="112">
        <f t="shared" si="523"/>
        <v>5</v>
      </c>
      <c r="Y505" s="113">
        <f t="shared" si="523"/>
        <v>4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3" x14ac:dyDescent="0.35">
      <c r="E506" s="101"/>
      <c r="F506" s="114" t="s">
        <v>7</v>
      </c>
      <c r="G506" s="115">
        <f>G$8</f>
        <v>4</v>
      </c>
      <c r="H506" s="115">
        <f t="shared" ref="H506:O506" si="524">H$8</f>
        <v>8</v>
      </c>
      <c r="I506" s="115">
        <f t="shared" si="524"/>
        <v>12</v>
      </c>
      <c r="J506" s="115">
        <f t="shared" si="524"/>
        <v>14</v>
      </c>
      <c r="K506" s="115">
        <f t="shared" si="524"/>
        <v>2</v>
      </c>
      <c r="L506" s="115">
        <f t="shared" si="524"/>
        <v>10</v>
      </c>
      <c r="M506" s="115">
        <f t="shared" si="524"/>
        <v>18</v>
      </c>
      <c r="N506" s="115">
        <f t="shared" si="524"/>
        <v>16</v>
      </c>
      <c r="O506" s="116">
        <f t="shared" si="524"/>
        <v>6</v>
      </c>
      <c r="P506" s="117"/>
      <c r="Q506" s="118">
        <f t="shared" ref="Q506:Y506" si="525">Q$8</f>
        <v>1</v>
      </c>
      <c r="R506" s="119">
        <f t="shared" si="525"/>
        <v>9</v>
      </c>
      <c r="S506" s="119">
        <f t="shared" si="525"/>
        <v>11</v>
      </c>
      <c r="T506" s="119">
        <f t="shared" si="525"/>
        <v>5</v>
      </c>
      <c r="U506" s="119">
        <f t="shared" si="525"/>
        <v>17</v>
      </c>
      <c r="V506" s="119">
        <f t="shared" si="525"/>
        <v>15</v>
      </c>
      <c r="W506" s="119">
        <f t="shared" si="525"/>
        <v>3</v>
      </c>
      <c r="X506" s="119">
        <f t="shared" si="525"/>
        <v>13</v>
      </c>
      <c r="Y506" s="116">
        <f t="shared" si="525"/>
        <v>7</v>
      </c>
      <c r="Z506" s="117"/>
      <c r="AA506" s="120"/>
      <c r="AB506" s="101"/>
      <c r="AC506" s="101"/>
    </row>
    <row r="507" spans="5:33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3</v>
      </c>
      <c r="H507" s="122">
        <f t="shared" ref="H507" si="526">IF($Q502&lt;=18,IF(H506&lt;=$Q502,1,0),IF($Q502&lt;=36,IF(H506&lt;=($Q502-18),2,1),IF($Q502&gt;36,IF(H506&lt;=($Q502-36),3,2))))</f>
        <v>3</v>
      </c>
      <c r="I507" s="122">
        <f t="shared" ref="I507" si="527">IF($Q502&lt;=18,IF(I506&lt;=$Q502,1,0),IF($Q502&lt;=36,IF(I506&lt;=($Q502-18),2,1),IF($Q502&gt;36,IF(I506&lt;=($Q502-36),3,2))))</f>
        <v>3</v>
      </c>
      <c r="J507" s="122">
        <f t="shared" ref="J507" si="528">IF($Q502&lt;=18,IF(J506&lt;=$Q502,1,0),IF($Q502&lt;=36,IF(J506&lt;=($Q502-18),2,1),IF($Q502&gt;36,IF(J506&lt;=($Q502-36),3,2))))</f>
        <v>3</v>
      </c>
      <c r="K507" s="122">
        <f t="shared" ref="K507" si="529">IF($Q502&lt;=18,IF(K506&lt;=$Q502,1,0),IF($Q502&lt;=36,IF(K506&lt;=($Q502-18),2,1),IF($Q502&gt;36,IF(K506&lt;=($Q502-36),3,2))))</f>
        <v>3</v>
      </c>
      <c r="L507" s="122">
        <f t="shared" ref="L507" si="530">IF($Q502&lt;=18,IF(L506&lt;=$Q502,1,0),IF($Q502&lt;=36,IF(L506&lt;=($Q502-18),2,1),IF($Q502&gt;36,IF(L506&lt;=($Q502-36),3,2))))</f>
        <v>3</v>
      </c>
      <c r="M507" s="122">
        <f t="shared" ref="M507" si="531">IF($Q502&lt;=18,IF(M506&lt;=$Q502,1,0),IF($Q502&lt;=36,IF(M506&lt;=($Q502-18),2,1),IF($Q502&gt;36,IF(M506&lt;=($Q502-36),3,2))))</f>
        <v>3</v>
      </c>
      <c r="N507" s="122">
        <f t="shared" ref="N507" si="532">IF($Q502&lt;=18,IF(N506&lt;=$Q502,1,0),IF($Q502&lt;=36,IF(N506&lt;=($Q502-18),2,1),IF($Q502&gt;36,IF(N506&lt;=($Q502-36),3,2))))</f>
        <v>3</v>
      </c>
      <c r="O507" s="123">
        <f t="shared" ref="O507" si="533">IF($Q502&lt;=18,IF(O506&lt;=$Q502,1,0),IF($Q502&lt;=36,IF(O506&lt;=($Q502-18),2,1),IF($Q502&gt;36,IF(O506&lt;=($Q502-36),3,2))))</f>
        <v>3</v>
      </c>
      <c r="P507" s="124">
        <f>SUM(G507:O507)</f>
        <v>27</v>
      </c>
      <c r="Q507" s="123">
        <f t="shared" ref="Q507" si="534">IF($Q502&lt;=18,IF(Q506&lt;=$Q502,1,0),IF($Q502&lt;=36,IF(Q506&lt;=($Q502-18),2,1),IF($Q502&gt;36,IF(Q506&lt;=($Q502-36),3,2))))</f>
        <v>3</v>
      </c>
      <c r="R507" s="123">
        <f t="shared" ref="R507" si="535">IF($Q502&lt;=18,IF(R506&lt;=$Q502,1,0),IF($Q502&lt;=36,IF(R506&lt;=($Q502-18),2,1),IF($Q502&gt;36,IF(R506&lt;=($Q502-36),3,2))))</f>
        <v>3</v>
      </c>
      <c r="S507" s="123">
        <f t="shared" ref="S507" si="536">IF($Q502&lt;=18,IF(S506&lt;=$Q502,1,0),IF($Q502&lt;=36,IF(S506&lt;=($Q502-18),2,1),IF($Q502&gt;36,IF(S506&lt;=($Q502-36),3,2))))</f>
        <v>3</v>
      </c>
      <c r="T507" s="123">
        <f t="shared" ref="T507" si="537">IF($Q502&lt;=18,IF(T506&lt;=$Q502,1,0),IF($Q502&lt;=36,IF(T506&lt;=($Q502-18),2,1),IF($Q502&gt;36,IF(T506&lt;=($Q502-36),3,2))))</f>
        <v>3</v>
      </c>
      <c r="U507" s="123">
        <f t="shared" ref="U507" si="538">IF($Q502&lt;=18,IF(U506&lt;=$Q502,1,0),IF($Q502&lt;=36,IF(U506&lt;=($Q502-18),2,1),IF($Q502&gt;36,IF(U506&lt;=($Q502-36),3,2))))</f>
        <v>3</v>
      </c>
      <c r="V507" s="123">
        <f t="shared" ref="V507" si="539">IF($Q502&lt;=18,IF(V506&lt;=$Q502,1,0),IF($Q502&lt;=36,IF(V506&lt;=($Q502-18),2,1),IF($Q502&gt;36,IF(V506&lt;=($Q502-36),3,2))))</f>
        <v>3</v>
      </c>
      <c r="W507" s="123">
        <f t="shared" ref="W507" si="540">IF($Q502&lt;=18,IF(W506&lt;=$Q502,1,0),IF($Q502&lt;=36,IF(W506&lt;=($Q502-18),2,1),IF($Q502&gt;36,IF(W506&lt;=($Q502-36),3,2))))</f>
        <v>3</v>
      </c>
      <c r="X507" s="123">
        <f t="shared" ref="X507" si="541">IF($Q502&lt;=18,IF(X506&lt;=$Q502,1,0),IF($Q502&lt;=36,IF(X506&lt;=($Q502-18),2,1),IF($Q502&gt;36,IF(X506&lt;=($Q502-36),3,2))))</f>
        <v>3</v>
      </c>
      <c r="Y507" s="123">
        <f t="shared" ref="Y507" si="542">IF($Q502&lt;=18,IF(Y506&lt;=$Q502,1,0),IF($Q502&lt;=36,IF(Y506&lt;=($Q502-18),2,1),IF($Q502&gt;36,IF(Y506&lt;=($Q502-36),3,2))))</f>
        <v>3</v>
      </c>
      <c r="Z507" s="125">
        <f>SUM(Q507:Y507)</f>
        <v>27</v>
      </c>
      <c r="AA507" s="126">
        <f>P507+Z507</f>
        <v>54</v>
      </c>
      <c r="AB507" s="101"/>
      <c r="AC507" s="101"/>
    </row>
    <row r="508" spans="5:33" x14ac:dyDescent="0.35">
      <c r="E508" s="101"/>
      <c r="F508" s="127" t="s">
        <v>51</v>
      </c>
      <c r="G508" s="128">
        <f t="shared" ref="G508:O508" si="543">G27</f>
        <v>10</v>
      </c>
      <c r="H508" s="128">
        <f t="shared" si="543"/>
        <v>10</v>
      </c>
      <c r="I508" s="128">
        <f t="shared" si="543"/>
        <v>10</v>
      </c>
      <c r="J508" s="128">
        <f t="shared" si="543"/>
        <v>10</v>
      </c>
      <c r="K508" s="128">
        <f t="shared" si="543"/>
        <v>10</v>
      </c>
      <c r="L508" s="128">
        <f t="shared" si="543"/>
        <v>10</v>
      </c>
      <c r="M508" s="128">
        <f t="shared" si="543"/>
        <v>10</v>
      </c>
      <c r="N508" s="128">
        <f t="shared" si="543"/>
        <v>10</v>
      </c>
      <c r="O508" s="128">
        <f t="shared" si="543"/>
        <v>10</v>
      </c>
      <c r="P508" s="129">
        <f>SUM(G508:O508)</f>
        <v>90</v>
      </c>
      <c r="Q508" s="130">
        <f t="shared" ref="Q508:Y508" si="544">Q27</f>
        <v>10</v>
      </c>
      <c r="R508" s="128">
        <f t="shared" si="544"/>
        <v>10</v>
      </c>
      <c r="S508" s="128">
        <f t="shared" si="544"/>
        <v>10</v>
      </c>
      <c r="T508" s="128">
        <f t="shared" si="544"/>
        <v>10</v>
      </c>
      <c r="U508" s="128">
        <f t="shared" si="544"/>
        <v>10</v>
      </c>
      <c r="V508" s="128">
        <f t="shared" si="544"/>
        <v>10</v>
      </c>
      <c r="W508" s="128">
        <f t="shared" si="544"/>
        <v>10</v>
      </c>
      <c r="X508" s="128">
        <f t="shared" si="544"/>
        <v>10</v>
      </c>
      <c r="Y508" s="131">
        <f t="shared" si="544"/>
        <v>10</v>
      </c>
      <c r="Z508" s="129">
        <f>SUM(Q508:Y508)</f>
        <v>90</v>
      </c>
      <c r="AA508" s="132">
        <f>P508+Z508</f>
        <v>180</v>
      </c>
      <c r="AB508" s="101"/>
      <c r="AC508" s="101"/>
    </row>
    <row r="509" spans="5:33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0</v>
      </c>
      <c r="H509" s="134">
        <f t="shared" ref="H509:O509" si="545">IF(H508-H505=-1,3+H507)+IF(H508-H505=0,2+H507)+IF(H508-H505=1,1+H507)+IF(H508-H505=2,H507)+IF(H508-H505=3,IF(H507-1&gt;0,H507-1,0))+IF(H508-H505=4,IF(H507-2&gt;0,H507-2,0))</f>
        <v>0</v>
      </c>
      <c r="I509" s="134">
        <f t="shared" si="545"/>
        <v>0</v>
      </c>
      <c r="J509" s="134">
        <f t="shared" si="545"/>
        <v>0</v>
      </c>
      <c r="K509" s="134">
        <f t="shared" si="545"/>
        <v>0</v>
      </c>
      <c r="L509" s="134">
        <f t="shared" si="545"/>
        <v>0</v>
      </c>
      <c r="M509" s="134">
        <f t="shared" si="545"/>
        <v>0</v>
      </c>
      <c r="N509" s="134">
        <f t="shared" si="545"/>
        <v>0</v>
      </c>
      <c r="O509" s="135">
        <f t="shared" si="545"/>
        <v>0</v>
      </c>
      <c r="P509" s="136">
        <f>SUM(G509:O509)</f>
        <v>0</v>
      </c>
      <c r="Q509" s="137">
        <f t="shared" ref="Q509:Y509" si="546">IF(Q508-Q505=-1,3+Q507)+IF(Q508-Q505=0,2+Q507)+IF(Q508-Q505=1,1+Q507)+IF(Q508-Q505=2,Q507)+IF(Q508-Q505=3,IF(Q507-1&gt;0,Q507-1,0))+IF(Q508-Q505=4,IF(Q507-2&gt;0,Q507-2,0))</f>
        <v>0</v>
      </c>
      <c r="R509" s="138">
        <f t="shared" si="546"/>
        <v>0</v>
      </c>
      <c r="S509" s="138">
        <f t="shared" si="546"/>
        <v>0</v>
      </c>
      <c r="T509" s="138">
        <f t="shared" si="546"/>
        <v>0</v>
      </c>
      <c r="U509" s="138">
        <f t="shared" si="546"/>
        <v>0</v>
      </c>
      <c r="V509" s="138">
        <f t="shared" si="546"/>
        <v>0</v>
      </c>
      <c r="W509" s="138">
        <f t="shared" si="546"/>
        <v>0</v>
      </c>
      <c r="X509" s="138">
        <f t="shared" si="546"/>
        <v>0</v>
      </c>
      <c r="Y509" s="135">
        <f t="shared" si="546"/>
        <v>0</v>
      </c>
      <c r="Z509" s="136">
        <f>SUM(Q509:Y509)</f>
        <v>0</v>
      </c>
      <c r="AA509" s="139">
        <f>P509+Z509</f>
        <v>0</v>
      </c>
      <c r="AB509" s="101"/>
      <c r="AC509" s="101"/>
    </row>
    <row r="510" spans="5:33" ht="15" thickBot="1" x14ac:dyDescent="0.4">
      <c r="E510" s="101"/>
      <c r="F510" s="140" t="s">
        <v>53</v>
      </c>
      <c r="G510" s="141">
        <f t="shared" ref="G510:O510" si="547">IF(G508-G505=-2,4)+IF(G508-G505=-1,3)+IF(G508-G505=0,2)+IF(G508-G505=1,1)+IF(G508-G505&gt;2,0)</f>
        <v>0</v>
      </c>
      <c r="H510" s="141">
        <f t="shared" si="547"/>
        <v>0</v>
      </c>
      <c r="I510" s="141">
        <f t="shared" si="547"/>
        <v>0</v>
      </c>
      <c r="J510" s="141">
        <f t="shared" si="547"/>
        <v>0</v>
      </c>
      <c r="K510" s="141">
        <f t="shared" si="547"/>
        <v>0</v>
      </c>
      <c r="L510" s="141">
        <f t="shared" si="547"/>
        <v>0</v>
      </c>
      <c r="M510" s="141">
        <f t="shared" si="547"/>
        <v>0</v>
      </c>
      <c r="N510" s="141">
        <f t="shared" si="547"/>
        <v>0</v>
      </c>
      <c r="O510" s="142">
        <f t="shared" si="547"/>
        <v>0</v>
      </c>
      <c r="P510" s="143">
        <f>SUM(G510:O510)</f>
        <v>0</v>
      </c>
      <c r="Q510" s="142">
        <f t="shared" ref="Q510:Y510" si="548">IF(Q508-Q505=-2,4)+IF(Q508-Q505=-1,3)+IF(Q508-Q505=0,2)+IF(Q508-Q505=1,1)+IF(Q508-Q505&gt;2,0)</f>
        <v>0</v>
      </c>
      <c r="R510" s="142">
        <f t="shared" si="548"/>
        <v>0</v>
      </c>
      <c r="S510" s="142">
        <f t="shared" si="548"/>
        <v>0</v>
      </c>
      <c r="T510" s="142">
        <f t="shared" si="548"/>
        <v>0</v>
      </c>
      <c r="U510" s="142">
        <f t="shared" si="548"/>
        <v>0</v>
      </c>
      <c r="V510" s="142">
        <f t="shared" si="548"/>
        <v>0</v>
      </c>
      <c r="W510" s="142">
        <f t="shared" si="548"/>
        <v>0</v>
      </c>
      <c r="X510" s="142">
        <f t="shared" si="548"/>
        <v>0</v>
      </c>
      <c r="Y510" s="142">
        <f t="shared" si="548"/>
        <v>0</v>
      </c>
      <c r="Z510" s="143">
        <f>SUM(Q510:Y510)</f>
        <v>0</v>
      </c>
      <c r="AA510" s="144">
        <f>P510+Z510</f>
        <v>0</v>
      </c>
      <c r="AB510" s="101"/>
      <c r="AC510" s="101"/>
    </row>
    <row r="511" spans="5:33" x14ac:dyDescent="0.35">
      <c r="E511" s="101"/>
      <c r="F511" s="38"/>
      <c r="G511" s="28">
        <f>G508-G505</f>
        <v>6</v>
      </c>
      <c r="H511" s="28">
        <f t="shared" ref="H511:O511" si="549">H508-H505</f>
        <v>6</v>
      </c>
      <c r="I511" s="28">
        <f t="shared" si="549"/>
        <v>5</v>
      </c>
      <c r="J511" s="28">
        <f t="shared" si="549"/>
        <v>6</v>
      </c>
      <c r="K511" s="28">
        <f t="shared" si="549"/>
        <v>7</v>
      </c>
      <c r="L511" s="28">
        <f t="shared" si="549"/>
        <v>5</v>
      </c>
      <c r="M511" s="28">
        <f t="shared" si="549"/>
        <v>7</v>
      </c>
      <c r="N511" s="28">
        <f t="shared" si="549"/>
        <v>5</v>
      </c>
      <c r="O511" s="15">
        <f t="shared" si="549"/>
        <v>7</v>
      </c>
      <c r="P511" s="15"/>
      <c r="Q511" s="15">
        <f t="shared" ref="Q511:Y511" si="550">Q508-Q505</f>
        <v>6</v>
      </c>
      <c r="R511" s="15">
        <f t="shared" si="550"/>
        <v>6</v>
      </c>
      <c r="S511" s="15">
        <f t="shared" si="550"/>
        <v>7</v>
      </c>
      <c r="T511" s="15">
        <f t="shared" si="550"/>
        <v>5</v>
      </c>
      <c r="U511" s="15">
        <f t="shared" si="550"/>
        <v>7</v>
      </c>
      <c r="V511" s="15">
        <f t="shared" si="550"/>
        <v>6</v>
      </c>
      <c r="W511" s="15">
        <f t="shared" si="550"/>
        <v>6</v>
      </c>
      <c r="X511" s="15">
        <f t="shared" si="550"/>
        <v>5</v>
      </c>
      <c r="Y511" s="15">
        <f t="shared" si="550"/>
        <v>6</v>
      </c>
      <c r="Z511" s="145"/>
      <c r="AA511" s="146"/>
      <c r="AB511" s="101"/>
      <c r="AC511" s="101"/>
    </row>
    <row r="512" spans="5:33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3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3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0</v>
      </c>
      <c r="P514" s="198" t="s">
        <v>57</v>
      </c>
      <c r="Q514" s="198"/>
      <c r="R514" s="198"/>
      <c r="S514" s="198"/>
      <c r="T514" s="198"/>
      <c r="U514" s="148">
        <f>COUNTIF(G511:Y511,"=2")</f>
        <v>0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  <c r="AG514" s="74"/>
    </row>
    <row r="515" spans="5:33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0</v>
      </c>
      <c r="P515" s="198" t="s">
        <v>60</v>
      </c>
      <c r="Q515" s="198"/>
      <c r="R515" s="198"/>
      <c r="S515" s="198"/>
      <c r="T515" s="198"/>
      <c r="U515" s="151">
        <f>COUNTIF(G511:Y511,"&gt;=3")</f>
        <v>18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  <c r="AG515" s="74"/>
    </row>
    <row r="516" spans="5:33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0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  <c r="AG516" s="74"/>
    </row>
    <row r="517" spans="5:33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0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  <c r="AG517" s="74"/>
    </row>
    <row r="518" spans="5:33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0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  <c r="AG518" s="74"/>
    </row>
    <row r="519" spans="5:33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18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  <c r="AG519" s="74"/>
    </row>
    <row r="520" spans="5:33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  <c r="AG520" s="74"/>
    </row>
    <row r="521" spans="5:33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  <c r="AG521" s="74"/>
    </row>
    <row r="522" spans="5:33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  <c r="AG522" s="161"/>
    </row>
    <row r="523" spans="5:33" ht="15.5" thickTop="1" thickBot="1" x14ac:dyDescent="0.4"/>
    <row r="524" spans="5:33" x14ac:dyDescent="0.35">
      <c r="E524" s="101"/>
      <c r="F524" s="102" t="s">
        <v>49</v>
      </c>
      <c r="G524" s="196">
        <f>C28</f>
        <v>0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44625</v>
      </c>
      <c r="AB524" s="101"/>
      <c r="AC524" s="101"/>
    </row>
    <row r="525" spans="5:33" ht="15" thickBot="1" x14ac:dyDescent="0.4">
      <c r="E525" s="101"/>
      <c r="F525" s="104" t="s">
        <v>6</v>
      </c>
      <c r="G525" s="210">
        <f>E28</f>
        <v>20</v>
      </c>
      <c r="H525" s="211"/>
      <c r="I525" s="211"/>
      <c r="J525" s="211"/>
      <c r="K525" s="17"/>
      <c r="L525" s="211">
        <f>$F$3</f>
        <v>133</v>
      </c>
      <c r="M525" s="211"/>
      <c r="N525" s="211"/>
      <c r="O525" s="211">
        <f>$G$3</f>
        <v>68.599999999999994</v>
      </c>
      <c r="P525" s="211"/>
      <c r="Q525" s="212">
        <f>ROUND((G525*(L525/113)+(O525-AA528)),0)</f>
        <v>20</v>
      </c>
      <c r="R525" s="212"/>
      <c r="S525" s="212"/>
      <c r="T525" s="212"/>
      <c r="U525" s="17"/>
      <c r="V525" s="17"/>
      <c r="AA525" s="17"/>
      <c r="AB525" s="101"/>
      <c r="AC525" s="101"/>
    </row>
    <row r="526" spans="5:33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3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3" x14ac:dyDescent="0.35">
      <c r="E528" s="101"/>
      <c r="F528" s="109" t="s">
        <v>11</v>
      </c>
      <c r="G528" s="110">
        <f>G$7</f>
        <v>4</v>
      </c>
      <c r="H528" s="110">
        <f t="shared" ref="H528:O528" si="551">H$7</f>
        <v>4</v>
      </c>
      <c r="I528" s="110">
        <f t="shared" si="551"/>
        <v>5</v>
      </c>
      <c r="J528" s="110">
        <f t="shared" si="551"/>
        <v>4</v>
      </c>
      <c r="K528" s="110">
        <f t="shared" si="551"/>
        <v>3</v>
      </c>
      <c r="L528" s="110">
        <f t="shared" si="551"/>
        <v>5</v>
      </c>
      <c r="M528" s="110">
        <f t="shared" si="551"/>
        <v>3</v>
      </c>
      <c r="N528" s="110">
        <f t="shared" si="551"/>
        <v>5</v>
      </c>
      <c r="O528" s="110">
        <f t="shared" si="551"/>
        <v>3</v>
      </c>
      <c r="P528" s="111">
        <f>SUM(G528:O528)</f>
        <v>36</v>
      </c>
      <c r="Q528" s="110">
        <f t="shared" ref="Q528:Y528" si="552">Q$7</f>
        <v>4</v>
      </c>
      <c r="R528" s="112">
        <f t="shared" si="552"/>
        <v>4</v>
      </c>
      <c r="S528" s="112">
        <f t="shared" si="552"/>
        <v>3</v>
      </c>
      <c r="T528" s="112">
        <f t="shared" si="552"/>
        <v>5</v>
      </c>
      <c r="U528" s="112">
        <f t="shared" si="552"/>
        <v>3</v>
      </c>
      <c r="V528" s="112">
        <f t="shared" si="552"/>
        <v>4</v>
      </c>
      <c r="W528" s="112">
        <f t="shared" si="552"/>
        <v>4</v>
      </c>
      <c r="X528" s="112">
        <f t="shared" si="552"/>
        <v>5</v>
      </c>
      <c r="Y528" s="113">
        <f t="shared" si="552"/>
        <v>4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3" x14ac:dyDescent="0.35">
      <c r="E529" s="101"/>
      <c r="F529" s="114" t="s">
        <v>7</v>
      </c>
      <c r="G529" s="115">
        <f>G$8</f>
        <v>4</v>
      </c>
      <c r="H529" s="115">
        <f t="shared" ref="H529:O529" si="553">H$8</f>
        <v>8</v>
      </c>
      <c r="I529" s="115">
        <f t="shared" si="553"/>
        <v>12</v>
      </c>
      <c r="J529" s="115">
        <f t="shared" si="553"/>
        <v>14</v>
      </c>
      <c r="K529" s="115">
        <f t="shared" si="553"/>
        <v>2</v>
      </c>
      <c r="L529" s="115">
        <f t="shared" si="553"/>
        <v>10</v>
      </c>
      <c r="M529" s="115">
        <f t="shared" si="553"/>
        <v>18</v>
      </c>
      <c r="N529" s="115">
        <f t="shared" si="553"/>
        <v>16</v>
      </c>
      <c r="O529" s="116">
        <f t="shared" si="553"/>
        <v>6</v>
      </c>
      <c r="P529" s="117"/>
      <c r="Q529" s="118">
        <f t="shared" ref="Q529:Y529" si="554">Q$8</f>
        <v>1</v>
      </c>
      <c r="R529" s="119">
        <f t="shared" si="554"/>
        <v>9</v>
      </c>
      <c r="S529" s="119">
        <f t="shared" si="554"/>
        <v>11</v>
      </c>
      <c r="T529" s="119">
        <f t="shared" si="554"/>
        <v>5</v>
      </c>
      <c r="U529" s="119">
        <f t="shared" si="554"/>
        <v>17</v>
      </c>
      <c r="V529" s="119">
        <f t="shared" si="554"/>
        <v>15</v>
      </c>
      <c r="W529" s="119">
        <f t="shared" si="554"/>
        <v>3</v>
      </c>
      <c r="X529" s="119">
        <f t="shared" si="554"/>
        <v>13</v>
      </c>
      <c r="Y529" s="116">
        <f t="shared" si="554"/>
        <v>7</v>
      </c>
      <c r="Z529" s="117"/>
      <c r="AA529" s="120"/>
      <c r="AB529" s="101"/>
      <c r="AC529" s="101"/>
    </row>
    <row r="530" spans="5:33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1</v>
      </c>
      <c r="H530" s="122">
        <f t="shared" ref="H530" si="555">IF($Q525&lt;=18,IF(H529&lt;=$Q525,1,0),IF($Q525&lt;=36,IF(H529&lt;=($Q525-18),2,1),IF($Q525&gt;36,IF(H529&lt;=($Q525-36),3,2))))</f>
        <v>1</v>
      </c>
      <c r="I530" s="122">
        <f t="shared" ref="I530" si="556">IF($Q525&lt;=18,IF(I529&lt;=$Q525,1,0),IF($Q525&lt;=36,IF(I529&lt;=($Q525-18),2,1),IF($Q525&gt;36,IF(I529&lt;=($Q525-36),3,2))))</f>
        <v>1</v>
      </c>
      <c r="J530" s="122">
        <f t="shared" ref="J530" si="557">IF($Q525&lt;=18,IF(J529&lt;=$Q525,1,0),IF($Q525&lt;=36,IF(J529&lt;=($Q525-18),2,1),IF($Q525&gt;36,IF(J529&lt;=($Q525-36),3,2))))</f>
        <v>1</v>
      </c>
      <c r="K530" s="122">
        <f t="shared" ref="K530" si="558">IF($Q525&lt;=18,IF(K529&lt;=$Q525,1,0),IF($Q525&lt;=36,IF(K529&lt;=($Q525-18),2,1),IF($Q525&gt;36,IF(K529&lt;=($Q525-36),3,2))))</f>
        <v>2</v>
      </c>
      <c r="L530" s="122">
        <f t="shared" ref="L530" si="559">IF($Q525&lt;=18,IF(L529&lt;=$Q525,1,0),IF($Q525&lt;=36,IF(L529&lt;=($Q525-18),2,1),IF($Q525&gt;36,IF(L529&lt;=($Q525-36),3,2))))</f>
        <v>1</v>
      </c>
      <c r="M530" s="122">
        <f t="shared" ref="M530" si="560">IF($Q525&lt;=18,IF(M529&lt;=$Q525,1,0),IF($Q525&lt;=36,IF(M529&lt;=($Q525-18),2,1),IF($Q525&gt;36,IF(M529&lt;=($Q525-36),3,2))))</f>
        <v>1</v>
      </c>
      <c r="N530" s="122">
        <f t="shared" ref="N530" si="561">IF($Q525&lt;=18,IF(N529&lt;=$Q525,1,0),IF($Q525&lt;=36,IF(N529&lt;=($Q525-18),2,1),IF($Q525&gt;36,IF(N529&lt;=($Q525-36),3,2))))</f>
        <v>1</v>
      </c>
      <c r="O530" s="123">
        <f t="shared" ref="O530" si="562">IF($Q525&lt;=18,IF(O529&lt;=$Q525,1,0),IF($Q525&lt;=36,IF(O529&lt;=($Q525-18),2,1),IF($Q525&gt;36,IF(O529&lt;=($Q525-36),3,2))))</f>
        <v>1</v>
      </c>
      <c r="P530" s="124">
        <f>SUM(G530:O530)</f>
        <v>10</v>
      </c>
      <c r="Q530" s="123">
        <f t="shared" ref="Q530" si="563">IF($Q525&lt;=18,IF(Q529&lt;=$Q525,1,0),IF($Q525&lt;=36,IF(Q529&lt;=($Q525-18),2,1),IF($Q525&gt;36,IF(Q529&lt;=($Q525-36),3,2))))</f>
        <v>2</v>
      </c>
      <c r="R530" s="123">
        <f t="shared" ref="R530" si="564">IF($Q525&lt;=18,IF(R529&lt;=$Q525,1,0),IF($Q525&lt;=36,IF(R529&lt;=($Q525-18),2,1),IF($Q525&gt;36,IF(R529&lt;=($Q525-36),3,2))))</f>
        <v>1</v>
      </c>
      <c r="S530" s="123">
        <f t="shared" ref="S530" si="565">IF($Q525&lt;=18,IF(S529&lt;=$Q525,1,0),IF($Q525&lt;=36,IF(S529&lt;=($Q525-18),2,1),IF($Q525&gt;36,IF(S529&lt;=($Q525-36),3,2))))</f>
        <v>1</v>
      </c>
      <c r="T530" s="123">
        <f t="shared" ref="T530" si="566">IF($Q525&lt;=18,IF(T529&lt;=$Q525,1,0),IF($Q525&lt;=36,IF(T529&lt;=($Q525-18),2,1),IF($Q525&gt;36,IF(T529&lt;=($Q525-36),3,2))))</f>
        <v>1</v>
      </c>
      <c r="U530" s="123">
        <f t="shared" ref="U530" si="567">IF($Q525&lt;=18,IF(U529&lt;=$Q525,1,0),IF($Q525&lt;=36,IF(U529&lt;=($Q525-18),2,1),IF($Q525&gt;36,IF(U529&lt;=($Q525-36),3,2))))</f>
        <v>1</v>
      </c>
      <c r="V530" s="123">
        <f t="shared" ref="V530" si="568">IF($Q525&lt;=18,IF(V529&lt;=$Q525,1,0),IF($Q525&lt;=36,IF(V529&lt;=($Q525-18),2,1),IF($Q525&gt;36,IF(V529&lt;=($Q525-36),3,2))))</f>
        <v>1</v>
      </c>
      <c r="W530" s="123">
        <f t="shared" ref="W530" si="569">IF($Q525&lt;=18,IF(W529&lt;=$Q525,1,0),IF($Q525&lt;=36,IF(W529&lt;=($Q525-18),2,1),IF($Q525&gt;36,IF(W529&lt;=($Q525-36),3,2))))</f>
        <v>1</v>
      </c>
      <c r="X530" s="123">
        <f t="shared" ref="X530" si="570">IF($Q525&lt;=18,IF(X529&lt;=$Q525,1,0),IF($Q525&lt;=36,IF(X529&lt;=($Q525-18),2,1),IF($Q525&gt;36,IF(X529&lt;=($Q525-36),3,2))))</f>
        <v>1</v>
      </c>
      <c r="Y530" s="123">
        <f t="shared" ref="Y530" si="571">IF($Q525&lt;=18,IF(Y529&lt;=$Q525,1,0),IF($Q525&lt;=36,IF(Y529&lt;=($Q525-18),2,1),IF($Q525&gt;36,IF(Y529&lt;=($Q525-36),3,2))))</f>
        <v>1</v>
      </c>
      <c r="Z530" s="125">
        <f>SUM(Q530:Y530)</f>
        <v>10</v>
      </c>
      <c r="AA530" s="126">
        <f>P530+Z530</f>
        <v>20</v>
      </c>
      <c r="AB530" s="101"/>
      <c r="AC530" s="101"/>
    </row>
    <row r="531" spans="5:33" x14ac:dyDescent="0.35">
      <c r="E531" s="101"/>
      <c r="F531" s="127" t="s">
        <v>51</v>
      </c>
      <c r="G531" s="128">
        <f t="shared" ref="G531:O531" si="572">G28</f>
        <v>10</v>
      </c>
      <c r="H531" s="128">
        <f t="shared" si="572"/>
        <v>10</v>
      </c>
      <c r="I531" s="128">
        <f t="shared" si="572"/>
        <v>10</v>
      </c>
      <c r="J531" s="128">
        <f t="shared" si="572"/>
        <v>10</v>
      </c>
      <c r="K531" s="128">
        <f t="shared" si="572"/>
        <v>10</v>
      </c>
      <c r="L531" s="128">
        <f t="shared" si="572"/>
        <v>10</v>
      </c>
      <c r="M531" s="128">
        <f t="shared" si="572"/>
        <v>10</v>
      </c>
      <c r="N531" s="128">
        <f t="shared" si="572"/>
        <v>10</v>
      </c>
      <c r="O531" s="128">
        <f t="shared" si="572"/>
        <v>10</v>
      </c>
      <c r="P531" s="129">
        <f>SUM(G531:O531)</f>
        <v>90</v>
      </c>
      <c r="Q531" s="130">
        <f t="shared" ref="Q531:Y531" si="573">Q28</f>
        <v>10</v>
      </c>
      <c r="R531" s="128">
        <f t="shared" si="573"/>
        <v>10</v>
      </c>
      <c r="S531" s="128">
        <f t="shared" si="573"/>
        <v>10</v>
      </c>
      <c r="T531" s="128">
        <f t="shared" si="573"/>
        <v>10</v>
      </c>
      <c r="U531" s="128">
        <f t="shared" si="573"/>
        <v>10</v>
      </c>
      <c r="V531" s="128">
        <f t="shared" si="573"/>
        <v>10</v>
      </c>
      <c r="W531" s="128">
        <f t="shared" si="573"/>
        <v>10</v>
      </c>
      <c r="X531" s="128">
        <f t="shared" si="573"/>
        <v>10</v>
      </c>
      <c r="Y531" s="131">
        <f t="shared" si="573"/>
        <v>10</v>
      </c>
      <c r="Z531" s="129">
        <f>SUM(Q531:Y531)</f>
        <v>90</v>
      </c>
      <c r="AA531" s="132">
        <f>P531+Z531</f>
        <v>180</v>
      </c>
      <c r="AB531" s="101"/>
      <c r="AC531" s="101"/>
    </row>
    <row r="532" spans="5:33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574">IF(H531-H528=-1,3+H530)+IF(H531-H528=0,2+H530)+IF(H531-H528=1,1+H530)+IF(H531-H528=2,H530)+IF(H531-H528=3,IF(H530-1&gt;0,H530-1,0))+IF(H531-H528=4,IF(H530-2&gt;0,H530-2,0))</f>
        <v>0</v>
      </c>
      <c r="I532" s="134">
        <f t="shared" si="574"/>
        <v>0</v>
      </c>
      <c r="J532" s="134">
        <f t="shared" si="574"/>
        <v>0</v>
      </c>
      <c r="K532" s="134">
        <f t="shared" si="574"/>
        <v>0</v>
      </c>
      <c r="L532" s="134">
        <f t="shared" si="574"/>
        <v>0</v>
      </c>
      <c r="M532" s="134">
        <f t="shared" si="574"/>
        <v>0</v>
      </c>
      <c r="N532" s="134">
        <f t="shared" si="574"/>
        <v>0</v>
      </c>
      <c r="O532" s="135">
        <f t="shared" si="574"/>
        <v>0</v>
      </c>
      <c r="P532" s="136">
        <f>SUM(G532:O532)</f>
        <v>0</v>
      </c>
      <c r="Q532" s="137">
        <f t="shared" ref="Q532:Y532" si="575">IF(Q531-Q528=-1,3+Q530)+IF(Q531-Q528=0,2+Q530)+IF(Q531-Q528=1,1+Q530)+IF(Q531-Q528=2,Q530)+IF(Q531-Q528=3,IF(Q530-1&gt;0,Q530-1,0))+IF(Q531-Q528=4,IF(Q530-2&gt;0,Q530-2,0))</f>
        <v>0</v>
      </c>
      <c r="R532" s="138">
        <f t="shared" si="575"/>
        <v>0</v>
      </c>
      <c r="S532" s="138">
        <f t="shared" si="575"/>
        <v>0</v>
      </c>
      <c r="T532" s="138">
        <f t="shared" si="575"/>
        <v>0</v>
      </c>
      <c r="U532" s="138">
        <f t="shared" si="575"/>
        <v>0</v>
      </c>
      <c r="V532" s="138">
        <f t="shared" si="575"/>
        <v>0</v>
      </c>
      <c r="W532" s="138">
        <f t="shared" si="575"/>
        <v>0</v>
      </c>
      <c r="X532" s="138">
        <f t="shared" si="575"/>
        <v>0</v>
      </c>
      <c r="Y532" s="135">
        <f t="shared" si="575"/>
        <v>0</v>
      </c>
      <c r="Z532" s="136">
        <f>SUM(Q532:Y532)</f>
        <v>0</v>
      </c>
      <c r="AA532" s="139">
        <f>P532+Z532</f>
        <v>0</v>
      </c>
      <c r="AB532" s="101"/>
      <c r="AC532" s="101"/>
    </row>
    <row r="533" spans="5:33" ht="15" thickBot="1" x14ac:dyDescent="0.4">
      <c r="E533" s="101"/>
      <c r="F533" s="140" t="s">
        <v>53</v>
      </c>
      <c r="G533" s="141">
        <f t="shared" ref="G533:O533" si="576">IF(G531-G528=-2,4)+IF(G531-G528=-1,3)+IF(G531-G528=0,2)+IF(G531-G528=1,1)+IF(G531-G528&gt;2,0)</f>
        <v>0</v>
      </c>
      <c r="H533" s="141">
        <f t="shared" si="576"/>
        <v>0</v>
      </c>
      <c r="I533" s="141">
        <f t="shared" si="576"/>
        <v>0</v>
      </c>
      <c r="J533" s="141">
        <f t="shared" si="576"/>
        <v>0</v>
      </c>
      <c r="K533" s="141">
        <f t="shared" si="576"/>
        <v>0</v>
      </c>
      <c r="L533" s="141">
        <f t="shared" si="576"/>
        <v>0</v>
      </c>
      <c r="M533" s="141">
        <f t="shared" si="576"/>
        <v>0</v>
      </c>
      <c r="N533" s="141">
        <f t="shared" si="576"/>
        <v>0</v>
      </c>
      <c r="O533" s="142">
        <f t="shared" si="576"/>
        <v>0</v>
      </c>
      <c r="P533" s="143">
        <f>SUM(G533:O533)</f>
        <v>0</v>
      </c>
      <c r="Q533" s="142">
        <f t="shared" ref="Q533:Y533" si="577">IF(Q531-Q528=-2,4)+IF(Q531-Q528=-1,3)+IF(Q531-Q528=0,2)+IF(Q531-Q528=1,1)+IF(Q531-Q528&gt;2,0)</f>
        <v>0</v>
      </c>
      <c r="R533" s="142">
        <f t="shared" si="577"/>
        <v>0</v>
      </c>
      <c r="S533" s="142">
        <f t="shared" si="577"/>
        <v>0</v>
      </c>
      <c r="T533" s="142">
        <f t="shared" si="577"/>
        <v>0</v>
      </c>
      <c r="U533" s="142">
        <f t="shared" si="577"/>
        <v>0</v>
      </c>
      <c r="V533" s="142">
        <f t="shared" si="577"/>
        <v>0</v>
      </c>
      <c r="W533" s="142">
        <f t="shared" si="577"/>
        <v>0</v>
      </c>
      <c r="X533" s="142">
        <f t="shared" si="577"/>
        <v>0</v>
      </c>
      <c r="Y533" s="142">
        <f t="shared" si="577"/>
        <v>0</v>
      </c>
      <c r="Z533" s="143">
        <f>SUM(Q533:Y533)</f>
        <v>0</v>
      </c>
      <c r="AA533" s="144">
        <f>P533+Z533</f>
        <v>0</v>
      </c>
      <c r="AB533" s="101"/>
      <c r="AC533" s="101"/>
    </row>
    <row r="534" spans="5:33" x14ac:dyDescent="0.35">
      <c r="E534" s="101"/>
      <c r="F534" s="38"/>
      <c r="G534" s="28">
        <f>G531-G528</f>
        <v>6</v>
      </c>
      <c r="H534" s="28">
        <f t="shared" ref="H534:O534" si="578">H531-H528</f>
        <v>6</v>
      </c>
      <c r="I534" s="28">
        <f t="shared" si="578"/>
        <v>5</v>
      </c>
      <c r="J534" s="28">
        <f t="shared" si="578"/>
        <v>6</v>
      </c>
      <c r="K534" s="28">
        <f t="shared" si="578"/>
        <v>7</v>
      </c>
      <c r="L534" s="28">
        <f t="shared" si="578"/>
        <v>5</v>
      </c>
      <c r="M534" s="28">
        <f t="shared" si="578"/>
        <v>7</v>
      </c>
      <c r="N534" s="28">
        <f t="shared" si="578"/>
        <v>5</v>
      </c>
      <c r="O534" s="15">
        <f t="shared" si="578"/>
        <v>7</v>
      </c>
      <c r="P534" s="15"/>
      <c r="Q534" s="15">
        <f t="shared" ref="Q534:Y534" si="579">Q531-Q528</f>
        <v>6</v>
      </c>
      <c r="R534" s="15">
        <f t="shared" si="579"/>
        <v>6</v>
      </c>
      <c r="S534" s="15">
        <f t="shared" si="579"/>
        <v>7</v>
      </c>
      <c r="T534" s="15">
        <f t="shared" si="579"/>
        <v>5</v>
      </c>
      <c r="U534" s="15">
        <f t="shared" si="579"/>
        <v>7</v>
      </c>
      <c r="V534" s="15">
        <f t="shared" si="579"/>
        <v>6</v>
      </c>
      <c r="W534" s="15">
        <f t="shared" si="579"/>
        <v>6</v>
      </c>
      <c r="X534" s="15">
        <f t="shared" si="579"/>
        <v>5</v>
      </c>
      <c r="Y534" s="15">
        <f t="shared" si="579"/>
        <v>6</v>
      </c>
      <c r="Z534" s="145"/>
      <c r="AA534" s="146"/>
      <c r="AB534" s="101"/>
      <c r="AC534" s="101"/>
    </row>
    <row r="535" spans="5:33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3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3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0</v>
      </c>
      <c r="P537" s="198" t="s">
        <v>57</v>
      </c>
      <c r="Q537" s="198"/>
      <c r="R537" s="198"/>
      <c r="S537" s="198"/>
      <c r="T537" s="198"/>
      <c r="U537" s="148">
        <f>COUNTIF(G534:Y534,"=2")</f>
        <v>0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  <c r="AG537" s="74"/>
    </row>
    <row r="538" spans="5:33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0</v>
      </c>
      <c r="P538" s="198" t="s">
        <v>60</v>
      </c>
      <c r="Q538" s="198"/>
      <c r="R538" s="198"/>
      <c r="S538" s="198"/>
      <c r="T538" s="198"/>
      <c r="U538" s="151">
        <f>COUNTIF(G534:Y534,"&gt;=3")</f>
        <v>18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  <c r="AG538" s="74"/>
    </row>
    <row r="539" spans="5:33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0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  <c r="AG539" s="74"/>
    </row>
    <row r="540" spans="5:33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0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  <c r="AG540" s="74"/>
    </row>
    <row r="541" spans="5:33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0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  <c r="AG541" s="74"/>
    </row>
    <row r="542" spans="5:33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18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  <c r="AG542" s="74"/>
    </row>
    <row r="543" spans="5:33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  <c r="AG543" s="74"/>
    </row>
    <row r="544" spans="5:33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  <c r="AG544" s="74"/>
    </row>
    <row r="545" spans="5:33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  <c r="AG545" s="161"/>
    </row>
    <row r="546" spans="5:33" ht="15.5" thickTop="1" thickBot="1" x14ac:dyDescent="0.4"/>
    <row r="547" spans="5:33" x14ac:dyDescent="0.35">
      <c r="E547" s="101"/>
      <c r="F547" s="102" t="s">
        <v>49</v>
      </c>
      <c r="G547" s="196">
        <f>C29</f>
        <v>0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44625</v>
      </c>
      <c r="AB547" s="101"/>
      <c r="AC547" s="101"/>
    </row>
    <row r="548" spans="5:33" ht="15" thickBot="1" x14ac:dyDescent="0.4">
      <c r="E548" s="101"/>
      <c r="F548" s="104" t="s">
        <v>6</v>
      </c>
      <c r="G548" s="210">
        <f>E29</f>
        <v>20</v>
      </c>
      <c r="H548" s="211"/>
      <c r="I548" s="211"/>
      <c r="J548" s="211"/>
      <c r="K548" s="17"/>
      <c r="L548" s="211">
        <f>$F$3</f>
        <v>133</v>
      </c>
      <c r="M548" s="211"/>
      <c r="N548" s="211"/>
      <c r="O548" s="211">
        <f>$G$3</f>
        <v>68.599999999999994</v>
      </c>
      <c r="P548" s="211"/>
      <c r="Q548" s="212">
        <f>ROUND((G548*(L548/113)+(O548-AA551)),0)</f>
        <v>20</v>
      </c>
      <c r="R548" s="212"/>
      <c r="S548" s="212"/>
      <c r="T548" s="212"/>
      <c r="U548" s="17"/>
      <c r="V548" s="17"/>
      <c r="AA548" s="17"/>
      <c r="AB548" s="101"/>
      <c r="AC548" s="101"/>
    </row>
    <row r="549" spans="5:33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3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3" x14ac:dyDescent="0.35">
      <c r="E551" s="101"/>
      <c r="F551" s="109" t="s">
        <v>11</v>
      </c>
      <c r="G551" s="110">
        <f>G$7</f>
        <v>4</v>
      </c>
      <c r="H551" s="110">
        <f t="shared" ref="H551:O551" si="580">H$7</f>
        <v>4</v>
      </c>
      <c r="I551" s="110">
        <f t="shared" si="580"/>
        <v>5</v>
      </c>
      <c r="J551" s="110">
        <f t="shared" si="580"/>
        <v>4</v>
      </c>
      <c r="K551" s="110">
        <f t="shared" si="580"/>
        <v>3</v>
      </c>
      <c r="L551" s="110">
        <f t="shared" si="580"/>
        <v>5</v>
      </c>
      <c r="M551" s="110">
        <f t="shared" si="580"/>
        <v>3</v>
      </c>
      <c r="N551" s="110">
        <f t="shared" si="580"/>
        <v>5</v>
      </c>
      <c r="O551" s="110">
        <f t="shared" si="580"/>
        <v>3</v>
      </c>
      <c r="P551" s="111">
        <f>SUM(G551:O551)</f>
        <v>36</v>
      </c>
      <c r="Q551" s="110">
        <f t="shared" ref="Q551:Y551" si="581">Q$7</f>
        <v>4</v>
      </c>
      <c r="R551" s="112">
        <f t="shared" si="581"/>
        <v>4</v>
      </c>
      <c r="S551" s="112">
        <f t="shared" si="581"/>
        <v>3</v>
      </c>
      <c r="T551" s="112">
        <f t="shared" si="581"/>
        <v>5</v>
      </c>
      <c r="U551" s="112">
        <f t="shared" si="581"/>
        <v>3</v>
      </c>
      <c r="V551" s="112">
        <f t="shared" si="581"/>
        <v>4</v>
      </c>
      <c r="W551" s="112">
        <f t="shared" si="581"/>
        <v>4</v>
      </c>
      <c r="X551" s="112">
        <f t="shared" si="581"/>
        <v>5</v>
      </c>
      <c r="Y551" s="113">
        <f t="shared" si="581"/>
        <v>4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3" x14ac:dyDescent="0.35">
      <c r="E552" s="101"/>
      <c r="F552" s="114" t="s">
        <v>7</v>
      </c>
      <c r="G552" s="115">
        <f>G$8</f>
        <v>4</v>
      </c>
      <c r="H552" s="115">
        <f t="shared" ref="H552:O552" si="582">H$8</f>
        <v>8</v>
      </c>
      <c r="I552" s="115">
        <f t="shared" si="582"/>
        <v>12</v>
      </c>
      <c r="J552" s="115">
        <f t="shared" si="582"/>
        <v>14</v>
      </c>
      <c r="K552" s="115">
        <f t="shared" si="582"/>
        <v>2</v>
      </c>
      <c r="L552" s="115">
        <f t="shared" si="582"/>
        <v>10</v>
      </c>
      <c r="M552" s="115">
        <f t="shared" si="582"/>
        <v>18</v>
      </c>
      <c r="N552" s="115">
        <f t="shared" si="582"/>
        <v>16</v>
      </c>
      <c r="O552" s="116">
        <f t="shared" si="582"/>
        <v>6</v>
      </c>
      <c r="P552" s="117"/>
      <c r="Q552" s="118">
        <f t="shared" ref="Q552:Y552" si="583">Q$8</f>
        <v>1</v>
      </c>
      <c r="R552" s="119">
        <f t="shared" si="583"/>
        <v>9</v>
      </c>
      <c r="S552" s="119">
        <f t="shared" si="583"/>
        <v>11</v>
      </c>
      <c r="T552" s="119">
        <f t="shared" si="583"/>
        <v>5</v>
      </c>
      <c r="U552" s="119">
        <f t="shared" si="583"/>
        <v>17</v>
      </c>
      <c r="V552" s="119">
        <f t="shared" si="583"/>
        <v>15</v>
      </c>
      <c r="W552" s="119">
        <f t="shared" si="583"/>
        <v>3</v>
      </c>
      <c r="X552" s="119">
        <f t="shared" si="583"/>
        <v>13</v>
      </c>
      <c r="Y552" s="116">
        <f t="shared" si="583"/>
        <v>7</v>
      </c>
      <c r="Z552" s="117"/>
      <c r="AA552" s="120"/>
      <c r="AB552" s="101"/>
      <c r="AC552" s="101"/>
    </row>
    <row r="553" spans="5:33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" si="584">IF($Q548&lt;=18,IF(H552&lt;=$Q548,1,0),IF($Q548&lt;=36,IF(H552&lt;=($Q548-18),2,1),IF($Q548&gt;36,IF(H552&lt;=($Q548-36),3,2))))</f>
        <v>1</v>
      </c>
      <c r="I553" s="122">
        <f t="shared" ref="I553" si="585">IF($Q548&lt;=18,IF(I552&lt;=$Q548,1,0),IF($Q548&lt;=36,IF(I552&lt;=($Q548-18),2,1),IF($Q548&gt;36,IF(I552&lt;=($Q548-36),3,2))))</f>
        <v>1</v>
      </c>
      <c r="J553" s="122">
        <f t="shared" ref="J553" si="586">IF($Q548&lt;=18,IF(J552&lt;=$Q548,1,0),IF($Q548&lt;=36,IF(J552&lt;=($Q548-18),2,1),IF($Q548&gt;36,IF(J552&lt;=($Q548-36),3,2))))</f>
        <v>1</v>
      </c>
      <c r="K553" s="122">
        <f t="shared" ref="K553" si="587">IF($Q548&lt;=18,IF(K552&lt;=$Q548,1,0),IF($Q548&lt;=36,IF(K552&lt;=($Q548-18),2,1),IF($Q548&gt;36,IF(K552&lt;=($Q548-36),3,2))))</f>
        <v>2</v>
      </c>
      <c r="L553" s="122">
        <f t="shared" ref="L553" si="588">IF($Q548&lt;=18,IF(L552&lt;=$Q548,1,0),IF($Q548&lt;=36,IF(L552&lt;=($Q548-18),2,1),IF($Q548&gt;36,IF(L552&lt;=($Q548-36),3,2))))</f>
        <v>1</v>
      </c>
      <c r="M553" s="122">
        <f t="shared" ref="M553" si="589">IF($Q548&lt;=18,IF(M552&lt;=$Q548,1,0),IF($Q548&lt;=36,IF(M552&lt;=($Q548-18),2,1),IF($Q548&gt;36,IF(M552&lt;=($Q548-36),3,2))))</f>
        <v>1</v>
      </c>
      <c r="N553" s="122">
        <f t="shared" ref="N553" si="590">IF($Q548&lt;=18,IF(N552&lt;=$Q548,1,0),IF($Q548&lt;=36,IF(N552&lt;=($Q548-18),2,1),IF($Q548&gt;36,IF(N552&lt;=($Q548-36),3,2))))</f>
        <v>1</v>
      </c>
      <c r="O553" s="123">
        <f t="shared" ref="O553" si="591">IF($Q548&lt;=18,IF(O552&lt;=$Q548,1,0),IF($Q548&lt;=36,IF(O552&lt;=($Q548-18),2,1),IF($Q548&gt;36,IF(O552&lt;=($Q548-36),3,2))))</f>
        <v>1</v>
      </c>
      <c r="P553" s="124">
        <f>SUM(G553:O553)</f>
        <v>10</v>
      </c>
      <c r="Q553" s="123">
        <f t="shared" ref="Q553" si="592">IF($Q548&lt;=18,IF(Q552&lt;=$Q548,1,0),IF($Q548&lt;=36,IF(Q552&lt;=($Q548-18),2,1),IF($Q548&gt;36,IF(Q552&lt;=($Q548-36),3,2))))</f>
        <v>2</v>
      </c>
      <c r="R553" s="123">
        <f t="shared" ref="R553" si="593">IF($Q548&lt;=18,IF(R552&lt;=$Q548,1,0),IF($Q548&lt;=36,IF(R552&lt;=($Q548-18),2,1),IF($Q548&gt;36,IF(R552&lt;=($Q548-36),3,2))))</f>
        <v>1</v>
      </c>
      <c r="S553" s="123">
        <f t="shared" ref="S553" si="594">IF($Q548&lt;=18,IF(S552&lt;=$Q548,1,0),IF($Q548&lt;=36,IF(S552&lt;=($Q548-18),2,1),IF($Q548&gt;36,IF(S552&lt;=($Q548-36),3,2))))</f>
        <v>1</v>
      </c>
      <c r="T553" s="123">
        <f t="shared" ref="T553" si="595">IF($Q548&lt;=18,IF(T552&lt;=$Q548,1,0),IF($Q548&lt;=36,IF(T552&lt;=($Q548-18),2,1),IF($Q548&gt;36,IF(T552&lt;=($Q548-36),3,2))))</f>
        <v>1</v>
      </c>
      <c r="U553" s="123">
        <f t="shared" ref="U553" si="596">IF($Q548&lt;=18,IF(U552&lt;=$Q548,1,0),IF($Q548&lt;=36,IF(U552&lt;=($Q548-18),2,1),IF($Q548&gt;36,IF(U552&lt;=($Q548-36),3,2))))</f>
        <v>1</v>
      </c>
      <c r="V553" s="123">
        <f t="shared" ref="V553" si="597">IF($Q548&lt;=18,IF(V552&lt;=$Q548,1,0),IF($Q548&lt;=36,IF(V552&lt;=($Q548-18),2,1),IF($Q548&gt;36,IF(V552&lt;=($Q548-36),3,2))))</f>
        <v>1</v>
      </c>
      <c r="W553" s="123">
        <f t="shared" ref="W553" si="598">IF($Q548&lt;=18,IF(W552&lt;=$Q548,1,0),IF($Q548&lt;=36,IF(W552&lt;=($Q548-18),2,1),IF($Q548&gt;36,IF(W552&lt;=($Q548-36),3,2))))</f>
        <v>1</v>
      </c>
      <c r="X553" s="123">
        <f t="shared" ref="X553" si="599">IF($Q548&lt;=18,IF(X552&lt;=$Q548,1,0),IF($Q548&lt;=36,IF(X552&lt;=($Q548-18),2,1),IF($Q548&gt;36,IF(X552&lt;=($Q548-36),3,2))))</f>
        <v>1</v>
      </c>
      <c r="Y553" s="123">
        <f t="shared" ref="Y553" si="600">IF($Q548&lt;=18,IF(Y552&lt;=$Q548,1,0),IF($Q548&lt;=36,IF(Y552&lt;=($Q548-18),2,1),IF($Q548&gt;36,IF(Y552&lt;=($Q548-36),3,2))))</f>
        <v>1</v>
      </c>
      <c r="Z553" s="125">
        <f>SUM(Q553:Y553)</f>
        <v>10</v>
      </c>
      <c r="AA553" s="126">
        <f>P553+Z553</f>
        <v>20</v>
      </c>
      <c r="AB553" s="101"/>
      <c r="AC553" s="101"/>
    </row>
    <row r="554" spans="5:33" x14ac:dyDescent="0.35">
      <c r="E554" s="101"/>
      <c r="F554" s="127" t="s">
        <v>51</v>
      </c>
      <c r="G554" s="128">
        <f t="shared" ref="G554:O554" si="601">G29</f>
        <v>10</v>
      </c>
      <c r="H554" s="128">
        <f t="shared" si="601"/>
        <v>10</v>
      </c>
      <c r="I554" s="128">
        <f t="shared" si="601"/>
        <v>10</v>
      </c>
      <c r="J554" s="128">
        <f t="shared" si="601"/>
        <v>10</v>
      </c>
      <c r="K554" s="128">
        <f t="shared" si="601"/>
        <v>10</v>
      </c>
      <c r="L554" s="128">
        <f t="shared" si="601"/>
        <v>10</v>
      </c>
      <c r="M554" s="128">
        <f t="shared" si="601"/>
        <v>10</v>
      </c>
      <c r="N554" s="128">
        <f t="shared" si="601"/>
        <v>10</v>
      </c>
      <c r="O554" s="128">
        <f t="shared" si="601"/>
        <v>10</v>
      </c>
      <c r="P554" s="129">
        <f>SUM(G554:O554)</f>
        <v>90</v>
      </c>
      <c r="Q554" s="130">
        <f t="shared" ref="Q554:Y554" si="602">Q29</f>
        <v>10</v>
      </c>
      <c r="R554" s="128">
        <f t="shared" si="602"/>
        <v>10</v>
      </c>
      <c r="S554" s="128">
        <f t="shared" si="602"/>
        <v>10</v>
      </c>
      <c r="T554" s="128">
        <f t="shared" si="602"/>
        <v>10</v>
      </c>
      <c r="U554" s="128">
        <f t="shared" si="602"/>
        <v>10</v>
      </c>
      <c r="V554" s="128">
        <f t="shared" si="602"/>
        <v>10</v>
      </c>
      <c r="W554" s="128">
        <f t="shared" si="602"/>
        <v>10</v>
      </c>
      <c r="X554" s="128">
        <f t="shared" si="602"/>
        <v>10</v>
      </c>
      <c r="Y554" s="131">
        <f t="shared" si="602"/>
        <v>10</v>
      </c>
      <c r="Z554" s="129">
        <f>SUM(Q554:Y554)</f>
        <v>90</v>
      </c>
      <c r="AA554" s="132">
        <f>P554+Z554</f>
        <v>180</v>
      </c>
      <c r="AB554" s="101"/>
      <c r="AC554" s="101"/>
    </row>
    <row r="555" spans="5:33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0</v>
      </c>
      <c r="H555" s="134">
        <f t="shared" ref="H555:O555" si="603">IF(H554-H551=-1,3+H553)+IF(H554-H551=0,2+H553)+IF(H554-H551=1,1+H553)+IF(H554-H551=2,H553)+IF(H554-H551=3,IF(H553-1&gt;0,H553-1,0))+IF(H554-H551=4,IF(H553-2&gt;0,H553-2,0))</f>
        <v>0</v>
      </c>
      <c r="I555" s="134">
        <f t="shared" si="603"/>
        <v>0</v>
      </c>
      <c r="J555" s="134">
        <f t="shared" si="603"/>
        <v>0</v>
      </c>
      <c r="K555" s="134">
        <f t="shared" si="603"/>
        <v>0</v>
      </c>
      <c r="L555" s="134">
        <f t="shared" si="603"/>
        <v>0</v>
      </c>
      <c r="M555" s="134">
        <f t="shared" si="603"/>
        <v>0</v>
      </c>
      <c r="N555" s="134">
        <f t="shared" si="603"/>
        <v>0</v>
      </c>
      <c r="O555" s="135">
        <f t="shared" si="603"/>
        <v>0</v>
      </c>
      <c r="P555" s="136">
        <f>SUM(G555:O555)</f>
        <v>0</v>
      </c>
      <c r="Q555" s="137">
        <f t="shared" ref="Q555:Y555" si="604">IF(Q554-Q551=-1,3+Q553)+IF(Q554-Q551=0,2+Q553)+IF(Q554-Q551=1,1+Q553)+IF(Q554-Q551=2,Q553)+IF(Q554-Q551=3,IF(Q553-1&gt;0,Q553-1,0))+IF(Q554-Q551=4,IF(Q553-2&gt;0,Q553-2,0))</f>
        <v>0</v>
      </c>
      <c r="R555" s="138">
        <f t="shared" si="604"/>
        <v>0</v>
      </c>
      <c r="S555" s="138">
        <f t="shared" si="604"/>
        <v>0</v>
      </c>
      <c r="T555" s="138">
        <f t="shared" si="604"/>
        <v>0</v>
      </c>
      <c r="U555" s="138">
        <f t="shared" si="604"/>
        <v>0</v>
      </c>
      <c r="V555" s="138">
        <f t="shared" si="604"/>
        <v>0</v>
      </c>
      <c r="W555" s="138">
        <f t="shared" si="604"/>
        <v>0</v>
      </c>
      <c r="X555" s="138">
        <f t="shared" si="604"/>
        <v>0</v>
      </c>
      <c r="Y555" s="135">
        <f t="shared" si="604"/>
        <v>0</v>
      </c>
      <c r="Z555" s="136">
        <f>SUM(Q555:Y555)</f>
        <v>0</v>
      </c>
      <c r="AA555" s="139">
        <f>P555+Z555</f>
        <v>0</v>
      </c>
      <c r="AB555" s="101"/>
      <c r="AC555" s="101"/>
    </row>
    <row r="556" spans="5:33" ht="15" thickBot="1" x14ac:dyDescent="0.4">
      <c r="E556" s="101"/>
      <c r="F556" s="140" t="s">
        <v>53</v>
      </c>
      <c r="G556" s="141">
        <f t="shared" ref="G556:O556" si="605">IF(G554-G551=-2,4)+IF(G554-G551=-1,3)+IF(G554-G551=0,2)+IF(G554-G551=1,1)+IF(G554-G551&gt;2,0)</f>
        <v>0</v>
      </c>
      <c r="H556" s="141">
        <f t="shared" si="605"/>
        <v>0</v>
      </c>
      <c r="I556" s="141">
        <f t="shared" si="605"/>
        <v>0</v>
      </c>
      <c r="J556" s="141">
        <f t="shared" si="605"/>
        <v>0</v>
      </c>
      <c r="K556" s="141">
        <f t="shared" si="605"/>
        <v>0</v>
      </c>
      <c r="L556" s="141">
        <f t="shared" si="605"/>
        <v>0</v>
      </c>
      <c r="M556" s="141">
        <f t="shared" si="605"/>
        <v>0</v>
      </c>
      <c r="N556" s="141">
        <f t="shared" si="605"/>
        <v>0</v>
      </c>
      <c r="O556" s="142">
        <f t="shared" si="605"/>
        <v>0</v>
      </c>
      <c r="P556" s="143">
        <f>SUM(G556:O556)</f>
        <v>0</v>
      </c>
      <c r="Q556" s="142">
        <f t="shared" ref="Q556:Y556" si="606">IF(Q554-Q551=-2,4)+IF(Q554-Q551=-1,3)+IF(Q554-Q551=0,2)+IF(Q554-Q551=1,1)+IF(Q554-Q551&gt;2,0)</f>
        <v>0</v>
      </c>
      <c r="R556" s="142">
        <f t="shared" si="606"/>
        <v>0</v>
      </c>
      <c r="S556" s="142">
        <f t="shared" si="606"/>
        <v>0</v>
      </c>
      <c r="T556" s="142">
        <f t="shared" si="606"/>
        <v>0</v>
      </c>
      <c r="U556" s="142">
        <f t="shared" si="606"/>
        <v>0</v>
      </c>
      <c r="V556" s="142">
        <f t="shared" si="606"/>
        <v>0</v>
      </c>
      <c r="W556" s="142">
        <f t="shared" si="606"/>
        <v>0</v>
      </c>
      <c r="X556" s="142">
        <f t="shared" si="606"/>
        <v>0</v>
      </c>
      <c r="Y556" s="142">
        <f t="shared" si="606"/>
        <v>0</v>
      </c>
      <c r="Z556" s="143">
        <f>SUM(Q556:Y556)</f>
        <v>0</v>
      </c>
      <c r="AA556" s="144">
        <f>P556+Z556</f>
        <v>0</v>
      </c>
      <c r="AB556" s="101"/>
      <c r="AC556" s="101"/>
    </row>
    <row r="557" spans="5:33" x14ac:dyDescent="0.35">
      <c r="E557" s="101"/>
      <c r="F557" s="38"/>
      <c r="G557" s="28">
        <f>G554-G551</f>
        <v>6</v>
      </c>
      <c r="H557" s="28">
        <f t="shared" ref="H557:O557" si="607">H554-H551</f>
        <v>6</v>
      </c>
      <c r="I557" s="28">
        <f t="shared" si="607"/>
        <v>5</v>
      </c>
      <c r="J557" s="28">
        <f t="shared" si="607"/>
        <v>6</v>
      </c>
      <c r="K557" s="28">
        <f t="shared" si="607"/>
        <v>7</v>
      </c>
      <c r="L557" s="28">
        <f t="shared" si="607"/>
        <v>5</v>
      </c>
      <c r="M557" s="28">
        <f t="shared" si="607"/>
        <v>7</v>
      </c>
      <c r="N557" s="28">
        <f t="shared" si="607"/>
        <v>5</v>
      </c>
      <c r="O557" s="15">
        <f t="shared" si="607"/>
        <v>7</v>
      </c>
      <c r="P557" s="15"/>
      <c r="Q557" s="15">
        <f t="shared" ref="Q557:Y557" si="608">Q554-Q551</f>
        <v>6</v>
      </c>
      <c r="R557" s="15">
        <f t="shared" si="608"/>
        <v>6</v>
      </c>
      <c r="S557" s="15">
        <f t="shared" si="608"/>
        <v>7</v>
      </c>
      <c r="T557" s="15">
        <f t="shared" si="608"/>
        <v>5</v>
      </c>
      <c r="U557" s="15">
        <f t="shared" si="608"/>
        <v>7</v>
      </c>
      <c r="V557" s="15">
        <f t="shared" si="608"/>
        <v>6</v>
      </c>
      <c r="W557" s="15">
        <f t="shared" si="608"/>
        <v>6</v>
      </c>
      <c r="X557" s="15">
        <f t="shared" si="608"/>
        <v>5</v>
      </c>
      <c r="Y557" s="15">
        <f t="shared" si="608"/>
        <v>6</v>
      </c>
      <c r="Z557" s="145"/>
      <c r="AA557" s="146"/>
      <c r="AB557" s="101"/>
      <c r="AC557" s="101"/>
    </row>
    <row r="558" spans="5:33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3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3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0</v>
      </c>
      <c r="P560" s="198" t="s">
        <v>57</v>
      </c>
      <c r="Q560" s="198"/>
      <c r="R560" s="198"/>
      <c r="S560" s="198"/>
      <c r="T560" s="198"/>
      <c r="U560" s="148">
        <f>COUNTIF(G557:Y557,"=2")</f>
        <v>0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  <c r="AG560" s="74"/>
    </row>
    <row r="561" spans="5:33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0</v>
      </c>
      <c r="P561" s="198" t="s">
        <v>60</v>
      </c>
      <c r="Q561" s="198"/>
      <c r="R561" s="198"/>
      <c r="S561" s="198"/>
      <c r="T561" s="198"/>
      <c r="U561" s="151">
        <f>COUNTIF(G557:Y557,"&gt;=3")</f>
        <v>18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  <c r="AG561" s="74"/>
    </row>
    <row r="562" spans="5:33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0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  <c r="AG562" s="74"/>
    </row>
    <row r="563" spans="5:33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0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  <c r="AG563" s="74"/>
    </row>
    <row r="564" spans="5:33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0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  <c r="AG564" s="74"/>
    </row>
    <row r="565" spans="5:33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18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  <c r="AG565" s="74"/>
    </row>
    <row r="566" spans="5:33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  <c r="AG566" s="74"/>
    </row>
    <row r="567" spans="5:33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  <c r="AG567" s="74"/>
    </row>
    <row r="568" spans="5:33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  <c r="AG568" s="161"/>
    </row>
    <row r="569" spans="5:33" ht="15.5" thickTop="1" thickBot="1" x14ac:dyDescent="0.4"/>
    <row r="570" spans="5:33" x14ac:dyDescent="0.35">
      <c r="E570" s="101"/>
      <c r="F570" s="102" t="s">
        <v>49</v>
      </c>
      <c r="G570" s="196">
        <f>C30</f>
        <v>0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44625</v>
      </c>
      <c r="AB570" s="101"/>
      <c r="AC570" s="101"/>
    </row>
    <row r="571" spans="5:33" ht="15" thickBot="1" x14ac:dyDescent="0.4">
      <c r="E571" s="101"/>
      <c r="F571" s="104" t="s">
        <v>6</v>
      </c>
      <c r="G571" s="210">
        <f>E30</f>
        <v>20</v>
      </c>
      <c r="H571" s="211"/>
      <c r="I571" s="211"/>
      <c r="J571" s="211"/>
      <c r="K571" s="17"/>
      <c r="L571" s="211">
        <f>$F$3</f>
        <v>133</v>
      </c>
      <c r="M571" s="211"/>
      <c r="N571" s="211"/>
      <c r="O571" s="211">
        <f>$G$3</f>
        <v>68.599999999999994</v>
      </c>
      <c r="P571" s="211"/>
      <c r="Q571" s="212">
        <f>ROUND((G571*(L571/113)+(O571-AA574)),0)</f>
        <v>20</v>
      </c>
      <c r="R571" s="212"/>
      <c r="S571" s="212"/>
      <c r="T571" s="212"/>
      <c r="U571" s="17"/>
      <c r="V571" s="17"/>
      <c r="AA571" s="17"/>
      <c r="AB571" s="101"/>
      <c r="AC571" s="101"/>
    </row>
    <row r="572" spans="5:33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3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3" x14ac:dyDescent="0.35">
      <c r="E574" s="101"/>
      <c r="F574" s="109" t="s">
        <v>11</v>
      </c>
      <c r="G574" s="110">
        <f>G$7</f>
        <v>4</v>
      </c>
      <c r="H574" s="110">
        <f t="shared" ref="H574:O574" si="609">H$7</f>
        <v>4</v>
      </c>
      <c r="I574" s="110">
        <f t="shared" si="609"/>
        <v>5</v>
      </c>
      <c r="J574" s="110">
        <f t="shared" si="609"/>
        <v>4</v>
      </c>
      <c r="K574" s="110">
        <f t="shared" si="609"/>
        <v>3</v>
      </c>
      <c r="L574" s="110">
        <f t="shared" si="609"/>
        <v>5</v>
      </c>
      <c r="M574" s="110">
        <f t="shared" si="609"/>
        <v>3</v>
      </c>
      <c r="N574" s="110">
        <f t="shared" si="609"/>
        <v>5</v>
      </c>
      <c r="O574" s="110">
        <f t="shared" si="609"/>
        <v>3</v>
      </c>
      <c r="P574" s="111">
        <f>SUM(G574:O574)</f>
        <v>36</v>
      </c>
      <c r="Q574" s="110">
        <f t="shared" ref="Q574:Y574" si="610">Q$7</f>
        <v>4</v>
      </c>
      <c r="R574" s="112">
        <f t="shared" si="610"/>
        <v>4</v>
      </c>
      <c r="S574" s="112">
        <f t="shared" si="610"/>
        <v>3</v>
      </c>
      <c r="T574" s="112">
        <f t="shared" si="610"/>
        <v>5</v>
      </c>
      <c r="U574" s="112">
        <f t="shared" si="610"/>
        <v>3</v>
      </c>
      <c r="V574" s="112">
        <f t="shared" si="610"/>
        <v>4</v>
      </c>
      <c r="W574" s="112">
        <f t="shared" si="610"/>
        <v>4</v>
      </c>
      <c r="X574" s="112">
        <f t="shared" si="610"/>
        <v>5</v>
      </c>
      <c r="Y574" s="113">
        <f t="shared" si="610"/>
        <v>4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3" x14ac:dyDescent="0.35">
      <c r="E575" s="101"/>
      <c r="F575" s="114" t="s">
        <v>7</v>
      </c>
      <c r="G575" s="115">
        <f>G$8</f>
        <v>4</v>
      </c>
      <c r="H575" s="115">
        <f t="shared" ref="H575:O575" si="611">H$8</f>
        <v>8</v>
      </c>
      <c r="I575" s="115">
        <f t="shared" si="611"/>
        <v>12</v>
      </c>
      <c r="J575" s="115">
        <f t="shared" si="611"/>
        <v>14</v>
      </c>
      <c r="K575" s="115">
        <f t="shared" si="611"/>
        <v>2</v>
      </c>
      <c r="L575" s="115">
        <f t="shared" si="611"/>
        <v>10</v>
      </c>
      <c r="M575" s="115">
        <f t="shared" si="611"/>
        <v>18</v>
      </c>
      <c r="N575" s="115">
        <f t="shared" si="611"/>
        <v>16</v>
      </c>
      <c r="O575" s="116">
        <f t="shared" si="611"/>
        <v>6</v>
      </c>
      <c r="P575" s="117"/>
      <c r="Q575" s="118">
        <f t="shared" ref="Q575:Y575" si="612">Q$8</f>
        <v>1</v>
      </c>
      <c r="R575" s="119">
        <f t="shared" si="612"/>
        <v>9</v>
      </c>
      <c r="S575" s="119">
        <f t="shared" si="612"/>
        <v>11</v>
      </c>
      <c r="T575" s="119">
        <f t="shared" si="612"/>
        <v>5</v>
      </c>
      <c r="U575" s="119">
        <f t="shared" si="612"/>
        <v>17</v>
      </c>
      <c r="V575" s="119">
        <f t="shared" si="612"/>
        <v>15</v>
      </c>
      <c r="W575" s="119">
        <f t="shared" si="612"/>
        <v>3</v>
      </c>
      <c r="X575" s="119">
        <f t="shared" si="612"/>
        <v>13</v>
      </c>
      <c r="Y575" s="116">
        <f t="shared" si="612"/>
        <v>7</v>
      </c>
      <c r="Z575" s="117"/>
      <c r="AA575" s="120"/>
      <c r="AB575" s="101"/>
      <c r="AC575" s="101"/>
    </row>
    <row r="576" spans="5:33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" si="613">IF($Q571&lt;=18,IF(H575&lt;=$Q571,1,0),IF($Q571&lt;=36,IF(H575&lt;=($Q571-18),2,1),IF($Q571&gt;36,IF(H575&lt;=($Q571-36),3,2))))</f>
        <v>1</v>
      </c>
      <c r="I576" s="122">
        <f t="shared" ref="I576" si="614">IF($Q571&lt;=18,IF(I575&lt;=$Q571,1,0),IF($Q571&lt;=36,IF(I575&lt;=($Q571-18),2,1),IF($Q571&gt;36,IF(I575&lt;=($Q571-36),3,2))))</f>
        <v>1</v>
      </c>
      <c r="J576" s="122">
        <f t="shared" ref="J576" si="615">IF($Q571&lt;=18,IF(J575&lt;=$Q571,1,0),IF($Q571&lt;=36,IF(J575&lt;=($Q571-18),2,1),IF($Q571&gt;36,IF(J575&lt;=($Q571-36),3,2))))</f>
        <v>1</v>
      </c>
      <c r="K576" s="122">
        <f t="shared" ref="K576" si="616">IF($Q571&lt;=18,IF(K575&lt;=$Q571,1,0),IF($Q571&lt;=36,IF(K575&lt;=($Q571-18),2,1),IF($Q571&gt;36,IF(K575&lt;=($Q571-36),3,2))))</f>
        <v>2</v>
      </c>
      <c r="L576" s="122">
        <f t="shared" ref="L576" si="617">IF($Q571&lt;=18,IF(L575&lt;=$Q571,1,0),IF($Q571&lt;=36,IF(L575&lt;=($Q571-18),2,1),IF($Q571&gt;36,IF(L575&lt;=($Q571-36),3,2))))</f>
        <v>1</v>
      </c>
      <c r="M576" s="122">
        <f t="shared" ref="M576" si="618">IF($Q571&lt;=18,IF(M575&lt;=$Q571,1,0),IF($Q571&lt;=36,IF(M575&lt;=($Q571-18),2,1),IF($Q571&gt;36,IF(M575&lt;=($Q571-36),3,2))))</f>
        <v>1</v>
      </c>
      <c r="N576" s="122">
        <f t="shared" ref="N576" si="619">IF($Q571&lt;=18,IF(N575&lt;=$Q571,1,0),IF($Q571&lt;=36,IF(N575&lt;=($Q571-18),2,1),IF($Q571&gt;36,IF(N575&lt;=($Q571-36),3,2))))</f>
        <v>1</v>
      </c>
      <c r="O576" s="123">
        <f t="shared" ref="O576" si="620">IF($Q571&lt;=18,IF(O575&lt;=$Q571,1,0),IF($Q571&lt;=36,IF(O575&lt;=($Q571-18),2,1),IF($Q571&gt;36,IF(O575&lt;=($Q571-36),3,2))))</f>
        <v>1</v>
      </c>
      <c r="P576" s="124">
        <f>SUM(G576:O576)</f>
        <v>10</v>
      </c>
      <c r="Q576" s="123">
        <f t="shared" ref="Q576" si="621">IF($Q571&lt;=18,IF(Q575&lt;=$Q571,1,0),IF($Q571&lt;=36,IF(Q575&lt;=($Q571-18),2,1),IF($Q571&gt;36,IF(Q575&lt;=($Q571-36),3,2))))</f>
        <v>2</v>
      </c>
      <c r="R576" s="123">
        <f t="shared" ref="R576" si="622">IF($Q571&lt;=18,IF(R575&lt;=$Q571,1,0),IF($Q571&lt;=36,IF(R575&lt;=($Q571-18),2,1),IF($Q571&gt;36,IF(R575&lt;=($Q571-36),3,2))))</f>
        <v>1</v>
      </c>
      <c r="S576" s="123">
        <f t="shared" ref="S576" si="623">IF($Q571&lt;=18,IF(S575&lt;=$Q571,1,0),IF($Q571&lt;=36,IF(S575&lt;=($Q571-18),2,1),IF($Q571&gt;36,IF(S575&lt;=($Q571-36),3,2))))</f>
        <v>1</v>
      </c>
      <c r="T576" s="123">
        <f t="shared" ref="T576" si="624">IF($Q571&lt;=18,IF(T575&lt;=$Q571,1,0),IF($Q571&lt;=36,IF(T575&lt;=($Q571-18),2,1),IF($Q571&gt;36,IF(T575&lt;=($Q571-36),3,2))))</f>
        <v>1</v>
      </c>
      <c r="U576" s="123">
        <f t="shared" ref="U576" si="625">IF($Q571&lt;=18,IF(U575&lt;=$Q571,1,0),IF($Q571&lt;=36,IF(U575&lt;=($Q571-18),2,1),IF($Q571&gt;36,IF(U575&lt;=($Q571-36),3,2))))</f>
        <v>1</v>
      </c>
      <c r="V576" s="123">
        <f t="shared" ref="V576" si="626">IF($Q571&lt;=18,IF(V575&lt;=$Q571,1,0),IF($Q571&lt;=36,IF(V575&lt;=($Q571-18),2,1),IF($Q571&gt;36,IF(V575&lt;=($Q571-36),3,2))))</f>
        <v>1</v>
      </c>
      <c r="W576" s="123">
        <f t="shared" ref="W576" si="627">IF($Q571&lt;=18,IF(W575&lt;=$Q571,1,0),IF($Q571&lt;=36,IF(W575&lt;=($Q571-18),2,1),IF($Q571&gt;36,IF(W575&lt;=($Q571-36),3,2))))</f>
        <v>1</v>
      </c>
      <c r="X576" s="123">
        <f t="shared" ref="X576" si="628">IF($Q571&lt;=18,IF(X575&lt;=$Q571,1,0),IF($Q571&lt;=36,IF(X575&lt;=($Q571-18),2,1),IF($Q571&gt;36,IF(X575&lt;=($Q571-36),3,2))))</f>
        <v>1</v>
      </c>
      <c r="Y576" s="123">
        <f t="shared" ref="Y576" si="629">IF($Q571&lt;=18,IF(Y575&lt;=$Q571,1,0),IF($Q571&lt;=36,IF(Y575&lt;=($Q571-18),2,1),IF($Q571&gt;36,IF(Y575&lt;=($Q571-36),3,2))))</f>
        <v>1</v>
      </c>
      <c r="Z576" s="125">
        <f>SUM(Q576:Y576)</f>
        <v>10</v>
      </c>
      <c r="AA576" s="126">
        <f>P576+Z576</f>
        <v>20</v>
      </c>
      <c r="AB576" s="101"/>
      <c r="AC576" s="101"/>
    </row>
    <row r="577" spans="5:33" x14ac:dyDescent="0.35">
      <c r="E577" s="101"/>
      <c r="F577" s="127" t="s">
        <v>51</v>
      </c>
      <c r="G577" s="128">
        <f t="shared" ref="G577:O577" si="630">G30</f>
        <v>10</v>
      </c>
      <c r="H577" s="128">
        <f t="shared" si="630"/>
        <v>10</v>
      </c>
      <c r="I577" s="128">
        <f t="shared" si="630"/>
        <v>10</v>
      </c>
      <c r="J577" s="128">
        <f t="shared" si="630"/>
        <v>10</v>
      </c>
      <c r="K577" s="128">
        <f t="shared" si="630"/>
        <v>10</v>
      </c>
      <c r="L577" s="128">
        <f t="shared" si="630"/>
        <v>10</v>
      </c>
      <c r="M577" s="128">
        <f t="shared" si="630"/>
        <v>10</v>
      </c>
      <c r="N577" s="128">
        <f t="shared" si="630"/>
        <v>10</v>
      </c>
      <c r="O577" s="128">
        <f t="shared" si="630"/>
        <v>10</v>
      </c>
      <c r="P577" s="129">
        <f>SUM(G577:O577)</f>
        <v>90</v>
      </c>
      <c r="Q577" s="130">
        <f t="shared" ref="Q577:Y577" si="631">Q30</f>
        <v>10</v>
      </c>
      <c r="R577" s="128">
        <f t="shared" si="631"/>
        <v>10</v>
      </c>
      <c r="S577" s="128">
        <f t="shared" si="631"/>
        <v>10</v>
      </c>
      <c r="T577" s="128">
        <f t="shared" si="631"/>
        <v>10</v>
      </c>
      <c r="U577" s="128">
        <f t="shared" si="631"/>
        <v>10</v>
      </c>
      <c r="V577" s="128">
        <f t="shared" si="631"/>
        <v>10</v>
      </c>
      <c r="W577" s="128">
        <f t="shared" si="631"/>
        <v>10</v>
      </c>
      <c r="X577" s="128">
        <f t="shared" si="631"/>
        <v>10</v>
      </c>
      <c r="Y577" s="131">
        <f t="shared" si="631"/>
        <v>10</v>
      </c>
      <c r="Z577" s="129">
        <f>SUM(Q577:Y577)</f>
        <v>90</v>
      </c>
      <c r="AA577" s="132">
        <f>P577+Z577</f>
        <v>180</v>
      </c>
      <c r="AB577" s="101"/>
      <c r="AC577" s="101"/>
    </row>
    <row r="578" spans="5:33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0</v>
      </c>
      <c r="H578" s="134">
        <f t="shared" ref="H578:O578" si="632">IF(H577-H574=-1,3+H576)+IF(H577-H574=0,2+H576)+IF(H577-H574=1,1+H576)+IF(H577-H574=2,H576)+IF(H577-H574=3,IF(H576-1&gt;0,H576-1,0))+IF(H577-H574=4,IF(H576-2&gt;0,H576-2,0))</f>
        <v>0</v>
      </c>
      <c r="I578" s="134">
        <f t="shared" si="632"/>
        <v>0</v>
      </c>
      <c r="J578" s="134">
        <f t="shared" si="632"/>
        <v>0</v>
      </c>
      <c r="K578" s="134">
        <f t="shared" si="632"/>
        <v>0</v>
      </c>
      <c r="L578" s="134">
        <f t="shared" si="632"/>
        <v>0</v>
      </c>
      <c r="M578" s="134">
        <f t="shared" si="632"/>
        <v>0</v>
      </c>
      <c r="N578" s="134">
        <f t="shared" si="632"/>
        <v>0</v>
      </c>
      <c r="O578" s="135">
        <f t="shared" si="632"/>
        <v>0</v>
      </c>
      <c r="P578" s="136">
        <f>SUM(G578:O578)</f>
        <v>0</v>
      </c>
      <c r="Q578" s="137">
        <f t="shared" ref="Q578:Y578" si="633">IF(Q577-Q574=-1,3+Q576)+IF(Q577-Q574=0,2+Q576)+IF(Q577-Q574=1,1+Q576)+IF(Q577-Q574=2,Q576)+IF(Q577-Q574=3,IF(Q576-1&gt;0,Q576-1,0))+IF(Q577-Q574=4,IF(Q576-2&gt;0,Q576-2,0))</f>
        <v>0</v>
      </c>
      <c r="R578" s="138">
        <f t="shared" si="633"/>
        <v>0</v>
      </c>
      <c r="S578" s="138">
        <f t="shared" si="633"/>
        <v>0</v>
      </c>
      <c r="T578" s="138">
        <f t="shared" si="633"/>
        <v>0</v>
      </c>
      <c r="U578" s="138">
        <f t="shared" si="633"/>
        <v>0</v>
      </c>
      <c r="V578" s="138">
        <f t="shared" si="633"/>
        <v>0</v>
      </c>
      <c r="W578" s="138">
        <f t="shared" si="633"/>
        <v>0</v>
      </c>
      <c r="X578" s="138">
        <f t="shared" si="633"/>
        <v>0</v>
      </c>
      <c r="Y578" s="135">
        <f t="shared" si="633"/>
        <v>0</v>
      </c>
      <c r="Z578" s="136">
        <f>SUM(Q578:Y578)</f>
        <v>0</v>
      </c>
      <c r="AA578" s="139">
        <f>P578+Z578</f>
        <v>0</v>
      </c>
      <c r="AB578" s="101"/>
      <c r="AC578" s="101"/>
    </row>
    <row r="579" spans="5:33" ht="15" thickBot="1" x14ac:dyDescent="0.4">
      <c r="E579" s="101"/>
      <c r="F579" s="140" t="s">
        <v>53</v>
      </c>
      <c r="G579" s="141">
        <f t="shared" ref="G579:O579" si="634">IF(G577-G574=-2,4)+IF(G577-G574=-1,3)+IF(G577-G574=0,2)+IF(G577-G574=1,1)+IF(G577-G574&gt;2,0)</f>
        <v>0</v>
      </c>
      <c r="H579" s="141">
        <f t="shared" si="634"/>
        <v>0</v>
      </c>
      <c r="I579" s="141">
        <f t="shared" si="634"/>
        <v>0</v>
      </c>
      <c r="J579" s="141">
        <f t="shared" si="634"/>
        <v>0</v>
      </c>
      <c r="K579" s="141">
        <f t="shared" si="634"/>
        <v>0</v>
      </c>
      <c r="L579" s="141">
        <f t="shared" si="634"/>
        <v>0</v>
      </c>
      <c r="M579" s="141">
        <f t="shared" si="634"/>
        <v>0</v>
      </c>
      <c r="N579" s="141">
        <f t="shared" si="634"/>
        <v>0</v>
      </c>
      <c r="O579" s="142">
        <f t="shared" si="634"/>
        <v>0</v>
      </c>
      <c r="P579" s="143">
        <f>SUM(G579:O579)</f>
        <v>0</v>
      </c>
      <c r="Q579" s="142">
        <f t="shared" ref="Q579:Y579" si="635">IF(Q577-Q574=-2,4)+IF(Q577-Q574=-1,3)+IF(Q577-Q574=0,2)+IF(Q577-Q574=1,1)+IF(Q577-Q574&gt;2,0)</f>
        <v>0</v>
      </c>
      <c r="R579" s="142">
        <f t="shared" si="635"/>
        <v>0</v>
      </c>
      <c r="S579" s="142">
        <f t="shared" si="635"/>
        <v>0</v>
      </c>
      <c r="T579" s="142">
        <f t="shared" si="635"/>
        <v>0</v>
      </c>
      <c r="U579" s="142">
        <f t="shared" si="635"/>
        <v>0</v>
      </c>
      <c r="V579" s="142">
        <f t="shared" si="635"/>
        <v>0</v>
      </c>
      <c r="W579" s="142">
        <f t="shared" si="635"/>
        <v>0</v>
      </c>
      <c r="X579" s="142">
        <f t="shared" si="635"/>
        <v>0</v>
      </c>
      <c r="Y579" s="142">
        <f t="shared" si="635"/>
        <v>0</v>
      </c>
      <c r="Z579" s="143">
        <f>SUM(Q579:Y579)</f>
        <v>0</v>
      </c>
      <c r="AA579" s="144">
        <f>P579+Z579</f>
        <v>0</v>
      </c>
      <c r="AB579" s="101"/>
      <c r="AC579" s="101"/>
    </row>
    <row r="580" spans="5:33" x14ac:dyDescent="0.35">
      <c r="E580" s="101"/>
      <c r="F580" s="38"/>
      <c r="G580" s="28">
        <f>G577-G574</f>
        <v>6</v>
      </c>
      <c r="H580" s="28">
        <f t="shared" ref="H580:O580" si="636">H577-H574</f>
        <v>6</v>
      </c>
      <c r="I580" s="28">
        <f t="shared" si="636"/>
        <v>5</v>
      </c>
      <c r="J580" s="28">
        <f t="shared" si="636"/>
        <v>6</v>
      </c>
      <c r="K580" s="28">
        <f t="shared" si="636"/>
        <v>7</v>
      </c>
      <c r="L580" s="28">
        <f t="shared" si="636"/>
        <v>5</v>
      </c>
      <c r="M580" s="28">
        <f t="shared" si="636"/>
        <v>7</v>
      </c>
      <c r="N580" s="28">
        <f t="shared" si="636"/>
        <v>5</v>
      </c>
      <c r="O580" s="15">
        <f t="shared" si="636"/>
        <v>7</v>
      </c>
      <c r="P580" s="15"/>
      <c r="Q580" s="15">
        <f t="shared" ref="Q580:Y580" si="637">Q577-Q574</f>
        <v>6</v>
      </c>
      <c r="R580" s="15">
        <f t="shared" si="637"/>
        <v>6</v>
      </c>
      <c r="S580" s="15">
        <f t="shared" si="637"/>
        <v>7</v>
      </c>
      <c r="T580" s="15">
        <f t="shared" si="637"/>
        <v>5</v>
      </c>
      <c r="U580" s="15">
        <f t="shared" si="637"/>
        <v>7</v>
      </c>
      <c r="V580" s="15">
        <f t="shared" si="637"/>
        <v>6</v>
      </c>
      <c r="W580" s="15">
        <f t="shared" si="637"/>
        <v>6</v>
      </c>
      <c r="X580" s="15">
        <f t="shared" si="637"/>
        <v>5</v>
      </c>
      <c r="Y580" s="15">
        <f t="shared" si="637"/>
        <v>6</v>
      </c>
      <c r="Z580" s="145"/>
      <c r="AA580" s="146"/>
      <c r="AB580" s="101"/>
      <c r="AC580" s="101"/>
    </row>
    <row r="581" spans="5:33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3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3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0</v>
      </c>
      <c r="P583" s="198" t="s">
        <v>57</v>
      </c>
      <c r="Q583" s="198"/>
      <c r="R583" s="198"/>
      <c r="S583" s="198"/>
      <c r="T583" s="198"/>
      <c r="U583" s="148">
        <f>COUNTIF(G580:Y580,"=2")</f>
        <v>0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  <c r="AG583" s="74"/>
    </row>
    <row r="584" spans="5:33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0</v>
      </c>
      <c r="M584" s="217" t="s">
        <v>59</v>
      </c>
      <c r="N584" s="217"/>
      <c r="O584" s="152">
        <f>COUNTIF(G580:Y580,"=1")</f>
        <v>0</v>
      </c>
      <c r="P584" s="198" t="s">
        <v>60</v>
      </c>
      <c r="Q584" s="198"/>
      <c r="R584" s="198"/>
      <c r="S584" s="198"/>
      <c r="T584" s="198"/>
      <c r="U584" s="151">
        <f>COUNTIF(G580:Y580,"&gt;=3")</f>
        <v>18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  <c r="AG584" s="74"/>
    </row>
    <row r="585" spans="5:33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0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  <c r="AG585" s="74"/>
    </row>
    <row r="586" spans="5:33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0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  <c r="AG586" s="74"/>
    </row>
    <row r="587" spans="5:33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0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  <c r="AG587" s="74"/>
    </row>
    <row r="588" spans="5:33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18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  <c r="AG588" s="74"/>
    </row>
    <row r="589" spans="5:33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  <c r="AG589" s="74"/>
    </row>
    <row r="590" spans="5:33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  <c r="AG590" s="74"/>
    </row>
    <row r="591" spans="5:33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  <c r="AG591" s="161"/>
    </row>
    <row r="592" spans="5:33" ht="15.5" thickTop="1" thickBot="1" x14ac:dyDescent="0.4"/>
    <row r="593" spans="5:33" x14ac:dyDescent="0.35">
      <c r="E593" s="101"/>
      <c r="F593" s="102" t="s">
        <v>49</v>
      </c>
      <c r="G593" s="196">
        <f>C31</f>
        <v>0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44625</v>
      </c>
      <c r="AB593" s="101"/>
      <c r="AC593" s="101"/>
    </row>
    <row r="594" spans="5:33" ht="15" thickBot="1" x14ac:dyDescent="0.4">
      <c r="E594" s="101"/>
      <c r="F594" s="104" t="s">
        <v>6</v>
      </c>
      <c r="G594" s="210">
        <f>E31</f>
        <v>20</v>
      </c>
      <c r="H594" s="211"/>
      <c r="I594" s="211"/>
      <c r="J594" s="211"/>
      <c r="K594" s="17"/>
      <c r="L594" s="211">
        <f>$F$3</f>
        <v>133</v>
      </c>
      <c r="M594" s="211"/>
      <c r="N594" s="211"/>
      <c r="O594" s="211">
        <f>$G$3</f>
        <v>68.599999999999994</v>
      </c>
      <c r="P594" s="211"/>
      <c r="Q594" s="212">
        <f>ROUND((G594*(L594/113)+(O594-AA597)),0)</f>
        <v>20</v>
      </c>
      <c r="R594" s="212"/>
      <c r="S594" s="212"/>
      <c r="T594" s="212"/>
      <c r="U594" s="17"/>
      <c r="V594" s="17"/>
      <c r="AA594" s="17"/>
      <c r="AB594" s="101"/>
      <c r="AC594" s="101"/>
    </row>
    <row r="595" spans="5:33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3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3" x14ac:dyDescent="0.35">
      <c r="E597" s="101"/>
      <c r="F597" s="109" t="s">
        <v>11</v>
      </c>
      <c r="G597" s="110">
        <f>G$7</f>
        <v>4</v>
      </c>
      <c r="H597" s="110">
        <f t="shared" ref="H597:O597" si="638">H$7</f>
        <v>4</v>
      </c>
      <c r="I597" s="110">
        <f t="shared" si="638"/>
        <v>5</v>
      </c>
      <c r="J597" s="110">
        <f t="shared" si="638"/>
        <v>4</v>
      </c>
      <c r="K597" s="110">
        <f t="shared" si="638"/>
        <v>3</v>
      </c>
      <c r="L597" s="110">
        <f t="shared" si="638"/>
        <v>5</v>
      </c>
      <c r="M597" s="110">
        <f t="shared" si="638"/>
        <v>3</v>
      </c>
      <c r="N597" s="110">
        <f t="shared" si="638"/>
        <v>5</v>
      </c>
      <c r="O597" s="110">
        <f t="shared" si="638"/>
        <v>3</v>
      </c>
      <c r="P597" s="111">
        <f>SUM(G597:O597)</f>
        <v>36</v>
      </c>
      <c r="Q597" s="110">
        <f t="shared" ref="Q597:Y597" si="639">Q$7</f>
        <v>4</v>
      </c>
      <c r="R597" s="112">
        <f t="shared" si="639"/>
        <v>4</v>
      </c>
      <c r="S597" s="112">
        <f t="shared" si="639"/>
        <v>3</v>
      </c>
      <c r="T597" s="112">
        <f t="shared" si="639"/>
        <v>5</v>
      </c>
      <c r="U597" s="112">
        <f t="shared" si="639"/>
        <v>3</v>
      </c>
      <c r="V597" s="112">
        <f t="shared" si="639"/>
        <v>4</v>
      </c>
      <c r="W597" s="112">
        <f t="shared" si="639"/>
        <v>4</v>
      </c>
      <c r="X597" s="112">
        <f t="shared" si="639"/>
        <v>5</v>
      </c>
      <c r="Y597" s="113">
        <f t="shared" si="639"/>
        <v>4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3" x14ac:dyDescent="0.35">
      <c r="E598" s="101"/>
      <c r="F598" s="114" t="s">
        <v>7</v>
      </c>
      <c r="G598" s="115">
        <f>G$8</f>
        <v>4</v>
      </c>
      <c r="H598" s="115">
        <f t="shared" ref="H598:O598" si="640">H$8</f>
        <v>8</v>
      </c>
      <c r="I598" s="115">
        <f t="shared" si="640"/>
        <v>12</v>
      </c>
      <c r="J598" s="115">
        <f t="shared" si="640"/>
        <v>14</v>
      </c>
      <c r="K598" s="115">
        <f t="shared" si="640"/>
        <v>2</v>
      </c>
      <c r="L598" s="115">
        <f t="shared" si="640"/>
        <v>10</v>
      </c>
      <c r="M598" s="115">
        <f t="shared" si="640"/>
        <v>18</v>
      </c>
      <c r="N598" s="115">
        <f t="shared" si="640"/>
        <v>16</v>
      </c>
      <c r="O598" s="116">
        <f t="shared" si="640"/>
        <v>6</v>
      </c>
      <c r="P598" s="117"/>
      <c r="Q598" s="118">
        <f t="shared" ref="Q598:Y598" si="641">Q$8</f>
        <v>1</v>
      </c>
      <c r="R598" s="119">
        <f t="shared" si="641"/>
        <v>9</v>
      </c>
      <c r="S598" s="119">
        <f t="shared" si="641"/>
        <v>11</v>
      </c>
      <c r="T598" s="119">
        <f t="shared" si="641"/>
        <v>5</v>
      </c>
      <c r="U598" s="119">
        <f t="shared" si="641"/>
        <v>17</v>
      </c>
      <c r="V598" s="119">
        <f t="shared" si="641"/>
        <v>15</v>
      </c>
      <c r="W598" s="119">
        <f t="shared" si="641"/>
        <v>3</v>
      </c>
      <c r="X598" s="119">
        <f t="shared" si="641"/>
        <v>13</v>
      </c>
      <c r="Y598" s="116">
        <f t="shared" si="641"/>
        <v>7</v>
      </c>
      <c r="Z598" s="117"/>
      <c r="AA598" s="120"/>
      <c r="AB598" s="101"/>
      <c r="AC598" s="101"/>
    </row>
    <row r="599" spans="5:33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1</v>
      </c>
      <c r="H599" s="122">
        <f t="shared" ref="H599" si="642">IF($Q594&lt;=18,IF(H598&lt;=$Q594,1,0),IF($Q594&lt;=36,IF(H598&lt;=($Q594-18),2,1),IF($Q594&gt;36,IF(H598&lt;=($Q594-36),3,2))))</f>
        <v>1</v>
      </c>
      <c r="I599" s="122">
        <f t="shared" ref="I599" si="643">IF($Q594&lt;=18,IF(I598&lt;=$Q594,1,0),IF($Q594&lt;=36,IF(I598&lt;=($Q594-18),2,1),IF($Q594&gt;36,IF(I598&lt;=($Q594-36),3,2))))</f>
        <v>1</v>
      </c>
      <c r="J599" s="122">
        <f t="shared" ref="J599" si="644">IF($Q594&lt;=18,IF(J598&lt;=$Q594,1,0),IF($Q594&lt;=36,IF(J598&lt;=($Q594-18),2,1),IF($Q594&gt;36,IF(J598&lt;=($Q594-36),3,2))))</f>
        <v>1</v>
      </c>
      <c r="K599" s="122">
        <f t="shared" ref="K599" si="645">IF($Q594&lt;=18,IF(K598&lt;=$Q594,1,0),IF($Q594&lt;=36,IF(K598&lt;=($Q594-18),2,1),IF($Q594&gt;36,IF(K598&lt;=($Q594-36),3,2))))</f>
        <v>2</v>
      </c>
      <c r="L599" s="122">
        <f t="shared" ref="L599" si="646">IF($Q594&lt;=18,IF(L598&lt;=$Q594,1,0),IF($Q594&lt;=36,IF(L598&lt;=($Q594-18),2,1),IF($Q594&gt;36,IF(L598&lt;=($Q594-36),3,2))))</f>
        <v>1</v>
      </c>
      <c r="M599" s="122">
        <f t="shared" ref="M599" si="647">IF($Q594&lt;=18,IF(M598&lt;=$Q594,1,0),IF($Q594&lt;=36,IF(M598&lt;=($Q594-18),2,1),IF($Q594&gt;36,IF(M598&lt;=($Q594-36),3,2))))</f>
        <v>1</v>
      </c>
      <c r="N599" s="122">
        <f t="shared" ref="N599" si="648">IF($Q594&lt;=18,IF(N598&lt;=$Q594,1,0),IF($Q594&lt;=36,IF(N598&lt;=($Q594-18),2,1),IF($Q594&gt;36,IF(N598&lt;=($Q594-36),3,2))))</f>
        <v>1</v>
      </c>
      <c r="O599" s="123">
        <f t="shared" ref="O599" si="649">IF($Q594&lt;=18,IF(O598&lt;=$Q594,1,0),IF($Q594&lt;=36,IF(O598&lt;=($Q594-18),2,1),IF($Q594&gt;36,IF(O598&lt;=($Q594-36),3,2))))</f>
        <v>1</v>
      </c>
      <c r="P599" s="124">
        <f>SUM(G599:O599)</f>
        <v>10</v>
      </c>
      <c r="Q599" s="123">
        <f t="shared" ref="Q599" si="650">IF($Q594&lt;=18,IF(Q598&lt;=$Q594,1,0),IF($Q594&lt;=36,IF(Q598&lt;=($Q594-18),2,1),IF($Q594&gt;36,IF(Q598&lt;=($Q594-36),3,2))))</f>
        <v>2</v>
      </c>
      <c r="R599" s="123">
        <f t="shared" ref="R599" si="651">IF($Q594&lt;=18,IF(R598&lt;=$Q594,1,0),IF($Q594&lt;=36,IF(R598&lt;=($Q594-18),2,1),IF($Q594&gt;36,IF(R598&lt;=($Q594-36),3,2))))</f>
        <v>1</v>
      </c>
      <c r="S599" s="123">
        <f t="shared" ref="S599" si="652">IF($Q594&lt;=18,IF(S598&lt;=$Q594,1,0),IF($Q594&lt;=36,IF(S598&lt;=($Q594-18),2,1),IF($Q594&gt;36,IF(S598&lt;=($Q594-36),3,2))))</f>
        <v>1</v>
      </c>
      <c r="T599" s="123">
        <f t="shared" ref="T599" si="653">IF($Q594&lt;=18,IF(T598&lt;=$Q594,1,0),IF($Q594&lt;=36,IF(T598&lt;=($Q594-18),2,1),IF($Q594&gt;36,IF(T598&lt;=($Q594-36),3,2))))</f>
        <v>1</v>
      </c>
      <c r="U599" s="123">
        <f t="shared" ref="U599" si="654">IF($Q594&lt;=18,IF(U598&lt;=$Q594,1,0),IF($Q594&lt;=36,IF(U598&lt;=($Q594-18),2,1),IF($Q594&gt;36,IF(U598&lt;=($Q594-36),3,2))))</f>
        <v>1</v>
      </c>
      <c r="V599" s="123">
        <f t="shared" ref="V599" si="655">IF($Q594&lt;=18,IF(V598&lt;=$Q594,1,0),IF($Q594&lt;=36,IF(V598&lt;=($Q594-18),2,1),IF($Q594&gt;36,IF(V598&lt;=($Q594-36),3,2))))</f>
        <v>1</v>
      </c>
      <c r="W599" s="123">
        <f t="shared" ref="W599" si="656">IF($Q594&lt;=18,IF(W598&lt;=$Q594,1,0),IF($Q594&lt;=36,IF(W598&lt;=($Q594-18),2,1),IF($Q594&gt;36,IF(W598&lt;=($Q594-36),3,2))))</f>
        <v>1</v>
      </c>
      <c r="X599" s="123">
        <f t="shared" ref="X599" si="657">IF($Q594&lt;=18,IF(X598&lt;=$Q594,1,0),IF($Q594&lt;=36,IF(X598&lt;=($Q594-18),2,1),IF($Q594&gt;36,IF(X598&lt;=($Q594-36),3,2))))</f>
        <v>1</v>
      </c>
      <c r="Y599" s="123">
        <f t="shared" ref="Y599" si="658">IF($Q594&lt;=18,IF(Y598&lt;=$Q594,1,0),IF($Q594&lt;=36,IF(Y598&lt;=($Q594-18),2,1),IF($Q594&gt;36,IF(Y598&lt;=($Q594-36),3,2))))</f>
        <v>1</v>
      </c>
      <c r="Z599" s="125">
        <f>SUM(Q599:Y599)</f>
        <v>10</v>
      </c>
      <c r="AA599" s="126">
        <f>P599+Z599</f>
        <v>20</v>
      </c>
      <c r="AB599" s="101"/>
      <c r="AC599" s="101"/>
    </row>
    <row r="600" spans="5:33" x14ac:dyDescent="0.35">
      <c r="E600" s="101"/>
      <c r="F600" s="127" t="s">
        <v>51</v>
      </c>
      <c r="G600" s="128">
        <f t="shared" ref="G600:O600" si="659">G31</f>
        <v>10</v>
      </c>
      <c r="H600" s="128">
        <f t="shared" si="659"/>
        <v>10</v>
      </c>
      <c r="I600" s="128">
        <f t="shared" si="659"/>
        <v>10</v>
      </c>
      <c r="J600" s="128">
        <f t="shared" si="659"/>
        <v>10</v>
      </c>
      <c r="K600" s="128">
        <f t="shared" si="659"/>
        <v>10</v>
      </c>
      <c r="L600" s="128">
        <f t="shared" si="659"/>
        <v>10</v>
      </c>
      <c r="M600" s="128">
        <f t="shared" si="659"/>
        <v>10</v>
      </c>
      <c r="N600" s="128">
        <f t="shared" si="659"/>
        <v>10</v>
      </c>
      <c r="O600" s="128">
        <f t="shared" si="659"/>
        <v>10</v>
      </c>
      <c r="P600" s="129">
        <f>SUM(G600:O600)</f>
        <v>90</v>
      </c>
      <c r="Q600" s="130">
        <f t="shared" ref="Q600:Y600" si="660">Q31</f>
        <v>10</v>
      </c>
      <c r="R600" s="128">
        <f t="shared" si="660"/>
        <v>10</v>
      </c>
      <c r="S600" s="128">
        <f t="shared" si="660"/>
        <v>10</v>
      </c>
      <c r="T600" s="128">
        <f t="shared" si="660"/>
        <v>10</v>
      </c>
      <c r="U600" s="128">
        <f t="shared" si="660"/>
        <v>10</v>
      </c>
      <c r="V600" s="128">
        <f t="shared" si="660"/>
        <v>10</v>
      </c>
      <c r="W600" s="128">
        <f t="shared" si="660"/>
        <v>10</v>
      </c>
      <c r="X600" s="128">
        <f t="shared" si="660"/>
        <v>10</v>
      </c>
      <c r="Y600" s="131">
        <f t="shared" si="660"/>
        <v>10</v>
      </c>
      <c r="Z600" s="129">
        <f>SUM(Q600:Y600)</f>
        <v>90</v>
      </c>
      <c r="AA600" s="132">
        <f>P600+Z600</f>
        <v>180</v>
      </c>
      <c r="AB600" s="101"/>
      <c r="AC600" s="101"/>
    </row>
    <row r="601" spans="5:33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0</v>
      </c>
      <c r="H601" s="134">
        <f t="shared" ref="H601:O601" si="661">IF(H600-H597=-1,3+H599)+IF(H600-H597=0,2+H599)+IF(H600-H597=1,1+H599)+IF(H600-H597=2,H599)+IF(H600-H597=3,IF(H599-1&gt;0,H599-1,0))+IF(H600-H597=4,IF(H599-2&gt;0,H599-2,0))</f>
        <v>0</v>
      </c>
      <c r="I601" s="134">
        <f t="shared" si="661"/>
        <v>0</v>
      </c>
      <c r="J601" s="134">
        <f t="shared" si="661"/>
        <v>0</v>
      </c>
      <c r="K601" s="134">
        <f t="shared" si="661"/>
        <v>0</v>
      </c>
      <c r="L601" s="134">
        <f t="shared" si="661"/>
        <v>0</v>
      </c>
      <c r="M601" s="134">
        <f t="shared" si="661"/>
        <v>0</v>
      </c>
      <c r="N601" s="134">
        <f t="shared" si="661"/>
        <v>0</v>
      </c>
      <c r="O601" s="135">
        <f t="shared" si="661"/>
        <v>0</v>
      </c>
      <c r="P601" s="136">
        <f>SUM(G601:O601)</f>
        <v>0</v>
      </c>
      <c r="Q601" s="137">
        <f t="shared" ref="Q601:Y601" si="662">IF(Q600-Q597=-1,3+Q599)+IF(Q600-Q597=0,2+Q599)+IF(Q600-Q597=1,1+Q599)+IF(Q600-Q597=2,Q599)+IF(Q600-Q597=3,IF(Q599-1&gt;0,Q599-1,0))+IF(Q600-Q597=4,IF(Q599-2&gt;0,Q599-2,0))</f>
        <v>0</v>
      </c>
      <c r="R601" s="138">
        <f t="shared" si="662"/>
        <v>0</v>
      </c>
      <c r="S601" s="138">
        <f t="shared" si="662"/>
        <v>0</v>
      </c>
      <c r="T601" s="138">
        <f t="shared" si="662"/>
        <v>0</v>
      </c>
      <c r="U601" s="138">
        <f t="shared" si="662"/>
        <v>0</v>
      </c>
      <c r="V601" s="138">
        <f t="shared" si="662"/>
        <v>0</v>
      </c>
      <c r="W601" s="138">
        <f t="shared" si="662"/>
        <v>0</v>
      </c>
      <c r="X601" s="138">
        <f t="shared" si="662"/>
        <v>0</v>
      </c>
      <c r="Y601" s="135">
        <f t="shared" si="662"/>
        <v>0</v>
      </c>
      <c r="Z601" s="136">
        <f>SUM(Q601:Y601)</f>
        <v>0</v>
      </c>
      <c r="AA601" s="139">
        <f>P601+Z601</f>
        <v>0</v>
      </c>
      <c r="AB601" s="101"/>
      <c r="AC601" s="101"/>
    </row>
    <row r="602" spans="5:33" ht="15" thickBot="1" x14ac:dyDescent="0.4">
      <c r="E602" s="101"/>
      <c r="F602" s="140" t="s">
        <v>53</v>
      </c>
      <c r="G602" s="141">
        <f t="shared" ref="G602:O602" si="663">IF(G600-G597=-2,4)+IF(G600-G597=-1,3)+IF(G600-G597=0,2)+IF(G600-G597=1,1)+IF(G600-G597&gt;2,0)</f>
        <v>0</v>
      </c>
      <c r="H602" s="141">
        <f t="shared" si="663"/>
        <v>0</v>
      </c>
      <c r="I602" s="141">
        <f t="shared" si="663"/>
        <v>0</v>
      </c>
      <c r="J602" s="141">
        <f t="shared" si="663"/>
        <v>0</v>
      </c>
      <c r="K602" s="141">
        <f t="shared" si="663"/>
        <v>0</v>
      </c>
      <c r="L602" s="141">
        <f t="shared" si="663"/>
        <v>0</v>
      </c>
      <c r="M602" s="141">
        <f t="shared" si="663"/>
        <v>0</v>
      </c>
      <c r="N602" s="141">
        <f t="shared" si="663"/>
        <v>0</v>
      </c>
      <c r="O602" s="142">
        <f t="shared" si="663"/>
        <v>0</v>
      </c>
      <c r="P602" s="143">
        <f>SUM(G602:O602)</f>
        <v>0</v>
      </c>
      <c r="Q602" s="142">
        <f t="shared" ref="Q602:Y602" si="664">IF(Q600-Q597=-2,4)+IF(Q600-Q597=-1,3)+IF(Q600-Q597=0,2)+IF(Q600-Q597=1,1)+IF(Q600-Q597&gt;2,0)</f>
        <v>0</v>
      </c>
      <c r="R602" s="142">
        <f t="shared" si="664"/>
        <v>0</v>
      </c>
      <c r="S602" s="142">
        <f t="shared" si="664"/>
        <v>0</v>
      </c>
      <c r="T602" s="142">
        <f t="shared" si="664"/>
        <v>0</v>
      </c>
      <c r="U602" s="142">
        <f t="shared" si="664"/>
        <v>0</v>
      </c>
      <c r="V602" s="142">
        <f t="shared" si="664"/>
        <v>0</v>
      </c>
      <c r="W602" s="142">
        <f t="shared" si="664"/>
        <v>0</v>
      </c>
      <c r="X602" s="142">
        <f t="shared" si="664"/>
        <v>0</v>
      </c>
      <c r="Y602" s="142">
        <f t="shared" si="66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3" x14ac:dyDescent="0.35">
      <c r="E603" s="101"/>
      <c r="F603" s="38"/>
      <c r="G603" s="28">
        <f>G600-G597</f>
        <v>6</v>
      </c>
      <c r="H603" s="28">
        <f t="shared" ref="H603:O603" si="665">H600-H597</f>
        <v>6</v>
      </c>
      <c r="I603" s="28">
        <f t="shared" si="665"/>
        <v>5</v>
      </c>
      <c r="J603" s="28">
        <f t="shared" si="665"/>
        <v>6</v>
      </c>
      <c r="K603" s="28">
        <f t="shared" si="665"/>
        <v>7</v>
      </c>
      <c r="L603" s="28">
        <f t="shared" si="665"/>
        <v>5</v>
      </c>
      <c r="M603" s="28">
        <f t="shared" si="665"/>
        <v>7</v>
      </c>
      <c r="N603" s="28">
        <f t="shared" si="665"/>
        <v>5</v>
      </c>
      <c r="O603" s="15">
        <f t="shared" si="665"/>
        <v>7</v>
      </c>
      <c r="P603" s="15"/>
      <c r="Q603" s="15">
        <f t="shared" ref="Q603:Y603" si="666">Q600-Q597</f>
        <v>6</v>
      </c>
      <c r="R603" s="15">
        <f t="shared" si="666"/>
        <v>6</v>
      </c>
      <c r="S603" s="15">
        <f t="shared" si="666"/>
        <v>7</v>
      </c>
      <c r="T603" s="15">
        <f t="shared" si="666"/>
        <v>5</v>
      </c>
      <c r="U603" s="15">
        <f t="shared" si="666"/>
        <v>7</v>
      </c>
      <c r="V603" s="15">
        <f t="shared" si="666"/>
        <v>6</v>
      </c>
      <c r="W603" s="15">
        <f t="shared" si="666"/>
        <v>6</v>
      </c>
      <c r="X603" s="15">
        <f t="shared" si="666"/>
        <v>5</v>
      </c>
      <c r="Y603" s="15">
        <f t="shared" si="666"/>
        <v>6</v>
      </c>
      <c r="Z603" s="145"/>
      <c r="AA603" s="146"/>
      <c r="AB603" s="101"/>
      <c r="AC603" s="101"/>
    </row>
    <row r="604" spans="5:33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3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3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0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0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  <c r="AG606" s="74"/>
    </row>
    <row r="607" spans="5:33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18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  <c r="AG607" s="74"/>
    </row>
    <row r="608" spans="5:33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  <c r="AG608" s="74"/>
    </row>
    <row r="609" spans="5:33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  <c r="AG609" s="74"/>
    </row>
    <row r="610" spans="5:33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0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  <c r="AG610" s="74"/>
    </row>
    <row r="611" spans="5:33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18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  <c r="AG611" s="74"/>
    </row>
    <row r="612" spans="5:33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  <c r="AG612" s="74"/>
    </row>
    <row r="613" spans="5:33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  <c r="AG613" s="74"/>
    </row>
    <row r="614" spans="5:33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  <c r="AG614" s="161"/>
    </row>
    <row r="615" spans="5:33" ht="15.5" thickTop="1" thickBot="1" x14ac:dyDescent="0.4"/>
    <row r="616" spans="5:33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44625</v>
      </c>
      <c r="AB616" s="101"/>
      <c r="AC616" s="101"/>
    </row>
    <row r="617" spans="5:33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133</v>
      </c>
      <c r="M617" s="211"/>
      <c r="N617" s="211"/>
      <c r="O617" s="211">
        <f>$G$3</f>
        <v>68.599999999999994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3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3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3" x14ac:dyDescent="0.35">
      <c r="E620" s="101"/>
      <c r="F620" s="109" t="s">
        <v>11</v>
      </c>
      <c r="G620" s="110">
        <f>G$7</f>
        <v>4</v>
      </c>
      <c r="H620" s="110">
        <f t="shared" ref="H620:O620" si="667">H$7</f>
        <v>4</v>
      </c>
      <c r="I620" s="110">
        <f t="shared" si="667"/>
        <v>5</v>
      </c>
      <c r="J620" s="110">
        <f t="shared" si="667"/>
        <v>4</v>
      </c>
      <c r="K620" s="110">
        <f t="shared" si="667"/>
        <v>3</v>
      </c>
      <c r="L620" s="110">
        <f t="shared" si="667"/>
        <v>5</v>
      </c>
      <c r="M620" s="110">
        <f t="shared" si="667"/>
        <v>3</v>
      </c>
      <c r="N620" s="110">
        <f t="shared" si="667"/>
        <v>5</v>
      </c>
      <c r="O620" s="110">
        <f t="shared" si="667"/>
        <v>3</v>
      </c>
      <c r="P620" s="111">
        <f>SUM(G620:O620)</f>
        <v>36</v>
      </c>
      <c r="Q620" s="110">
        <f t="shared" ref="Q620:Y620" si="668">Q$7</f>
        <v>4</v>
      </c>
      <c r="R620" s="112">
        <f t="shared" si="668"/>
        <v>4</v>
      </c>
      <c r="S620" s="112">
        <f t="shared" si="668"/>
        <v>3</v>
      </c>
      <c r="T620" s="112">
        <f t="shared" si="668"/>
        <v>5</v>
      </c>
      <c r="U620" s="112">
        <f t="shared" si="668"/>
        <v>3</v>
      </c>
      <c r="V620" s="112">
        <f t="shared" si="668"/>
        <v>4</v>
      </c>
      <c r="W620" s="112">
        <f t="shared" si="668"/>
        <v>4</v>
      </c>
      <c r="X620" s="112">
        <f t="shared" si="668"/>
        <v>5</v>
      </c>
      <c r="Y620" s="113">
        <f t="shared" si="668"/>
        <v>4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3" x14ac:dyDescent="0.35">
      <c r="E621" s="101"/>
      <c r="F621" s="114" t="s">
        <v>7</v>
      </c>
      <c r="G621" s="115">
        <f>G$8</f>
        <v>4</v>
      </c>
      <c r="H621" s="115">
        <f t="shared" ref="H621:O621" si="669">H$8</f>
        <v>8</v>
      </c>
      <c r="I621" s="115">
        <f t="shared" si="669"/>
        <v>12</v>
      </c>
      <c r="J621" s="115">
        <f t="shared" si="669"/>
        <v>14</v>
      </c>
      <c r="K621" s="115">
        <f t="shared" si="669"/>
        <v>2</v>
      </c>
      <c r="L621" s="115">
        <f t="shared" si="669"/>
        <v>10</v>
      </c>
      <c r="M621" s="115">
        <f t="shared" si="669"/>
        <v>18</v>
      </c>
      <c r="N621" s="115">
        <f t="shared" si="669"/>
        <v>16</v>
      </c>
      <c r="O621" s="116">
        <f t="shared" si="669"/>
        <v>6</v>
      </c>
      <c r="P621" s="117"/>
      <c r="Q621" s="118">
        <f t="shared" ref="Q621:Y621" si="670">Q$8</f>
        <v>1</v>
      </c>
      <c r="R621" s="119">
        <f t="shared" si="670"/>
        <v>9</v>
      </c>
      <c r="S621" s="119">
        <f t="shared" si="670"/>
        <v>11</v>
      </c>
      <c r="T621" s="119">
        <f t="shared" si="670"/>
        <v>5</v>
      </c>
      <c r="U621" s="119">
        <f t="shared" si="670"/>
        <v>17</v>
      </c>
      <c r="V621" s="119">
        <f t="shared" si="670"/>
        <v>15</v>
      </c>
      <c r="W621" s="119">
        <f t="shared" si="670"/>
        <v>3</v>
      </c>
      <c r="X621" s="119">
        <f t="shared" si="670"/>
        <v>13</v>
      </c>
      <c r="Y621" s="116">
        <f t="shared" si="670"/>
        <v>7</v>
      </c>
      <c r="Z621" s="117"/>
      <c r="AA621" s="120"/>
      <c r="AB621" s="101"/>
      <c r="AC621" s="101"/>
    </row>
    <row r="622" spans="5:33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1</v>
      </c>
      <c r="H622" s="122">
        <f t="shared" ref="H622" si="671">IF($Q617&lt;=18,IF(H621&lt;=$Q617,1,0),IF($Q617&lt;=36,IF(H621&lt;=($Q617-18),2,1),IF($Q617&gt;36,IF(H621&lt;=($Q617-36),3,2))))</f>
        <v>1</v>
      </c>
      <c r="I622" s="122">
        <f t="shared" ref="I622" si="672">IF($Q617&lt;=18,IF(I621&lt;=$Q617,1,0),IF($Q617&lt;=36,IF(I621&lt;=($Q617-18),2,1),IF($Q617&gt;36,IF(I621&lt;=($Q617-36),3,2))))</f>
        <v>1</v>
      </c>
      <c r="J622" s="122">
        <f t="shared" ref="J622" si="673">IF($Q617&lt;=18,IF(J621&lt;=$Q617,1,0),IF($Q617&lt;=36,IF(J621&lt;=($Q617-18),2,1),IF($Q617&gt;36,IF(J621&lt;=($Q617-36),3,2))))</f>
        <v>1</v>
      </c>
      <c r="K622" s="122">
        <f t="shared" ref="K622" si="674">IF($Q617&lt;=18,IF(K621&lt;=$Q617,1,0),IF($Q617&lt;=36,IF(K621&lt;=($Q617-18),2,1),IF($Q617&gt;36,IF(K621&lt;=($Q617-36),3,2))))</f>
        <v>2</v>
      </c>
      <c r="L622" s="122">
        <f t="shared" ref="L622" si="675">IF($Q617&lt;=18,IF(L621&lt;=$Q617,1,0),IF($Q617&lt;=36,IF(L621&lt;=($Q617-18),2,1),IF($Q617&gt;36,IF(L621&lt;=($Q617-36),3,2))))</f>
        <v>1</v>
      </c>
      <c r="M622" s="122">
        <f t="shared" ref="M622" si="676">IF($Q617&lt;=18,IF(M621&lt;=$Q617,1,0),IF($Q617&lt;=36,IF(M621&lt;=($Q617-18),2,1),IF($Q617&gt;36,IF(M621&lt;=($Q617-36),3,2))))</f>
        <v>1</v>
      </c>
      <c r="N622" s="122">
        <f t="shared" ref="N622" si="677">IF($Q617&lt;=18,IF(N621&lt;=$Q617,1,0),IF($Q617&lt;=36,IF(N621&lt;=($Q617-18),2,1),IF($Q617&gt;36,IF(N621&lt;=($Q617-36),3,2))))</f>
        <v>1</v>
      </c>
      <c r="O622" s="123">
        <f t="shared" ref="O622" si="678">IF($Q617&lt;=18,IF(O621&lt;=$Q617,1,0),IF($Q617&lt;=36,IF(O621&lt;=($Q617-18),2,1),IF($Q617&gt;36,IF(O621&lt;=($Q617-36),3,2))))</f>
        <v>1</v>
      </c>
      <c r="P622" s="124">
        <f>SUM(G622:O622)</f>
        <v>10</v>
      </c>
      <c r="Q622" s="123">
        <f t="shared" ref="Q622" si="679">IF($Q617&lt;=18,IF(Q621&lt;=$Q617,1,0),IF($Q617&lt;=36,IF(Q621&lt;=($Q617-18),2,1),IF($Q617&gt;36,IF(Q621&lt;=($Q617-36),3,2))))</f>
        <v>2</v>
      </c>
      <c r="R622" s="123">
        <f t="shared" ref="R622" si="680">IF($Q617&lt;=18,IF(R621&lt;=$Q617,1,0),IF($Q617&lt;=36,IF(R621&lt;=($Q617-18),2,1),IF($Q617&gt;36,IF(R621&lt;=($Q617-36),3,2))))</f>
        <v>1</v>
      </c>
      <c r="S622" s="123">
        <f t="shared" ref="S622" si="681">IF($Q617&lt;=18,IF(S621&lt;=$Q617,1,0),IF($Q617&lt;=36,IF(S621&lt;=($Q617-18),2,1),IF($Q617&gt;36,IF(S621&lt;=($Q617-36),3,2))))</f>
        <v>1</v>
      </c>
      <c r="T622" s="123">
        <f t="shared" ref="T622" si="682">IF($Q617&lt;=18,IF(T621&lt;=$Q617,1,0),IF($Q617&lt;=36,IF(T621&lt;=($Q617-18),2,1),IF($Q617&gt;36,IF(T621&lt;=($Q617-36),3,2))))</f>
        <v>1</v>
      </c>
      <c r="U622" s="123">
        <f t="shared" ref="U622" si="683">IF($Q617&lt;=18,IF(U621&lt;=$Q617,1,0),IF($Q617&lt;=36,IF(U621&lt;=($Q617-18),2,1),IF($Q617&gt;36,IF(U621&lt;=($Q617-36),3,2))))</f>
        <v>1</v>
      </c>
      <c r="V622" s="123">
        <f t="shared" ref="V622" si="684">IF($Q617&lt;=18,IF(V621&lt;=$Q617,1,0),IF($Q617&lt;=36,IF(V621&lt;=($Q617-18),2,1),IF($Q617&gt;36,IF(V621&lt;=($Q617-36),3,2))))</f>
        <v>1</v>
      </c>
      <c r="W622" s="123">
        <f t="shared" ref="W622" si="685">IF($Q617&lt;=18,IF(W621&lt;=$Q617,1,0),IF($Q617&lt;=36,IF(W621&lt;=($Q617-18),2,1),IF($Q617&gt;36,IF(W621&lt;=($Q617-36),3,2))))</f>
        <v>1</v>
      </c>
      <c r="X622" s="123">
        <f t="shared" ref="X622" si="686">IF($Q617&lt;=18,IF(X621&lt;=$Q617,1,0),IF($Q617&lt;=36,IF(X621&lt;=($Q617-18),2,1),IF($Q617&gt;36,IF(X621&lt;=($Q617-36),3,2))))</f>
        <v>1</v>
      </c>
      <c r="Y622" s="123">
        <f t="shared" ref="Y622" si="687">IF($Q617&lt;=18,IF(Y621&lt;=$Q617,1,0),IF($Q617&lt;=36,IF(Y621&lt;=($Q617-18),2,1),IF($Q617&gt;36,IF(Y621&lt;=($Q617-36),3,2))))</f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3" x14ac:dyDescent="0.35">
      <c r="E623" s="101"/>
      <c r="F623" s="127" t="s">
        <v>51</v>
      </c>
      <c r="G623" s="128">
        <f t="shared" ref="G623:O623" si="688">G32</f>
        <v>10</v>
      </c>
      <c r="H623" s="128">
        <f t="shared" si="688"/>
        <v>10</v>
      </c>
      <c r="I623" s="128">
        <f t="shared" si="688"/>
        <v>10</v>
      </c>
      <c r="J623" s="128">
        <f t="shared" si="688"/>
        <v>10</v>
      </c>
      <c r="K623" s="128">
        <f t="shared" si="688"/>
        <v>10</v>
      </c>
      <c r="L623" s="128">
        <f t="shared" si="688"/>
        <v>10</v>
      </c>
      <c r="M623" s="128">
        <f t="shared" si="688"/>
        <v>10</v>
      </c>
      <c r="N623" s="128">
        <f t="shared" si="688"/>
        <v>10</v>
      </c>
      <c r="O623" s="128">
        <f t="shared" si="688"/>
        <v>10</v>
      </c>
      <c r="P623" s="129">
        <f>SUM(G623:O623)</f>
        <v>90</v>
      </c>
      <c r="Q623" s="130">
        <f t="shared" ref="Q623:Y623" si="689">Q32</f>
        <v>10</v>
      </c>
      <c r="R623" s="128">
        <f t="shared" si="689"/>
        <v>10</v>
      </c>
      <c r="S623" s="128">
        <f t="shared" si="689"/>
        <v>10</v>
      </c>
      <c r="T623" s="128">
        <f t="shared" si="689"/>
        <v>10</v>
      </c>
      <c r="U623" s="128">
        <f t="shared" si="689"/>
        <v>10</v>
      </c>
      <c r="V623" s="128">
        <f t="shared" si="689"/>
        <v>10</v>
      </c>
      <c r="W623" s="128">
        <f t="shared" si="689"/>
        <v>10</v>
      </c>
      <c r="X623" s="128">
        <f t="shared" si="689"/>
        <v>10</v>
      </c>
      <c r="Y623" s="131">
        <f t="shared" si="689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3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690">IF(H623-H620=-1,3+H622)+IF(H623-H620=0,2+H622)+IF(H623-H620=1,1+H622)+IF(H623-H620=2,H622)+IF(H623-H620=3,IF(H622-1&gt;0,H622-1,0))+IF(H623-H620=4,IF(H622-2&gt;0,H622-2,0))</f>
        <v>0</v>
      </c>
      <c r="I624" s="134">
        <f t="shared" si="690"/>
        <v>0</v>
      </c>
      <c r="J624" s="134">
        <f t="shared" si="690"/>
        <v>0</v>
      </c>
      <c r="K624" s="134">
        <f t="shared" si="690"/>
        <v>0</v>
      </c>
      <c r="L624" s="134">
        <f t="shared" si="690"/>
        <v>0</v>
      </c>
      <c r="M624" s="134">
        <f t="shared" si="690"/>
        <v>0</v>
      </c>
      <c r="N624" s="134">
        <f t="shared" si="690"/>
        <v>0</v>
      </c>
      <c r="O624" s="135">
        <f t="shared" si="690"/>
        <v>0</v>
      </c>
      <c r="P624" s="136">
        <f>SUM(G624:O624)</f>
        <v>0</v>
      </c>
      <c r="Q624" s="137">
        <f t="shared" ref="Q624:Y624" si="691">IF(Q623-Q620=-1,3+Q622)+IF(Q623-Q620=0,2+Q622)+IF(Q623-Q620=1,1+Q622)+IF(Q623-Q620=2,Q622)+IF(Q623-Q620=3,IF(Q622-1&gt;0,Q622-1,0))+IF(Q623-Q620=4,IF(Q622-2&gt;0,Q622-2,0))</f>
        <v>0</v>
      </c>
      <c r="R624" s="138">
        <f t="shared" si="691"/>
        <v>0</v>
      </c>
      <c r="S624" s="138">
        <f t="shared" si="691"/>
        <v>0</v>
      </c>
      <c r="T624" s="138">
        <f t="shared" si="691"/>
        <v>0</v>
      </c>
      <c r="U624" s="138">
        <f t="shared" si="691"/>
        <v>0</v>
      </c>
      <c r="V624" s="138">
        <f t="shared" si="691"/>
        <v>0</v>
      </c>
      <c r="W624" s="138">
        <f t="shared" si="691"/>
        <v>0</v>
      </c>
      <c r="X624" s="138">
        <f t="shared" si="691"/>
        <v>0</v>
      </c>
      <c r="Y624" s="135">
        <f t="shared" si="691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3" ht="15" thickBot="1" x14ac:dyDescent="0.4">
      <c r="E625" s="101"/>
      <c r="F625" s="140" t="s">
        <v>53</v>
      </c>
      <c r="G625" s="141">
        <f t="shared" ref="G625:O625" si="692">IF(G623-G620=-2,4)+IF(G623-G620=-1,3)+IF(G623-G620=0,2)+IF(G623-G620=1,1)+IF(G623-G620&gt;2,0)</f>
        <v>0</v>
      </c>
      <c r="H625" s="141">
        <f t="shared" si="692"/>
        <v>0</v>
      </c>
      <c r="I625" s="141">
        <f t="shared" si="692"/>
        <v>0</v>
      </c>
      <c r="J625" s="141">
        <f t="shared" si="692"/>
        <v>0</v>
      </c>
      <c r="K625" s="141">
        <f t="shared" si="692"/>
        <v>0</v>
      </c>
      <c r="L625" s="141">
        <f t="shared" si="692"/>
        <v>0</v>
      </c>
      <c r="M625" s="141">
        <f t="shared" si="692"/>
        <v>0</v>
      </c>
      <c r="N625" s="141">
        <f t="shared" si="692"/>
        <v>0</v>
      </c>
      <c r="O625" s="142">
        <f t="shared" si="692"/>
        <v>0</v>
      </c>
      <c r="P625" s="143">
        <f>SUM(G625:O625)</f>
        <v>0</v>
      </c>
      <c r="Q625" s="142">
        <f t="shared" ref="Q625:Y625" si="693">IF(Q623-Q620=-2,4)+IF(Q623-Q620=-1,3)+IF(Q623-Q620=0,2)+IF(Q623-Q620=1,1)+IF(Q623-Q620&gt;2,0)</f>
        <v>0</v>
      </c>
      <c r="R625" s="142">
        <f t="shared" si="693"/>
        <v>0</v>
      </c>
      <c r="S625" s="142">
        <f t="shared" si="693"/>
        <v>0</v>
      </c>
      <c r="T625" s="142">
        <f t="shared" si="693"/>
        <v>0</v>
      </c>
      <c r="U625" s="142">
        <f t="shared" si="693"/>
        <v>0</v>
      </c>
      <c r="V625" s="142">
        <f t="shared" si="693"/>
        <v>0</v>
      </c>
      <c r="W625" s="142">
        <f t="shared" si="693"/>
        <v>0</v>
      </c>
      <c r="X625" s="142">
        <f t="shared" si="693"/>
        <v>0</v>
      </c>
      <c r="Y625" s="142">
        <f t="shared" si="693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3" x14ac:dyDescent="0.35">
      <c r="E626" s="101"/>
      <c r="F626" s="38"/>
      <c r="G626" s="28">
        <f>G623-G620</f>
        <v>6</v>
      </c>
      <c r="H626" s="28">
        <f t="shared" ref="H626:O626" si="694">H623-H620</f>
        <v>6</v>
      </c>
      <c r="I626" s="28">
        <f t="shared" si="694"/>
        <v>5</v>
      </c>
      <c r="J626" s="28">
        <f t="shared" si="694"/>
        <v>6</v>
      </c>
      <c r="K626" s="28">
        <f t="shared" si="694"/>
        <v>7</v>
      </c>
      <c r="L626" s="28">
        <f t="shared" si="694"/>
        <v>5</v>
      </c>
      <c r="M626" s="28">
        <f t="shared" si="694"/>
        <v>7</v>
      </c>
      <c r="N626" s="28">
        <f t="shared" si="694"/>
        <v>5</v>
      </c>
      <c r="O626" s="15">
        <f t="shared" si="694"/>
        <v>7</v>
      </c>
      <c r="P626" s="15"/>
      <c r="Q626" s="15">
        <f t="shared" ref="Q626:Y626" si="695">Q623-Q620</f>
        <v>6</v>
      </c>
      <c r="R626" s="15">
        <f t="shared" si="695"/>
        <v>6</v>
      </c>
      <c r="S626" s="15">
        <f t="shared" si="695"/>
        <v>7</v>
      </c>
      <c r="T626" s="15">
        <f t="shared" si="695"/>
        <v>5</v>
      </c>
      <c r="U626" s="15">
        <f t="shared" si="695"/>
        <v>7</v>
      </c>
      <c r="V626" s="15">
        <f t="shared" si="695"/>
        <v>6</v>
      </c>
      <c r="W626" s="15">
        <f t="shared" si="695"/>
        <v>6</v>
      </c>
      <c r="X626" s="15">
        <f t="shared" si="695"/>
        <v>5</v>
      </c>
      <c r="Y626" s="15">
        <f t="shared" si="695"/>
        <v>6</v>
      </c>
      <c r="Z626" s="145"/>
      <c r="AA626" s="146"/>
      <c r="AB626" s="101"/>
      <c r="AC626" s="101"/>
    </row>
    <row r="627" spans="5:33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3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3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  <c r="AG629" s="74"/>
    </row>
    <row r="630" spans="5:33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  <c r="AG630" s="74"/>
    </row>
    <row r="631" spans="5:33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  <c r="AG631" s="74"/>
    </row>
    <row r="632" spans="5:33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  <c r="AG632" s="74"/>
    </row>
    <row r="633" spans="5:33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  <c r="AG633" s="74"/>
    </row>
    <row r="634" spans="5:33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  <c r="AG634" s="74"/>
    </row>
    <row r="635" spans="5:33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  <c r="AG635" s="74"/>
    </row>
    <row r="636" spans="5:33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  <c r="AG636" s="74"/>
    </row>
    <row r="637" spans="5:33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  <c r="AG637" s="161"/>
    </row>
    <row r="638" spans="5:33" ht="15.5" thickTop="1" thickBot="1" x14ac:dyDescent="0.4"/>
    <row r="639" spans="5:33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44625</v>
      </c>
      <c r="AB639" s="101"/>
      <c r="AC639" s="101"/>
    </row>
    <row r="640" spans="5:33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133</v>
      </c>
      <c r="M640" s="211"/>
      <c r="N640" s="211"/>
      <c r="O640" s="211">
        <f>$G$3</f>
        <v>68.599999999999994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3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3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3" x14ac:dyDescent="0.35">
      <c r="E643" s="101"/>
      <c r="F643" s="109" t="s">
        <v>11</v>
      </c>
      <c r="G643" s="110">
        <f>G$7</f>
        <v>4</v>
      </c>
      <c r="H643" s="110">
        <f t="shared" ref="H643:O643" si="696">H$7</f>
        <v>4</v>
      </c>
      <c r="I643" s="110">
        <f t="shared" si="696"/>
        <v>5</v>
      </c>
      <c r="J643" s="110">
        <f t="shared" si="696"/>
        <v>4</v>
      </c>
      <c r="K643" s="110">
        <f t="shared" si="696"/>
        <v>3</v>
      </c>
      <c r="L643" s="110">
        <f t="shared" si="696"/>
        <v>5</v>
      </c>
      <c r="M643" s="110">
        <f t="shared" si="696"/>
        <v>3</v>
      </c>
      <c r="N643" s="110">
        <f t="shared" si="696"/>
        <v>5</v>
      </c>
      <c r="O643" s="110">
        <f t="shared" si="696"/>
        <v>3</v>
      </c>
      <c r="P643" s="111">
        <f>SUM(G643:O643)</f>
        <v>36</v>
      </c>
      <c r="Q643" s="110">
        <f t="shared" ref="Q643:Y643" si="697">Q$7</f>
        <v>4</v>
      </c>
      <c r="R643" s="112">
        <f t="shared" si="697"/>
        <v>4</v>
      </c>
      <c r="S643" s="112">
        <f t="shared" si="697"/>
        <v>3</v>
      </c>
      <c r="T643" s="112">
        <f t="shared" si="697"/>
        <v>5</v>
      </c>
      <c r="U643" s="112">
        <f t="shared" si="697"/>
        <v>3</v>
      </c>
      <c r="V643" s="112">
        <f t="shared" si="697"/>
        <v>4</v>
      </c>
      <c r="W643" s="112">
        <f t="shared" si="697"/>
        <v>4</v>
      </c>
      <c r="X643" s="112">
        <f t="shared" si="697"/>
        <v>5</v>
      </c>
      <c r="Y643" s="113">
        <f t="shared" si="697"/>
        <v>4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3" x14ac:dyDescent="0.35">
      <c r="E644" s="101"/>
      <c r="F644" s="114" t="s">
        <v>7</v>
      </c>
      <c r="G644" s="115">
        <f>G$8</f>
        <v>4</v>
      </c>
      <c r="H644" s="115">
        <f t="shared" ref="H644:O644" si="698">H$8</f>
        <v>8</v>
      </c>
      <c r="I644" s="115">
        <f t="shared" si="698"/>
        <v>12</v>
      </c>
      <c r="J644" s="115">
        <f t="shared" si="698"/>
        <v>14</v>
      </c>
      <c r="K644" s="115">
        <f t="shared" si="698"/>
        <v>2</v>
      </c>
      <c r="L644" s="115">
        <f t="shared" si="698"/>
        <v>10</v>
      </c>
      <c r="M644" s="115">
        <f t="shared" si="698"/>
        <v>18</v>
      </c>
      <c r="N644" s="115">
        <f t="shared" si="698"/>
        <v>16</v>
      </c>
      <c r="O644" s="116">
        <f t="shared" si="698"/>
        <v>6</v>
      </c>
      <c r="P644" s="117"/>
      <c r="Q644" s="118">
        <f t="shared" ref="Q644:Y644" si="699">Q$8</f>
        <v>1</v>
      </c>
      <c r="R644" s="119">
        <f t="shared" si="699"/>
        <v>9</v>
      </c>
      <c r="S644" s="119">
        <f t="shared" si="699"/>
        <v>11</v>
      </c>
      <c r="T644" s="119">
        <f t="shared" si="699"/>
        <v>5</v>
      </c>
      <c r="U644" s="119">
        <f t="shared" si="699"/>
        <v>17</v>
      </c>
      <c r="V644" s="119">
        <f t="shared" si="699"/>
        <v>15</v>
      </c>
      <c r="W644" s="119">
        <f t="shared" si="699"/>
        <v>3</v>
      </c>
      <c r="X644" s="119">
        <f t="shared" si="699"/>
        <v>13</v>
      </c>
      <c r="Y644" s="116">
        <f t="shared" si="699"/>
        <v>7</v>
      </c>
      <c r="Z644" s="117"/>
      <c r="AA644" s="120"/>
      <c r="AB644" s="101"/>
      <c r="AC644" s="101"/>
    </row>
    <row r="645" spans="5:33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1</v>
      </c>
      <c r="H645" s="122">
        <f t="shared" ref="H645" si="700">IF($Q640&lt;=18,IF(H644&lt;=$Q640,1,0),IF($Q640&lt;=36,IF(H644&lt;=($Q640-18),2,1),IF($Q640&gt;36,IF(H644&lt;=($Q640-36),3,2))))</f>
        <v>1</v>
      </c>
      <c r="I645" s="122">
        <f t="shared" ref="I645" si="701">IF($Q640&lt;=18,IF(I644&lt;=$Q640,1,0),IF($Q640&lt;=36,IF(I644&lt;=($Q640-18),2,1),IF($Q640&gt;36,IF(I644&lt;=($Q640-36),3,2))))</f>
        <v>1</v>
      </c>
      <c r="J645" s="122">
        <f t="shared" ref="J645" si="702">IF($Q640&lt;=18,IF(J644&lt;=$Q640,1,0),IF($Q640&lt;=36,IF(J644&lt;=($Q640-18),2,1),IF($Q640&gt;36,IF(J644&lt;=($Q640-36),3,2))))</f>
        <v>1</v>
      </c>
      <c r="K645" s="122">
        <f t="shared" ref="K645" si="703">IF($Q640&lt;=18,IF(K644&lt;=$Q640,1,0),IF($Q640&lt;=36,IF(K644&lt;=($Q640-18),2,1),IF($Q640&gt;36,IF(K644&lt;=($Q640-36),3,2))))</f>
        <v>2</v>
      </c>
      <c r="L645" s="122">
        <f t="shared" ref="L645" si="704">IF($Q640&lt;=18,IF(L644&lt;=$Q640,1,0),IF($Q640&lt;=36,IF(L644&lt;=($Q640-18),2,1),IF($Q640&gt;36,IF(L644&lt;=($Q640-36),3,2))))</f>
        <v>1</v>
      </c>
      <c r="M645" s="122">
        <f t="shared" ref="M645" si="705">IF($Q640&lt;=18,IF(M644&lt;=$Q640,1,0),IF($Q640&lt;=36,IF(M644&lt;=($Q640-18),2,1),IF($Q640&gt;36,IF(M644&lt;=($Q640-36),3,2))))</f>
        <v>1</v>
      </c>
      <c r="N645" s="122">
        <f t="shared" ref="N645" si="706">IF($Q640&lt;=18,IF(N644&lt;=$Q640,1,0),IF($Q640&lt;=36,IF(N644&lt;=($Q640-18),2,1),IF($Q640&gt;36,IF(N644&lt;=($Q640-36),3,2))))</f>
        <v>1</v>
      </c>
      <c r="O645" s="123">
        <f t="shared" ref="O645" si="707">IF($Q640&lt;=18,IF(O644&lt;=$Q640,1,0),IF($Q640&lt;=36,IF(O644&lt;=($Q640-18),2,1),IF($Q640&gt;36,IF(O644&lt;=($Q640-36),3,2))))</f>
        <v>1</v>
      </c>
      <c r="P645" s="124">
        <f>SUM(G645:O645)</f>
        <v>10</v>
      </c>
      <c r="Q645" s="123">
        <f t="shared" ref="Q645" si="708">IF($Q640&lt;=18,IF(Q644&lt;=$Q640,1,0),IF($Q640&lt;=36,IF(Q644&lt;=($Q640-18),2,1),IF($Q640&gt;36,IF(Q644&lt;=($Q640-36),3,2))))</f>
        <v>2</v>
      </c>
      <c r="R645" s="123">
        <f t="shared" ref="R645" si="709">IF($Q640&lt;=18,IF(R644&lt;=$Q640,1,0),IF($Q640&lt;=36,IF(R644&lt;=($Q640-18),2,1),IF($Q640&gt;36,IF(R644&lt;=($Q640-36),3,2))))</f>
        <v>1</v>
      </c>
      <c r="S645" s="123">
        <f t="shared" ref="S645" si="710">IF($Q640&lt;=18,IF(S644&lt;=$Q640,1,0),IF($Q640&lt;=36,IF(S644&lt;=($Q640-18),2,1),IF($Q640&gt;36,IF(S644&lt;=($Q640-36),3,2))))</f>
        <v>1</v>
      </c>
      <c r="T645" s="123">
        <f t="shared" ref="T645" si="711">IF($Q640&lt;=18,IF(T644&lt;=$Q640,1,0),IF($Q640&lt;=36,IF(T644&lt;=($Q640-18),2,1),IF($Q640&gt;36,IF(T644&lt;=($Q640-36),3,2))))</f>
        <v>1</v>
      </c>
      <c r="U645" s="123">
        <f t="shared" ref="U645" si="712">IF($Q640&lt;=18,IF(U644&lt;=$Q640,1,0),IF($Q640&lt;=36,IF(U644&lt;=($Q640-18),2,1),IF($Q640&gt;36,IF(U644&lt;=($Q640-36),3,2))))</f>
        <v>1</v>
      </c>
      <c r="V645" s="123">
        <f t="shared" ref="V645" si="713">IF($Q640&lt;=18,IF(V644&lt;=$Q640,1,0),IF($Q640&lt;=36,IF(V644&lt;=($Q640-18),2,1),IF($Q640&gt;36,IF(V644&lt;=($Q640-36),3,2))))</f>
        <v>1</v>
      </c>
      <c r="W645" s="123">
        <f t="shared" ref="W645" si="714">IF($Q640&lt;=18,IF(W644&lt;=$Q640,1,0),IF($Q640&lt;=36,IF(W644&lt;=($Q640-18),2,1),IF($Q640&gt;36,IF(W644&lt;=($Q640-36),3,2))))</f>
        <v>1</v>
      </c>
      <c r="X645" s="123">
        <f t="shared" ref="X645" si="715">IF($Q640&lt;=18,IF(X644&lt;=$Q640,1,0),IF($Q640&lt;=36,IF(X644&lt;=($Q640-18),2,1),IF($Q640&gt;36,IF(X644&lt;=($Q640-36),3,2))))</f>
        <v>1</v>
      </c>
      <c r="Y645" s="123">
        <f t="shared" ref="Y645" si="716">IF($Q640&lt;=18,IF(Y644&lt;=$Q640,1,0),IF($Q640&lt;=36,IF(Y644&lt;=($Q640-18),2,1),IF($Q640&gt;36,IF(Y644&lt;=($Q640-36),3,2))))</f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3" x14ac:dyDescent="0.35">
      <c r="E646" s="101"/>
      <c r="F646" s="127" t="s">
        <v>51</v>
      </c>
      <c r="G646" s="128">
        <f t="shared" ref="G646:O646" si="717">G33</f>
        <v>10</v>
      </c>
      <c r="H646" s="128">
        <f t="shared" si="717"/>
        <v>10</v>
      </c>
      <c r="I646" s="128">
        <f t="shared" si="717"/>
        <v>10</v>
      </c>
      <c r="J646" s="128">
        <f t="shared" si="717"/>
        <v>10</v>
      </c>
      <c r="K646" s="128">
        <f t="shared" si="717"/>
        <v>10</v>
      </c>
      <c r="L646" s="128">
        <f t="shared" si="717"/>
        <v>10</v>
      </c>
      <c r="M646" s="128">
        <f t="shared" si="717"/>
        <v>10</v>
      </c>
      <c r="N646" s="128">
        <f t="shared" si="717"/>
        <v>10</v>
      </c>
      <c r="O646" s="128">
        <f t="shared" si="717"/>
        <v>10</v>
      </c>
      <c r="P646" s="129">
        <f>SUM(G646:O646)</f>
        <v>90</v>
      </c>
      <c r="Q646" s="130">
        <f t="shared" ref="Q646:Y646" si="718">Q33</f>
        <v>10</v>
      </c>
      <c r="R646" s="128">
        <f t="shared" si="718"/>
        <v>10</v>
      </c>
      <c r="S646" s="128">
        <f t="shared" si="718"/>
        <v>10</v>
      </c>
      <c r="T646" s="128">
        <f t="shared" si="718"/>
        <v>10</v>
      </c>
      <c r="U646" s="128">
        <f t="shared" si="718"/>
        <v>10</v>
      </c>
      <c r="V646" s="128">
        <f t="shared" si="718"/>
        <v>10</v>
      </c>
      <c r="W646" s="128">
        <f t="shared" si="718"/>
        <v>10</v>
      </c>
      <c r="X646" s="128">
        <f t="shared" si="718"/>
        <v>10</v>
      </c>
      <c r="Y646" s="131">
        <f t="shared" si="71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3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719">IF(H646-H643=-1,3+H645)+IF(H646-H643=0,2+H645)+IF(H646-H643=1,1+H645)+IF(H646-H643=2,H645)+IF(H646-H643=3,IF(H645-1&gt;0,H645-1,0))+IF(H646-H643=4,IF(H645-2&gt;0,H645-2,0))</f>
        <v>0</v>
      </c>
      <c r="I647" s="134">
        <f t="shared" si="719"/>
        <v>0</v>
      </c>
      <c r="J647" s="134">
        <f t="shared" si="719"/>
        <v>0</v>
      </c>
      <c r="K647" s="134">
        <f t="shared" si="719"/>
        <v>0</v>
      </c>
      <c r="L647" s="134">
        <f t="shared" si="719"/>
        <v>0</v>
      </c>
      <c r="M647" s="134">
        <f t="shared" si="719"/>
        <v>0</v>
      </c>
      <c r="N647" s="134">
        <f t="shared" si="719"/>
        <v>0</v>
      </c>
      <c r="O647" s="135">
        <f t="shared" si="719"/>
        <v>0</v>
      </c>
      <c r="P647" s="136">
        <f>SUM(G647:O647)</f>
        <v>0</v>
      </c>
      <c r="Q647" s="137">
        <f t="shared" ref="Q647:Y647" si="720">IF(Q646-Q643=-1,3+Q645)+IF(Q646-Q643=0,2+Q645)+IF(Q646-Q643=1,1+Q645)+IF(Q646-Q643=2,Q645)+IF(Q646-Q643=3,IF(Q645-1&gt;0,Q645-1,0))+IF(Q646-Q643=4,IF(Q645-2&gt;0,Q645-2,0))</f>
        <v>0</v>
      </c>
      <c r="R647" s="138">
        <f t="shared" si="720"/>
        <v>0</v>
      </c>
      <c r="S647" s="138">
        <f t="shared" si="720"/>
        <v>0</v>
      </c>
      <c r="T647" s="138">
        <f t="shared" si="720"/>
        <v>0</v>
      </c>
      <c r="U647" s="138">
        <f t="shared" si="720"/>
        <v>0</v>
      </c>
      <c r="V647" s="138">
        <f t="shared" si="720"/>
        <v>0</v>
      </c>
      <c r="W647" s="138">
        <f t="shared" si="720"/>
        <v>0</v>
      </c>
      <c r="X647" s="138">
        <f t="shared" si="720"/>
        <v>0</v>
      </c>
      <c r="Y647" s="135">
        <f t="shared" si="72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3" ht="15" thickBot="1" x14ac:dyDescent="0.4">
      <c r="E648" s="101"/>
      <c r="F648" s="140" t="s">
        <v>53</v>
      </c>
      <c r="G648" s="141">
        <f t="shared" ref="G648:O648" si="721">IF(G646-G643=-2,4)+IF(G646-G643=-1,3)+IF(G646-G643=0,2)+IF(G646-G643=1,1)+IF(G646-G643&gt;2,0)</f>
        <v>0</v>
      </c>
      <c r="H648" s="141">
        <f t="shared" si="721"/>
        <v>0</v>
      </c>
      <c r="I648" s="141">
        <f t="shared" si="721"/>
        <v>0</v>
      </c>
      <c r="J648" s="141">
        <f t="shared" si="721"/>
        <v>0</v>
      </c>
      <c r="K648" s="141">
        <f t="shared" si="721"/>
        <v>0</v>
      </c>
      <c r="L648" s="141">
        <f t="shared" si="721"/>
        <v>0</v>
      </c>
      <c r="M648" s="141">
        <f t="shared" si="721"/>
        <v>0</v>
      </c>
      <c r="N648" s="141">
        <f t="shared" si="721"/>
        <v>0</v>
      </c>
      <c r="O648" s="142">
        <f t="shared" si="721"/>
        <v>0</v>
      </c>
      <c r="P648" s="143">
        <f>SUM(G648:O648)</f>
        <v>0</v>
      </c>
      <c r="Q648" s="142">
        <f t="shared" ref="Q648:Y648" si="722">IF(Q646-Q643=-2,4)+IF(Q646-Q643=-1,3)+IF(Q646-Q643=0,2)+IF(Q646-Q643=1,1)+IF(Q646-Q643&gt;2,0)</f>
        <v>0</v>
      </c>
      <c r="R648" s="142">
        <f t="shared" si="722"/>
        <v>0</v>
      </c>
      <c r="S648" s="142">
        <f t="shared" si="722"/>
        <v>0</v>
      </c>
      <c r="T648" s="142">
        <f t="shared" si="722"/>
        <v>0</v>
      </c>
      <c r="U648" s="142">
        <f t="shared" si="722"/>
        <v>0</v>
      </c>
      <c r="V648" s="142">
        <f t="shared" si="722"/>
        <v>0</v>
      </c>
      <c r="W648" s="142">
        <f t="shared" si="722"/>
        <v>0</v>
      </c>
      <c r="X648" s="142">
        <f t="shared" si="722"/>
        <v>0</v>
      </c>
      <c r="Y648" s="142">
        <f t="shared" si="72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3" x14ac:dyDescent="0.35">
      <c r="E649" s="101"/>
      <c r="F649" s="38"/>
      <c r="G649" s="28">
        <f>G646-G643</f>
        <v>6</v>
      </c>
      <c r="H649" s="28">
        <f t="shared" ref="H649:O649" si="723">H646-H643</f>
        <v>6</v>
      </c>
      <c r="I649" s="28">
        <f t="shared" si="723"/>
        <v>5</v>
      </c>
      <c r="J649" s="28">
        <f t="shared" si="723"/>
        <v>6</v>
      </c>
      <c r="K649" s="28">
        <f t="shared" si="723"/>
        <v>7</v>
      </c>
      <c r="L649" s="28">
        <f t="shared" si="723"/>
        <v>5</v>
      </c>
      <c r="M649" s="28">
        <f t="shared" si="723"/>
        <v>7</v>
      </c>
      <c r="N649" s="28">
        <f t="shared" si="723"/>
        <v>5</v>
      </c>
      <c r="O649" s="15">
        <f t="shared" si="723"/>
        <v>7</v>
      </c>
      <c r="P649" s="15"/>
      <c r="Q649" s="15">
        <f t="shared" ref="Q649:Y649" si="724">Q646-Q643</f>
        <v>6</v>
      </c>
      <c r="R649" s="15">
        <f t="shared" si="724"/>
        <v>6</v>
      </c>
      <c r="S649" s="15">
        <f t="shared" si="724"/>
        <v>7</v>
      </c>
      <c r="T649" s="15">
        <f t="shared" si="724"/>
        <v>5</v>
      </c>
      <c r="U649" s="15">
        <f t="shared" si="724"/>
        <v>7</v>
      </c>
      <c r="V649" s="15">
        <f t="shared" si="724"/>
        <v>6</v>
      </c>
      <c r="W649" s="15">
        <f t="shared" si="724"/>
        <v>6</v>
      </c>
      <c r="X649" s="15">
        <f t="shared" si="724"/>
        <v>5</v>
      </c>
      <c r="Y649" s="15">
        <f t="shared" si="724"/>
        <v>6</v>
      </c>
      <c r="Z649" s="145"/>
      <c r="AA649" s="146"/>
      <c r="AB649" s="101"/>
      <c r="AC649" s="101"/>
    </row>
    <row r="650" spans="5:33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3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3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  <c r="AG652" s="74"/>
    </row>
    <row r="653" spans="5:33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  <c r="AG653" s="74"/>
    </row>
    <row r="654" spans="5:33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  <c r="AG654" s="74"/>
    </row>
    <row r="655" spans="5:33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  <c r="AG655" s="74"/>
    </row>
    <row r="656" spans="5:33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  <c r="AG656" s="74"/>
    </row>
    <row r="657" spans="5:33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  <c r="AG657" s="74"/>
    </row>
    <row r="658" spans="5:33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  <c r="AG658" s="74"/>
    </row>
    <row r="659" spans="5:33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  <c r="AG659" s="74"/>
    </row>
    <row r="660" spans="5:33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  <c r="AG660" s="161"/>
    </row>
    <row r="661" spans="5:33" ht="15.5" thickTop="1" thickBot="1" x14ac:dyDescent="0.4"/>
    <row r="662" spans="5:33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44625</v>
      </c>
      <c r="AB662" s="101"/>
      <c r="AC662" s="101"/>
    </row>
    <row r="663" spans="5:33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133</v>
      </c>
      <c r="M663" s="211"/>
      <c r="N663" s="211"/>
      <c r="O663" s="211">
        <f>$G$3</f>
        <v>68.599999999999994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3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3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3" x14ac:dyDescent="0.35">
      <c r="E666" s="101"/>
      <c r="F666" s="109" t="s">
        <v>11</v>
      </c>
      <c r="G666" s="110">
        <f>G$7</f>
        <v>4</v>
      </c>
      <c r="H666" s="110">
        <f t="shared" ref="H666:O666" si="725">H$7</f>
        <v>4</v>
      </c>
      <c r="I666" s="110">
        <f t="shared" si="725"/>
        <v>5</v>
      </c>
      <c r="J666" s="110">
        <f t="shared" si="725"/>
        <v>4</v>
      </c>
      <c r="K666" s="110">
        <f t="shared" si="725"/>
        <v>3</v>
      </c>
      <c r="L666" s="110">
        <f t="shared" si="725"/>
        <v>5</v>
      </c>
      <c r="M666" s="110">
        <f t="shared" si="725"/>
        <v>3</v>
      </c>
      <c r="N666" s="110">
        <f t="shared" si="725"/>
        <v>5</v>
      </c>
      <c r="O666" s="110">
        <f t="shared" si="725"/>
        <v>3</v>
      </c>
      <c r="P666" s="111">
        <f>SUM(G666:O666)</f>
        <v>36</v>
      </c>
      <c r="Q666" s="110">
        <f t="shared" ref="Q666:Y666" si="726">Q$7</f>
        <v>4</v>
      </c>
      <c r="R666" s="112">
        <f t="shared" si="726"/>
        <v>4</v>
      </c>
      <c r="S666" s="112">
        <f t="shared" si="726"/>
        <v>3</v>
      </c>
      <c r="T666" s="112">
        <f t="shared" si="726"/>
        <v>5</v>
      </c>
      <c r="U666" s="112">
        <f t="shared" si="726"/>
        <v>3</v>
      </c>
      <c r="V666" s="112">
        <f t="shared" si="726"/>
        <v>4</v>
      </c>
      <c r="W666" s="112">
        <f t="shared" si="726"/>
        <v>4</v>
      </c>
      <c r="X666" s="112">
        <f t="shared" si="726"/>
        <v>5</v>
      </c>
      <c r="Y666" s="113">
        <f t="shared" si="726"/>
        <v>4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3" x14ac:dyDescent="0.35">
      <c r="E667" s="101"/>
      <c r="F667" s="114" t="s">
        <v>7</v>
      </c>
      <c r="G667" s="115">
        <f>G$8</f>
        <v>4</v>
      </c>
      <c r="H667" s="115">
        <f t="shared" ref="H667:O667" si="727">H$8</f>
        <v>8</v>
      </c>
      <c r="I667" s="115">
        <f t="shared" si="727"/>
        <v>12</v>
      </c>
      <c r="J667" s="115">
        <f t="shared" si="727"/>
        <v>14</v>
      </c>
      <c r="K667" s="115">
        <f t="shared" si="727"/>
        <v>2</v>
      </c>
      <c r="L667" s="115">
        <f t="shared" si="727"/>
        <v>10</v>
      </c>
      <c r="M667" s="115">
        <f t="shared" si="727"/>
        <v>18</v>
      </c>
      <c r="N667" s="115">
        <f t="shared" si="727"/>
        <v>16</v>
      </c>
      <c r="O667" s="116">
        <f t="shared" si="727"/>
        <v>6</v>
      </c>
      <c r="P667" s="117"/>
      <c r="Q667" s="118">
        <f t="shared" ref="Q667:Y667" si="728">Q$8</f>
        <v>1</v>
      </c>
      <c r="R667" s="119">
        <f t="shared" si="728"/>
        <v>9</v>
      </c>
      <c r="S667" s="119">
        <f t="shared" si="728"/>
        <v>11</v>
      </c>
      <c r="T667" s="119">
        <f t="shared" si="728"/>
        <v>5</v>
      </c>
      <c r="U667" s="119">
        <f t="shared" si="728"/>
        <v>17</v>
      </c>
      <c r="V667" s="119">
        <f t="shared" si="728"/>
        <v>15</v>
      </c>
      <c r="W667" s="119">
        <f t="shared" si="728"/>
        <v>3</v>
      </c>
      <c r="X667" s="119">
        <f t="shared" si="728"/>
        <v>13</v>
      </c>
      <c r="Y667" s="116">
        <f t="shared" si="728"/>
        <v>7</v>
      </c>
      <c r="Z667" s="117"/>
      <c r="AA667" s="120"/>
      <c r="AB667" s="101"/>
      <c r="AC667" s="101"/>
    </row>
    <row r="668" spans="5:33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1</v>
      </c>
      <c r="H668" s="122">
        <f t="shared" ref="H668" si="729">IF($Q663&lt;=18,IF(H667&lt;=$Q663,1,0),IF($Q663&lt;=36,IF(H667&lt;=($Q663-18),2,1),IF($Q663&gt;36,IF(H667&lt;=($Q663-36),3,2))))</f>
        <v>1</v>
      </c>
      <c r="I668" s="122">
        <f t="shared" ref="I668" si="730">IF($Q663&lt;=18,IF(I667&lt;=$Q663,1,0),IF($Q663&lt;=36,IF(I667&lt;=($Q663-18),2,1),IF($Q663&gt;36,IF(I667&lt;=($Q663-36),3,2))))</f>
        <v>1</v>
      </c>
      <c r="J668" s="122">
        <f t="shared" ref="J668" si="731">IF($Q663&lt;=18,IF(J667&lt;=$Q663,1,0),IF($Q663&lt;=36,IF(J667&lt;=($Q663-18),2,1),IF($Q663&gt;36,IF(J667&lt;=($Q663-36),3,2))))</f>
        <v>1</v>
      </c>
      <c r="K668" s="122">
        <f t="shared" ref="K668" si="732">IF($Q663&lt;=18,IF(K667&lt;=$Q663,1,0),IF($Q663&lt;=36,IF(K667&lt;=($Q663-18),2,1),IF($Q663&gt;36,IF(K667&lt;=($Q663-36),3,2))))</f>
        <v>2</v>
      </c>
      <c r="L668" s="122">
        <f t="shared" ref="L668" si="733">IF($Q663&lt;=18,IF(L667&lt;=$Q663,1,0),IF($Q663&lt;=36,IF(L667&lt;=($Q663-18),2,1),IF($Q663&gt;36,IF(L667&lt;=($Q663-36),3,2))))</f>
        <v>1</v>
      </c>
      <c r="M668" s="122">
        <f t="shared" ref="M668" si="734">IF($Q663&lt;=18,IF(M667&lt;=$Q663,1,0),IF($Q663&lt;=36,IF(M667&lt;=($Q663-18),2,1),IF($Q663&gt;36,IF(M667&lt;=($Q663-36),3,2))))</f>
        <v>1</v>
      </c>
      <c r="N668" s="122">
        <f t="shared" ref="N668" si="735">IF($Q663&lt;=18,IF(N667&lt;=$Q663,1,0),IF($Q663&lt;=36,IF(N667&lt;=($Q663-18),2,1),IF($Q663&gt;36,IF(N667&lt;=($Q663-36),3,2))))</f>
        <v>1</v>
      </c>
      <c r="O668" s="123">
        <f t="shared" ref="O668" si="736">IF($Q663&lt;=18,IF(O667&lt;=$Q663,1,0),IF($Q663&lt;=36,IF(O667&lt;=($Q663-18),2,1),IF($Q663&gt;36,IF(O667&lt;=($Q663-36),3,2))))</f>
        <v>1</v>
      </c>
      <c r="P668" s="124">
        <f>SUM(G668:O668)</f>
        <v>10</v>
      </c>
      <c r="Q668" s="123">
        <f t="shared" ref="Q668" si="737">IF($Q663&lt;=18,IF(Q667&lt;=$Q663,1,0),IF($Q663&lt;=36,IF(Q667&lt;=($Q663-18),2,1),IF($Q663&gt;36,IF(Q667&lt;=($Q663-36),3,2))))</f>
        <v>2</v>
      </c>
      <c r="R668" s="123">
        <f t="shared" ref="R668" si="738">IF($Q663&lt;=18,IF(R667&lt;=$Q663,1,0),IF($Q663&lt;=36,IF(R667&lt;=($Q663-18),2,1),IF($Q663&gt;36,IF(R667&lt;=($Q663-36),3,2))))</f>
        <v>1</v>
      </c>
      <c r="S668" s="123">
        <f t="shared" ref="S668" si="739">IF($Q663&lt;=18,IF(S667&lt;=$Q663,1,0),IF($Q663&lt;=36,IF(S667&lt;=($Q663-18),2,1),IF($Q663&gt;36,IF(S667&lt;=($Q663-36),3,2))))</f>
        <v>1</v>
      </c>
      <c r="T668" s="123">
        <f t="shared" ref="T668" si="740">IF($Q663&lt;=18,IF(T667&lt;=$Q663,1,0),IF($Q663&lt;=36,IF(T667&lt;=($Q663-18),2,1),IF($Q663&gt;36,IF(T667&lt;=($Q663-36),3,2))))</f>
        <v>1</v>
      </c>
      <c r="U668" s="123">
        <f t="shared" ref="U668" si="741">IF($Q663&lt;=18,IF(U667&lt;=$Q663,1,0),IF($Q663&lt;=36,IF(U667&lt;=($Q663-18),2,1),IF($Q663&gt;36,IF(U667&lt;=($Q663-36),3,2))))</f>
        <v>1</v>
      </c>
      <c r="V668" s="123">
        <f t="shared" ref="V668" si="742">IF($Q663&lt;=18,IF(V667&lt;=$Q663,1,0),IF($Q663&lt;=36,IF(V667&lt;=($Q663-18),2,1),IF($Q663&gt;36,IF(V667&lt;=($Q663-36),3,2))))</f>
        <v>1</v>
      </c>
      <c r="W668" s="123">
        <f t="shared" ref="W668" si="743">IF($Q663&lt;=18,IF(W667&lt;=$Q663,1,0),IF($Q663&lt;=36,IF(W667&lt;=($Q663-18),2,1),IF($Q663&gt;36,IF(W667&lt;=($Q663-36),3,2))))</f>
        <v>1</v>
      </c>
      <c r="X668" s="123">
        <f t="shared" ref="X668" si="744">IF($Q663&lt;=18,IF(X667&lt;=$Q663,1,0),IF($Q663&lt;=36,IF(X667&lt;=($Q663-18),2,1),IF($Q663&gt;36,IF(X667&lt;=($Q663-36),3,2))))</f>
        <v>1</v>
      </c>
      <c r="Y668" s="123">
        <f t="shared" ref="Y668" si="745">IF($Q663&lt;=18,IF(Y667&lt;=$Q663,1,0),IF($Q663&lt;=36,IF(Y667&lt;=($Q663-18),2,1),IF($Q663&gt;36,IF(Y667&lt;=($Q663-36),3,2))))</f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3" x14ac:dyDescent="0.35">
      <c r="E669" s="101"/>
      <c r="F669" s="127" t="s">
        <v>51</v>
      </c>
      <c r="G669" s="128">
        <f t="shared" ref="G669:O669" si="746">G34</f>
        <v>10</v>
      </c>
      <c r="H669" s="128">
        <f t="shared" si="746"/>
        <v>10</v>
      </c>
      <c r="I669" s="128">
        <f t="shared" si="746"/>
        <v>10</v>
      </c>
      <c r="J669" s="128">
        <f t="shared" si="746"/>
        <v>10</v>
      </c>
      <c r="K669" s="128">
        <f t="shared" si="746"/>
        <v>10</v>
      </c>
      <c r="L669" s="128">
        <f t="shared" si="746"/>
        <v>10</v>
      </c>
      <c r="M669" s="128">
        <f t="shared" si="746"/>
        <v>10</v>
      </c>
      <c r="N669" s="128">
        <f t="shared" si="746"/>
        <v>10</v>
      </c>
      <c r="O669" s="128">
        <f t="shared" si="746"/>
        <v>10</v>
      </c>
      <c r="P669" s="129">
        <f>SUM(G669:O669)</f>
        <v>90</v>
      </c>
      <c r="Q669" s="130">
        <f t="shared" ref="Q669:Y669" si="747">Q34</f>
        <v>10</v>
      </c>
      <c r="R669" s="128">
        <f t="shared" si="747"/>
        <v>10</v>
      </c>
      <c r="S669" s="128">
        <f t="shared" si="747"/>
        <v>10</v>
      </c>
      <c r="T669" s="128">
        <f t="shared" si="747"/>
        <v>10</v>
      </c>
      <c r="U669" s="128">
        <f t="shared" si="747"/>
        <v>10</v>
      </c>
      <c r="V669" s="128">
        <f t="shared" si="747"/>
        <v>10</v>
      </c>
      <c r="W669" s="128">
        <f t="shared" si="747"/>
        <v>10</v>
      </c>
      <c r="X669" s="128">
        <f t="shared" si="747"/>
        <v>10</v>
      </c>
      <c r="Y669" s="131">
        <f t="shared" si="747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3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748">IF(H669-H666=-1,3+H668)+IF(H669-H666=0,2+H668)+IF(H669-H666=1,1+H668)+IF(H669-H666=2,H668)+IF(H669-H666=3,IF(H668-1&gt;0,H668-1,0))+IF(H669-H666=4,IF(H668-2&gt;0,H668-2,0))</f>
        <v>0</v>
      </c>
      <c r="I670" s="134">
        <f t="shared" si="748"/>
        <v>0</v>
      </c>
      <c r="J670" s="134">
        <f t="shared" si="748"/>
        <v>0</v>
      </c>
      <c r="K670" s="134">
        <f t="shared" si="748"/>
        <v>0</v>
      </c>
      <c r="L670" s="134">
        <f t="shared" si="748"/>
        <v>0</v>
      </c>
      <c r="M670" s="134">
        <f t="shared" si="748"/>
        <v>0</v>
      </c>
      <c r="N670" s="134">
        <f t="shared" si="748"/>
        <v>0</v>
      </c>
      <c r="O670" s="135">
        <f t="shared" si="748"/>
        <v>0</v>
      </c>
      <c r="P670" s="136">
        <f>SUM(G670:O670)</f>
        <v>0</v>
      </c>
      <c r="Q670" s="137">
        <f t="shared" ref="Q670:Y670" si="749">IF(Q669-Q666=-1,3+Q668)+IF(Q669-Q666=0,2+Q668)+IF(Q669-Q666=1,1+Q668)+IF(Q669-Q666=2,Q668)+IF(Q669-Q666=3,IF(Q668-1&gt;0,Q668-1,0))+IF(Q669-Q666=4,IF(Q668-2&gt;0,Q668-2,0))</f>
        <v>0</v>
      </c>
      <c r="R670" s="138">
        <f t="shared" si="749"/>
        <v>0</v>
      </c>
      <c r="S670" s="138">
        <f t="shared" si="749"/>
        <v>0</v>
      </c>
      <c r="T670" s="138">
        <f t="shared" si="749"/>
        <v>0</v>
      </c>
      <c r="U670" s="138">
        <f t="shared" si="749"/>
        <v>0</v>
      </c>
      <c r="V670" s="138">
        <f t="shared" si="749"/>
        <v>0</v>
      </c>
      <c r="W670" s="138">
        <f t="shared" si="749"/>
        <v>0</v>
      </c>
      <c r="X670" s="138">
        <f t="shared" si="749"/>
        <v>0</v>
      </c>
      <c r="Y670" s="135">
        <f t="shared" si="749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3" ht="15" thickBot="1" x14ac:dyDescent="0.4">
      <c r="E671" s="101"/>
      <c r="F671" s="140" t="s">
        <v>53</v>
      </c>
      <c r="G671" s="141">
        <f t="shared" ref="G671:O671" si="750">IF(G669-G666=-2,4)+IF(G669-G666=-1,3)+IF(G669-G666=0,2)+IF(G669-G666=1,1)+IF(G669-G666&gt;2,0)</f>
        <v>0</v>
      </c>
      <c r="H671" s="141">
        <f t="shared" si="750"/>
        <v>0</v>
      </c>
      <c r="I671" s="141">
        <f t="shared" si="750"/>
        <v>0</v>
      </c>
      <c r="J671" s="141">
        <f t="shared" si="750"/>
        <v>0</v>
      </c>
      <c r="K671" s="141">
        <f t="shared" si="750"/>
        <v>0</v>
      </c>
      <c r="L671" s="141">
        <f t="shared" si="750"/>
        <v>0</v>
      </c>
      <c r="M671" s="141">
        <f t="shared" si="750"/>
        <v>0</v>
      </c>
      <c r="N671" s="141">
        <f t="shared" si="750"/>
        <v>0</v>
      </c>
      <c r="O671" s="142">
        <f t="shared" si="750"/>
        <v>0</v>
      </c>
      <c r="P671" s="143">
        <f>SUM(G671:O671)</f>
        <v>0</v>
      </c>
      <c r="Q671" s="142">
        <f t="shared" ref="Q671:Y671" si="751">IF(Q669-Q666=-2,4)+IF(Q669-Q666=-1,3)+IF(Q669-Q666=0,2)+IF(Q669-Q666=1,1)+IF(Q669-Q666&gt;2,0)</f>
        <v>0</v>
      </c>
      <c r="R671" s="142">
        <f t="shared" si="751"/>
        <v>0</v>
      </c>
      <c r="S671" s="142">
        <f t="shared" si="751"/>
        <v>0</v>
      </c>
      <c r="T671" s="142">
        <f t="shared" si="751"/>
        <v>0</v>
      </c>
      <c r="U671" s="142">
        <f t="shared" si="751"/>
        <v>0</v>
      </c>
      <c r="V671" s="142">
        <f t="shared" si="751"/>
        <v>0</v>
      </c>
      <c r="W671" s="142">
        <f t="shared" si="751"/>
        <v>0</v>
      </c>
      <c r="X671" s="142">
        <f t="shared" si="751"/>
        <v>0</v>
      </c>
      <c r="Y671" s="142">
        <f t="shared" si="751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3" x14ac:dyDescent="0.35">
      <c r="E672" s="101"/>
      <c r="F672" s="38"/>
      <c r="G672" s="28">
        <f>G669-G666</f>
        <v>6</v>
      </c>
      <c r="H672" s="28">
        <f t="shared" ref="H672:O672" si="752">H669-H666</f>
        <v>6</v>
      </c>
      <c r="I672" s="28">
        <f t="shared" si="752"/>
        <v>5</v>
      </c>
      <c r="J672" s="28">
        <f t="shared" si="752"/>
        <v>6</v>
      </c>
      <c r="K672" s="28">
        <f t="shared" si="752"/>
        <v>7</v>
      </c>
      <c r="L672" s="28">
        <f t="shared" si="752"/>
        <v>5</v>
      </c>
      <c r="M672" s="28">
        <f t="shared" si="752"/>
        <v>7</v>
      </c>
      <c r="N672" s="28">
        <f t="shared" si="752"/>
        <v>5</v>
      </c>
      <c r="O672" s="15">
        <f t="shared" si="752"/>
        <v>7</v>
      </c>
      <c r="P672" s="15"/>
      <c r="Q672" s="15">
        <f t="shared" ref="Q672:Y672" si="753">Q669-Q666</f>
        <v>6</v>
      </c>
      <c r="R672" s="15">
        <f t="shared" si="753"/>
        <v>6</v>
      </c>
      <c r="S672" s="15">
        <f t="shared" si="753"/>
        <v>7</v>
      </c>
      <c r="T672" s="15">
        <f t="shared" si="753"/>
        <v>5</v>
      </c>
      <c r="U672" s="15">
        <f t="shared" si="753"/>
        <v>7</v>
      </c>
      <c r="V672" s="15">
        <f t="shared" si="753"/>
        <v>6</v>
      </c>
      <c r="W672" s="15">
        <f t="shared" si="753"/>
        <v>6</v>
      </c>
      <c r="X672" s="15">
        <f t="shared" si="753"/>
        <v>5</v>
      </c>
      <c r="Y672" s="15">
        <f t="shared" si="753"/>
        <v>6</v>
      </c>
      <c r="Z672" s="145"/>
      <c r="AA672" s="146"/>
      <c r="AB672" s="101"/>
      <c r="AC672" s="101"/>
    </row>
    <row r="673" spans="5:33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3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3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  <c r="AG675" s="74"/>
    </row>
    <row r="676" spans="5:33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  <c r="AG676" s="74"/>
    </row>
    <row r="677" spans="5:33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  <c r="AG677" s="74"/>
    </row>
    <row r="678" spans="5:33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  <c r="AG678" s="74"/>
    </row>
    <row r="679" spans="5:33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  <c r="AG679" s="74"/>
    </row>
    <row r="680" spans="5:33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  <c r="AG680" s="74"/>
    </row>
    <row r="681" spans="5:33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  <c r="AG681" s="74"/>
    </row>
    <row r="682" spans="5:33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  <c r="AG682" s="74"/>
    </row>
    <row r="683" spans="5:33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  <c r="AG683" s="161"/>
    </row>
    <row r="684" spans="5:33" ht="15.5" thickTop="1" thickBot="1" x14ac:dyDescent="0.4"/>
    <row r="685" spans="5:33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44625</v>
      </c>
      <c r="AB685" s="101"/>
      <c r="AC685" s="101"/>
    </row>
    <row r="686" spans="5:33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133</v>
      </c>
      <c r="M686" s="211"/>
      <c r="N686" s="211"/>
      <c r="O686" s="211">
        <f>$G$3</f>
        <v>68.599999999999994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3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3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3" x14ac:dyDescent="0.35">
      <c r="E689" s="101"/>
      <c r="F689" s="109" t="s">
        <v>11</v>
      </c>
      <c r="G689" s="110">
        <f>G$7</f>
        <v>4</v>
      </c>
      <c r="H689" s="110">
        <f t="shared" ref="H689:O689" si="754">H$7</f>
        <v>4</v>
      </c>
      <c r="I689" s="110">
        <f t="shared" si="754"/>
        <v>5</v>
      </c>
      <c r="J689" s="110">
        <f t="shared" si="754"/>
        <v>4</v>
      </c>
      <c r="K689" s="110">
        <f t="shared" si="754"/>
        <v>3</v>
      </c>
      <c r="L689" s="110">
        <f t="shared" si="754"/>
        <v>5</v>
      </c>
      <c r="M689" s="110">
        <f t="shared" si="754"/>
        <v>3</v>
      </c>
      <c r="N689" s="110">
        <f t="shared" si="754"/>
        <v>5</v>
      </c>
      <c r="O689" s="110">
        <f t="shared" si="754"/>
        <v>3</v>
      </c>
      <c r="P689" s="111">
        <f>SUM(G689:O689)</f>
        <v>36</v>
      </c>
      <c r="Q689" s="110">
        <f t="shared" ref="Q689:Y689" si="755">Q$7</f>
        <v>4</v>
      </c>
      <c r="R689" s="112">
        <f t="shared" si="755"/>
        <v>4</v>
      </c>
      <c r="S689" s="112">
        <f t="shared" si="755"/>
        <v>3</v>
      </c>
      <c r="T689" s="112">
        <f t="shared" si="755"/>
        <v>5</v>
      </c>
      <c r="U689" s="112">
        <f t="shared" si="755"/>
        <v>3</v>
      </c>
      <c r="V689" s="112">
        <f t="shared" si="755"/>
        <v>4</v>
      </c>
      <c r="W689" s="112">
        <f t="shared" si="755"/>
        <v>4</v>
      </c>
      <c r="X689" s="112">
        <f t="shared" si="755"/>
        <v>5</v>
      </c>
      <c r="Y689" s="113">
        <f t="shared" si="755"/>
        <v>4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3" x14ac:dyDescent="0.35">
      <c r="E690" s="101"/>
      <c r="F690" s="114" t="s">
        <v>7</v>
      </c>
      <c r="G690" s="115">
        <f>G$8</f>
        <v>4</v>
      </c>
      <c r="H690" s="115">
        <f t="shared" ref="H690:O690" si="756">H$8</f>
        <v>8</v>
      </c>
      <c r="I690" s="115">
        <f t="shared" si="756"/>
        <v>12</v>
      </c>
      <c r="J690" s="115">
        <f t="shared" si="756"/>
        <v>14</v>
      </c>
      <c r="K690" s="115">
        <f t="shared" si="756"/>
        <v>2</v>
      </c>
      <c r="L690" s="115">
        <f t="shared" si="756"/>
        <v>10</v>
      </c>
      <c r="M690" s="115">
        <f t="shared" si="756"/>
        <v>18</v>
      </c>
      <c r="N690" s="115">
        <f t="shared" si="756"/>
        <v>16</v>
      </c>
      <c r="O690" s="116">
        <f t="shared" si="756"/>
        <v>6</v>
      </c>
      <c r="P690" s="117"/>
      <c r="Q690" s="118">
        <f t="shared" ref="Q690:Y690" si="757">Q$8</f>
        <v>1</v>
      </c>
      <c r="R690" s="119">
        <f t="shared" si="757"/>
        <v>9</v>
      </c>
      <c r="S690" s="119">
        <f t="shared" si="757"/>
        <v>11</v>
      </c>
      <c r="T690" s="119">
        <f t="shared" si="757"/>
        <v>5</v>
      </c>
      <c r="U690" s="119">
        <f t="shared" si="757"/>
        <v>17</v>
      </c>
      <c r="V690" s="119">
        <f t="shared" si="757"/>
        <v>15</v>
      </c>
      <c r="W690" s="119">
        <f t="shared" si="757"/>
        <v>3</v>
      </c>
      <c r="X690" s="119">
        <f t="shared" si="757"/>
        <v>13</v>
      </c>
      <c r="Y690" s="116">
        <f t="shared" si="757"/>
        <v>7</v>
      </c>
      <c r="Z690" s="117"/>
      <c r="AA690" s="120"/>
      <c r="AB690" s="101"/>
      <c r="AC690" s="101"/>
    </row>
    <row r="691" spans="5:33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1</v>
      </c>
      <c r="H691" s="122">
        <f t="shared" ref="H691" si="758">IF($Q686&lt;=18,IF(H690&lt;=$Q686,1,0),IF($Q686&lt;=36,IF(H690&lt;=($Q686-18),2,1),IF($Q686&gt;36,IF(H690&lt;=($Q686-36),3,2))))</f>
        <v>1</v>
      </c>
      <c r="I691" s="122">
        <f t="shared" ref="I691" si="759">IF($Q686&lt;=18,IF(I690&lt;=$Q686,1,0),IF($Q686&lt;=36,IF(I690&lt;=($Q686-18),2,1),IF($Q686&gt;36,IF(I690&lt;=($Q686-36),3,2))))</f>
        <v>1</v>
      </c>
      <c r="J691" s="122">
        <f t="shared" ref="J691" si="760">IF($Q686&lt;=18,IF(J690&lt;=$Q686,1,0),IF($Q686&lt;=36,IF(J690&lt;=($Q686-18),2,1),IF($Q686&gt;36,IF(J690&lt;=($Q686-36),3,2))))</f>
        <v>1</v>
      </c>
      <c r="K691" s="122">
        <f t="shared" ref="K691" si="761">IF($Q686&lt;=18,IF(K690&lt;=$Q686,1,0),IF($Q686&lt;=36,IF(K690&lt;=($Q686-18),2,1),IF($Q686&gt;36,IF(K690&lt;=($Q686-36),3,2))))</f>
        <v>2</v>
      </c>
      <c r="L691" s="122">
        <f t="shared" ref="L691" si="762">IF($Q686&lt;=18,IF(L690&lt;=$Q686,1,0),IF($Q686&lt;=36,IF(L690&lt;=($Q686-18),2,1),IF($Q686&gt;36,IF(L690&lt;=($Q686-36),3,2))))</f>
        <v>1</v>
      </c>
      <c r="M691" s="122">
        <f t="shared" ref="M691" si="763">IF($Q686&lt;=18,IF(M690&lt;=$Q686,1,0),IF($Q686&lt;=36,IF(M690&lt;=($Q686-18),2,1),IF($Q686&gt;36,IF(M690&lt;=($Q686-36),3,2))))</f>
        <v>1</v>
      </c>
      <c r="N691" s="122">
        <f t="shared" ref="N691" si="764">IF($Q686&lt;=18,IF(N690&lt;=$Q686,1,0),IF($Q686&lt;=36,IF(N690&lt;=($Q686-18),2,1),IF($Q686&gt;36,IF(N690&lt;=($Q686-36),3,2))))</f>
        <v>1</v>
      </c>
      <c r="O691" s="123">
        <f t="shared" ref="O691" si="765">IF($Q686&lt;=18,IF(O690&lt;=$Q686,1,0),IF($Q686&lt;=36,IF(O690&lt;=($Q686-18),2,1),IF($Q686&gt;36,IF(O690&lt;=($Q686-36),3,2))))</f>
        <v>1</v>
      </c>
      <c r="P691" s="124">
        <f>SUM(G691:O691)</f>
        <v>10</v>
      </c>
      <c r="Q691" s="123">
        <f t="shared" ref="Q691" si="766">IF($Q686&lt;=18,IF(Q690&lt;=$Q686,1,0),IF($Q686&lt;=36,IF(Q690&lt;=($Q686-18),2,1),IF($Q686&gt;36,IF(Q690&lt;=($Q686-36),3,2))))</f>
        <v>2</v>
      </c>
      <c r="R691" s="123">
        <f t="shared" ref="R691" si="767">IF($Q686&lt;=18,IF(R690&lt;=$Q686,1,0),IF($Q686&lt;=36,IF(R690&lt;=($Q686-18),2,1),IF($Q686&gt;36,IF(R690&lt;=($Q686-36),3,2))))</f>
        <v>1</v>
      </c>
      <c r="S691" s="123">
        <f t="shared" ref="S691" si="768">IF($Q686&lt;=18,IF(S690&lt;=$Q686,1,0),IF($Q686&lt;=36,IF(S690&lt;=($Q686-18),2,1),IF($Q686&gt;36,IF(S690&lt;=($Q686-36),3,2))))</f>
        <v>1</v>
      </c>
      <c r="T691" s="123">
        <f t="shared" ref="T691" si="769">IF($Q686&lt;=18,IF(T690&lt;=$Q686,1,0),IF($Q686&lt;=36,IF(T690&lt;=($Q686-18),2,1),IF($Q686&gt;36,IF(T690&lt;=($Q686-36),3,2))))</f>
        <v>1</v>
      </c>
      <c r="U691" s="123">
        <f t="shared" ref="U691" si="770">IF($Q686&lt;=18,IF(U690&lt;=$Q686,1,0),IF($Q686&lt;=36,IF(U690&lt;=($Q686-18),2,1),IF($Q686&gt;36,IF(U690&lt;=($Q686-36),3,2))))</f>
        <v>1</v>
      </c>
      <c r="V691" s="123">
        <f t="shared" ref="V691" si="771">IF($Q686&lt;=18,IF(V690&lt;=$Q686,1,0),IF($Q686&lt;=36,IF(V690&lt;=($Q686-18),2,1),IF($Q686&gt;36,IF(V690&lt;=($Q686-36),3,2))))</f>
        <v>1</v>
      </c>
      <c r="W691" s="123">
        <f t="shared" ref="W691" si="772">IF($Q686&lt;=18,IF(W690&lt;=$Q686,1,0),IF($Q686&lt;=36,IF(W690&lt;=($Q686-18),2,1),IF($Q686&gt;36,IF(W690&lt;=($Q686-36),3,2))))</f>
        <v>1</v>
      </c>
      <c r="X691" s="123">
        <f t="shared" ref="X691" si="773">IF($Q686&lt;=18,IF(X690&lt;=$Q686,1,0),IF($Q686&lt;=36,IF(X690&lt;=($Q686-18),2,1),IF($Q686&gt;36,IF(X690&lt;=($Q686-36),3,2))))</f>
        <v>1</v>
      </c>
      <c r="Y691" s="123">
        <f t="shared" ref="Y691" si="774">IF($Q686&lt;=18,IF(Y690&lt;=$Q686,1,0),IF($Q686&lt;=36,IF(Y690&lt;=($Q686-18),2,1),IF($Q686&gt;36,IF(Y690&lt;=($Q686-36),3,2))))</f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3" x14ac:dyDescent="0.35">
      <c r="E692" s="101"/>
      <c r="F692" s="127" t="s">
        <v>51</v>
      </c>
      <c r="G692" s="128">
        <f t="shared" ref="G692:O692" si="775">G35</f>
        <v>10</v>
      </c>
      <c r="H692" s="128">
        <f t="shared" si="775"/>
        <v>10</v>
      </c>
      <c r="I692" s="128">
        <f t="shared" si="775"/>
        <v>10</v>
      </c>
      <c r="J692" s="128">
        <f t="shared" si="775"/>
        <v>10</v>
      </c>
      <c r="K692" s="128">
        <f t="shared" si="775"/>
        <v>10</v>
      </c>
      <c r="L692" s="128">
        <f t="shared" si="775"/>
        <v>10</v>
      </c>
      <c r="M692" s="128">
        <f t="shared" si="775"/>
        <v>10</v>
      </c>
      <c r="N692" s="128">
        <f t="shared" si="775"/>
        <v>10</v>
      </c>
      <c r="O692" s="128">
        <f t="shared" si="775"/>
        <v>10</v>
      </c>
      <c r="P692" s="129">
        <f>SUM(G692:O692)</f>
        <v>90</v>
      </c>
      <c r="Q692" s="130">
        <f t="shared" ref="Q692:Y692" si="776">Q35</f>
        <v>10</v>
      </c>
      <c r="R692" s="128">
        <f t="shared" si="776"/>
        <v>10</v>
      </c>
      <c r="S692" s="128">
        <f t="shared" si="776"/>
        <v>10</v>
      </c>
      <c r="T692" s="128">
        <f t="shared" si="776"/>
        <v>10</v>
      </c>
      <c r="U692" s="128">
        <f t="shared" si="776"/>
        <v>10</v>
      </c>
      <c r="V692" s="128">
        <f t="shared" si="776"/>
        <v>10</v>
      </c>
      <c r="W692" s="128">
        <f t="shared" si="776"/>
        <v>10</v>
      </c>
      <c r="X692" s="128">
        <f t="shared" si="776"/>
        <v>10</v>
      </c>
      <c r="Y692" s="131">
        <f t="shared" si="77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3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777">IF(H692-H689=-1,3+H691)+IF(H692-H689=0,2+H691)+IF(H692-H689=1,1+H691)+IF(H692-H689=2,H691)+IF(H692-H689=3,IF(H691-1&gt;0,H691-1,0))+IF(H692-H689=4,IF(H691-2&gt;0,H691-2,0))</f>
        <v>0</v>
      </c>
      <c r="I693" s="134">
        <f t="shared" si="777"/>
        <v>0</v>
      </c>
      <c r="J693" s="134">
        <f t="shared" si="777"/>
        <v>0</v>
      </c>
      <c r="K693" s="134">
        <f t="shared" si="777"/>
        <v>0</v>
      </c>
      <c r="L693" s="134">
        <f t="shared" si="777"/>
        <v>0</v>
      </c>
      <c r="M693" s="134">
        <f t="shared" si="777"/>
        <v>0</v>
      </c>
      <c r="N693" s="134">
        <f t="shared" si="777"/>
        <v>0</v>
      </c>
      <c r="O693" s="135">
        <f t="shared" si="777"/>
        <v>0</v>
      </c>
      <c r="P693" s="136">
        <f>SUM(G693:O693)</f>
        <v>0</v>
      </c>
      <c r="Q693" s="137">
        <f t="shared" ref="Q693:Y693" si="778">IF(Q692-Q689=-1,3+Q691)+IF(Q692-Q689=0,2+Q691)+IF(Q692-Q689=1,1+Q691)+IF(Q692-Q689=2,Q691)+IF(Q692-Q689=3,IF(Q691-1&gt;0,Q691-1,0))+IF(Q692-Q689=4,IF(Q691-2&gt;0,Q691-2,0))</f>
        <v>0</v>
      </c>
      <c r="R693" s="138">
        <f t="shared" si="778"/>
        <v>0</v>
      </c>
      <c r="S693" s="138">
        <f t="shared" si="778"/>
        <v>0</v>
      </c>
      <c r="T693" s="138">
        <f t="shared" si="778"/>
        <v>0</v>
      </c>
      <c r="U693" s="138">
        <f t="shared" si="778"/>
        <v>0</v>
      </c>
      <c r="V693" s="138">
        <f t="shared" si="778"/>
        <v>0</v>
      </c>
      <c r="W693" s="138">
        <f t="shared" si="778"/>
        <v>0</v>
      </c>
      <c r="X693" s="138">
        <f t="shared" si="778"/>
        <v>0</v>
      </c>
      <c r="Y693" s="135">
        <f t="shared" si="77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3" ht="15" thickBot="1" x14ac:dyDescent="0.4">
      <c r="E694" s="101"/>
      <c r="F694" s="140" t="s">
        <v>53</v>
      </c>
      <c r="G694" s="141">
        <f t="shared" ref="G694:O694" si="779">IF(G692-G689=-2,4)+IF(G692-G689=-1,3)+IF(G692-G689=0,2)+IF(G692-G689=1,1)+IF(G692-G689&gt;2,0)</f>
        <v>0</v>
      </c>
      <c r="H694" s="141">
        <f t="shared" si="779"/>
        <v>0</v>
      </c>
      <c r="I694" s="141">
        <f t="shared" si="779"/>
        <v>0</v>
      </c>
      <c r="J694" s="141">
        <f t="shared" si="779"/>
        <v>0</v>
      </c>
      <c r="K694" s="141">
        <f t="shared" si="779"/>
        <v>0</v>
      </c>
      <c r="L694" s="141">
        <f t="shared" si="779"/>
        <v>0</v>
      </c>
      <c r="M694" s="141">
        <f t="shared" si="779"/>
        <v>0</v>
      </c>
      <c r="N694" s="141">
        <f t="shared" si="779"/>
        <v>0</v>
      </c>
      <c r="O694" s="142">
        <f t="shared" si="779"/>
        <v>0</v>
      </c>
      <c r="P694" s="143">
        <f>SUM(G694:O694)</f>
        <v>0</v>
      </c>
      <c r="Q694" s="142">
        <f t="shared" ref="Q694:Y694" si="780">IF(Q692-Q689=-2,4)+IF(Q692-Q689=-1,3)+IF(Q692-Q689=0,2)+IF(Q692-Q689=1,1)+IF(Q692-Q689&gt;2,0)</f>
        <v>0</v>
      </c>
      <c r="R694" s="142">
        <f t="shared" si="780"/>
        <v>0</v>
      </c>
      <c r="S694" s="142">
        <f t="shared" si="780"/>
        <v>0</v>
      </c>
      <c r="T694" s="142">
        <f t="shared" si="780"/>
        <v>0</v>
      </c>
      <c r="U694" s="142">
        <f t="shared" si="780"/>
        <v>0</v>
      </c>
      <c r="V694" s="142">
        <f t="shared" si="780"/>
        <v>0</v>
      </c>
      <c r="W694" s="142">
        <f t="shared" si="780"/>
        <v>0</v>
      </c>
      <c r="X694" s="142">
        <f t="shared" si="780"/>
        <v>0</v>
      </c>
      <c r="Y694" s="142">
        <f t="shared" si="78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3" x14ac:dyDescent="0.35">
      <c r="E695" s="101"/>
      <c r="F695" s="38"/>
      <c r="G695" s="28">
        <f>G692-G689</f>
        <v>6</v>
      </c>
      <c r="H695" s="28">
        <f t="shared" ref="H695:O695" si="781">H692-H689</f>
        <v>6</v>
      </c>
      <c r="I695" s="28">
        <f t="shared" si="781"/>
        <v>5</v>
      </c>
      <c r="J695" s="28">
        <f t="shared" si="781"/>
        <v>6</v>
      </c>
      <c r="K695" s="28">
        <f t="shared" si="781"/>
        <v>7</v>
      </c>
      <c r="L695" s="28">
        <f t="shared" si="781"/>
        <v>5</v>
      </c>
      <c r="M695" s="28">
        <f t="shared" si="781"/>
        <v>7</v>
      </c>
      <c r="N695" s="28">
        <f t="shared" si="781"/>
        <v>5</v>
      </c>
      <c r="O695" s="15">
        <f t="shared" si="781"/>
        <v>7</v>
      </c>
      <c r="P695" s="15"/>
      <c r="Q695" s="15">
        <f t="shared" ref="Q695:Y695" si="782">Q692-Q689</f>
        <v>6</v>
      </c>
      <c r="R695" s="15">
        <f t="shared" si="782"/>
        <v>6</v>
      </c>
      <c r="S695" s="15">
        <f t="shared" si="782"/>
        <v>7</v>
      </c>
      <c r="T695" s="15">
        <f t="shared" si="782"/>
        <v>5</v>
      </c>
      <c r="U695" s="15">
        <f t="shared" si="782"/>
        <v>7</v>
      </c>
      <c r="V695" s="15">
        <f t="shared" si="782"/>
        <v>6</v>
      </c>
      <c r="W695" s="15">
        <f t="shared" si="782"/>
        <v>6</v>
      </c>
      <c r="X695" s="15">
        <f t="shared" si="782"/>
        <v>5</v>
      </c>
      <c r="Y695" s="15">
        <f t="shared" si="782"/>
        <v>6</v>
      </c>
      <c r="Z695" s="145"/>
      <c r="AA695" s="146"/>
      <c r="AB695" s="101"/>
      <c r="AC695" s="101"/>
    </row>
    <row r="696" spans="5:33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3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3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  <c r="AG698" s="74"/>
    </row>
    <row r="699" spans="5:33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  <c r="AG699" s="74"/>
    </row>
    <row r="700" spans="5:33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  <c r="AG700" s="74"/>
    </row>
    <row r="701" spans="5:33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  <c r="AG701" s="74"/>
    </row>
    <row r="702" spans="5:33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  <c r="AG702" s="74"/>
    </row>
    <row r="703" spans="5:33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  <c r="AG703" s="74"/>
    </row>
    <row r="704" spans="5:33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  <c r="AG704" s="74"/>
    </row>
    <row r="705" spans="5:33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  <c r="AG705" s="74"/>
    </row>
    <row r="706" spans="5:33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  <c r="AG706" s="161"/>
    </row>
    <row r="707" spans="5:33" ht="15.5" thickTop="1" thickBot="1" x14ac:dyDescent="0.4"/>
    <row r="708" spans="5:33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44625</v>
      </c>
      <c r="AB708" s="101"/>
      <c r="AC708" s="101"/>
    </row>
    <row r="709" spans="5:33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133</v>
      </c>
      <c r="M709" s="211"/>
      <c r="N709" s="211"/>
      <c r="O709" s="211">
        <f>$G$3</f>
        <v>68.599999999999994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3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3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3" x14ac:dyDescent="0.35">
      <c r="E712" s="101"/>
      <c r="F712" s="109" t="s">
        <v>11</v>
      </c>
      <c r="G712" s="110">
        <f>G$7</f>
        <v>4</v>
      </c>
      <c r="H712" s="110">
        <f t="shared" ref="H712:O712" si="783">H$7</f>
        <v>4</v>
      </c>
      <c r="I712" s="110">
        <f t="shared" si="783"/>
        <v>5</v>
      </c>
      <c r="J712" s="110">
        <f t="shared" si="783"/>
        <v>4</v>
      </c>
      <c r="K712" s="110">
        <f t="shared" si="783"/>
        <v>3</v>
      </c>
      <c r="L712" s="110">
        <f t="shared" si="783"/>
        <v>5</v>
      </c>
      <c r="M712" s="110">
        <f t="shared" si="783"/>
        <v>3</v>
      </c>
      <c r="N712" s="110">
        <f t="shared" si="783"/>
        <v>5</v>
      </c>
      <c r="O712" s="110">
        <f t="shared" si="783"/>
        <v>3</v>
      </c>
      <c r="P712" s="111">
        <f>SUM(G712:O712)</f>
        <v>36</v>
      </c>
      <c r="Q712" s="110">
        <f t="shared" ref="Q712:Y712" si="784">Q$7</f>
        <v>4</v>
      </c>
      <c r="R712" s="112">
        <f t="shared" si="784"/>
        <v>4</v>
      </c>
      <c r="S712" s="112">
        <f t="shared" si="784"/>
        <v>3</v>
      </c>
      <c r="T712" s="112">
        <f t="shared" si="784"/>
        <v>5</v>
      </c>
      <c r="U712" s="112">
        <f t="shared" si="784"/>
        <v>3</v>
      </c>
      <c r="V712" s="112">
        <f t="shared" si="784"/>
        <v>4</v>
      </c>
      <c r="W712" s="112">
        <f t="shared" si="784"/>
        <v>4</v>
      </c>
      <c r="X712" s="112">
        <f t="shared" si="784"/>
        <v>5</v>
      </c>
      <c r="Y712" s="113">
        <f t="shared" si="784"/>
        <v>4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3" x14ac:dyDescent="0.35">
      <c r="E713" s="101"/>
      <c r="F713" s="114" t="s">
        <v>7</v>
      </c>
      <c r="G713" s="115">
        <f>G$8</f>
        <v>4</v>
      </c>
      <c r="H713" s="115">
        <f t="shared" ref="H713:O713" si="785">H$8</f>
        <v>8</v>
      </c>
      <c r="I713" s="115">
        <f t="shared" si="785"/>
        <v>12</v>
      </c>
      <c r="J713" s="115">
        <f t="shared" si="785"/>
        <v>14</v>
      </c>
      <c r="K713" s="115">
        <f t="shared" si="785"/>
        <v>2</v>
      </c>
      <c r="L713" s="115">
        <f t="shared" si="785"/>
        <v>10</v>
      </c>
      <c r="M713" s="115">
        <f t="shared" si="785"/>
        <v>18</v>
      </c>
      <c r="N713" s="115">
        <f t="shared" si="785"/>
        <v>16</v>
      </c>
      <c r="O713" s="116">
        <f t="shared" si="785"/>
        <v>6</v>
      </c>
      <c r="P713" s="117"/>
      <c r="Q713" s="118">
        <f t="shared" ref="Q713:Y713" si="786">Q$8</f>
        <v>1</v>
      </c>
      <c r="R713" s="119">
        <f t="shared" si="786"/>
        <v>9</v>
      </c>
      <c r="S713" s="119">
        <f t="shared" si="786"/>
        <v>11</v>
      </c>
      <c r="T713" s="119">
        <f t="shared" si="786"/>
        <v>5</v>
      </c>
      <c r="U713" s="119">
        <f t="shared" si="786"/>
        <v>17</v>
      </c>
      <c r="V713" s="119">
        <f t="shared" si="786"/>
        <v>15</v>
      </c>
      <c r="W713" s="119">
        <f t="shared" si="786"/>
        <v>3</v>
      </c>
      <c r="X713" s="119">
        <f t="shared" si="786"/>
        <v>13</v>
      </c>
      <c r="Y713" s="116">
        <f t="shared" si="786"/>
        <v>7</v>
      </c>
      <c r="Z713" s="117"/>
      <c r="AA713" s="120"/>
      <c r="AB713" s="101"/>
      <c r="AC713" s="101"/>
    </row>
    <row r="714" spans="5:33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1</v>
      </c>
      <c r="H714" s="122">
        <f t="shared" ref="H714" si="787">IF($Q709&lt;=18,IF(H713&lt;=$Q709,1,0),IF($Q709&lt;=36,IF(H713&lt;=($Q709-18),2,1),IF($Q709&gt;36,IF(H713&lt;=($Q709-36),3,2))))</f>
        <v>1</v>
      </c>
      <c r="I714" s="122">
        <f t="shared" ref="I714" si="788">IF($Q709&lt;=18,IF(I713&lt;=$Q709,1,0),IF($Q709&lt;=36,IF(I713&lt;=($Q709-18),2,1),IF($Q709&gt;36,IF(I713&lt;=($Q709-36),3,2))))</f>
        <v>1</v>
      </c>
      <c r="J714" s="122">
        <f t="shared" ref="J714" si="789">IF($Q709&lt;=18,IF(J713&lt;=$Q709,1,0),IF($Q709&lt;=36,IF(J713&lt;=($Q709-18),2,1),IF($Q709&gt;36,IF(J713&lt;=($Q709-36),3,2))))</f>
        <v>1</v>
      </c>
      <c r="K714" s="122">
        <f t="shared" ref="K714" si="790">IF($Q709&lt;=18,IF(K713&lt;=$Q709,1,0),IF($Q709&lt;=36,IF(K713&lt;=($Q709-18),2,1),IF($Q709&gt;36,IF(K713&lt;=($Q709-36),3,2))))</f>
        <v>2</v>
      </c>
      <c r="L714" s="122">
        <f t="shared" ref="L714" si="791">IF($Q709&lt;=18,IF(L713&lt;=$Q709,1,0),IF($Q709&lt;=36,IF(L713&lt;=($Q709-18),2,1),IF($Q709&gt;36,IF(L713&lt;=($Q709-36),3,2))))</f>
        <v>1</v>
      </c>
      <c r="M714" s="122">
        <f t="shared" ref="M714" si="792">IF($Q709&lt;=18,IF(M713&lt;=$Q709,1,0),IF($Q709&lt;=36,IF(M713&lt;=($Q709-18),2,1),IF($Q709&gt;36,IF(M713&lt;=($Q709-36),3,2))))</f>
        <v>1</v>
      </c>
      <c r="N714" s="122">
        <f t="shared" ref="N714" si="793">IF($Q709&lt;=18,IF(N713&lt;=$Q709,1,0),IF($Q709&lt;=36,IF(N713&lt;=($Q709-18),2,1),IF($Q709&gt;36,IF(N713&lt;=($Q709-36),3,2))))</f>
        <v>1</v>
      </c>
      <c r="O714" s="123">
        <f t="shared" ref="O714" si="794">IF($Q709&lt;=18,IF(O713&lt;=$Q709,1,0),IF($Q709&lt;=36,IF(O713&lt;=($Q709-18),2,1),IF($Q709&gt;36,IF(O713&lt;=($Q709-36),3,2))))</f>
        <v>1</v>
      </c>
      <c r="P714" s="124">
        <f>SUM(G714:O714)</f>
        <v>10</v>
      </c>
      <c r="Q714" s="123">
        <f t="shared" ref="Q714" si="795">IF($Q709&lt;=18,IF(Q713&lt;=$Q709,1,0),IF($Q709&lt;=36,IF(Q713&lt;=($Q709-18),2,1),IF($Q709&gt;36,IF(Q713&lt;=($Q709-36),3,2))))</f>
        <v>2</v>
      </c>
      <c r="R714" s="123">
        <f t="shared" ref="R714" si="796">IF($Q709&lt;=18,IF(R713&lt;=$Q709,1,0),IF($Q709&lt;=36,IF(R713&lt;=($Q709-18),2,1),IF($Q709&gt;36,IF(R713&lt;=($Q709-36),3,2))))</f>
        <v>1</v>
      </c>
      <c r="S714" s="123">
        <f t="shared" ref="S714" si="797">IF($Q709&lt;=18,IF(S713&lt;=$Q709,1,0),IF($Q709&lt;=36,IF(S713&lt;=($Q709-18),2,1),IF($Q709&gt;36,IF(S713&lt;=($Q709-36),3,2))))</f>
        <v>1</v>
      </c>
      <c r="T714" s="123">
        <f t="shared" ref="T714" si="798">IF($Q709&lt;=18,IF(T713&lt;=$Q709,1,0),IF($Q709&lt;=36,IF(T713&lt;=($Q709-18),2,1),IF($Q709&gt;36,IF(T713&lt;=($Q709-36),3,2))))</f>
        <v>1</v>
      </c>
      <c r="U714" s="123">
        <f t="shared" ref="U714" si="799">IF($Q709&lt;=18,IF(U713&lt;=$Q709,1,0),IF($Q709&lt;=36,IF(U713&lt;=($Q709-18),2,1),IF($Q709&gt;36,IF(U713&lt;=($Q709-36),3,2))))</f>
        <v>1</v>
      </c>
      <c r="V714" s="123">
        <f t="shared" ref="V714" si="800">IF($Q709&lt;=18,IF(V713&lt;=$Q709,1,0),IF($Q709&lt;=36,IF(V713&lt;=($Q709-18),2,1),IF($Q709&gt;36,IF(V713&lt;=($Q709-36),3,2))))</f>
        <v>1</v>
      </c>
      <c r="W714" s="123">
        <f t="shared" ref="W714" si="801">IF($Q709&lt;=18,IF(W713&lt;=$Q709,1,0),IF($Q709&lt;=36,IF(W713&lt;=($Q709-18),2,1),IF($Q709&gt;36,IF(W713&lt;=($Q709-36),3,2))))</f>
        <v>1</v>
      </c>
      <c r="X714" s="123">
        <f t="shared" ref="X714" si="802">IF($Q709&lt;=18,IF(X713&lt;=$Q709,1,0),IF($Q709&lt;=36,IF(X713&lt;=($Q709-18),2,1),IF($Q709&gt;36,IF(X713&lt;=($Q709-36),3,2))))</f>
        <v>1</v>
      </c>
      <c r="Y714" s="123">
        <f t="shared" ref="Y714" si="803">IF($Q709&lt;=18,IF(Y713&lt;=$Q709,1,0),IF($Q709&lt;=36,IF(Y713&lt;=($Q709-18),2,1),IF($Q709&gt;36,IF(Y713&lt;=($Q709-36),3,2))))</f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3" x14ac:dyDescent="0.35">
      <c r="E715" s="101"/>
      <c r="F715" s="127" t="s">
        <v>51</v>
      </c>
      <c r="G715" s="128">
        <f t="shared" ref="G715:O715" si="804">G36</f>
        <v>10</v>
      </c>
      <c r="H715" s="128">
        <f t="shared" si="804"/>
        <v>10</v>
      </c>
      <c r="I715" s="128">
        <f t="shared" si="804"/>
        <v>10</v>
      </c>
      <c r="J715" s="128">
        <f t="shared" si="804"/>
        <v>10</v>
      </c>
      <c r="K715" s="128">
        <f t="shared" si="804"/>
        <v>10</v>
      </c>
      <c r="L715" s="128">
        <f t="shared" si="804"/>
        <v>10</v>
      </c>
      <c r="M715" s="128">
        <f t="shared" si="804"/>
        <v>10</v>
      </c>
      <c r="N715" s="128">
        <f t="shared" si="804"/>
        <v>10</v>
      </c>
      <c r="O715" s="128">
        <f t="shared" si="804"/>
        <v>10</v>
      </c>
      <c r="P715" s="129">
        <f>SUM(G715:O715)</f>
        <v>90</v>
      </c>
      <c r="Q715" s="130">
        <f t="shared" ref="Q715:Y715" si="805">Q36</f>
        <v>10</v>
      </c>
      <c r="R715" s="128">
        <f t="shared" si="805"/>
        <v>10</v>
      </c>
      <c r="S715" s="128">
        <f t="shared" si="805"/>
        <v>10</v>
      </c>
      <c r="T715" s="128">
        <f t="shared" si="805"/>
        <v>10</v>
      </c>
      <c r="U715" s="128">
        <f t="shared" si="805"/>
        <v>10</v>
      </c>
      <c r="V715" s="128">
        <f t="shared" si="805"/>
        <v>10</v>
      </c>
      <c r="W715" s="128">
        <f t="shared" si="805"/>
        <v>10</v>
      </c>
      <c r="X715" s="128">
        <f t="shared" si="805"/>
        <v>10</v>
      </c>
      <c r="Y715" s="131">
        <f t="shared" si="805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3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806">IF(H715-H712=-1,3+H714)+IF(H715-H712=0,2+H714)+IF(H715-H712=1,1+H714)+IF(H715-H712=2,H714)+IF(H715-H712=3,IF(H714-1&gt;0,H714-1,0))+IF(H715-H712=4,IF(H714-2&gt;0,H714-2,0))</f>
        <v>0</v>
      </c>
      <c r="I716" s="134">
        <f t="shared" si="806"/>
        <v>0</v>
      </c>
      <c r="J716" s="134">
        <f t="shared" si="806"/>
        <v>0</v>
      </c>
      <c r="K716" s="134">
        <f t="shared" si="806"/>
        <v>0</v>
      </c>
      <c r="L716" s="134">
        <f t="shared" si="806"/>
        <v>0</v>
      </c>
      <c r="M716" s="134">
        <f t="shared" si="806"/>
        <v>0</v>
      </c>
      <c r="N716" s="134">
        <f t="shared" si="806"/>
        <v>0</v>
      </c>
      <c r="O716" s="135">
        <f t="shared" si="806"/>
        <v>0</v>
      </c>
      <c r="P716" s="136">
        <f>SUM(G716:O716)</f>
        <v>0</v>
      </c>
      <c r="Q716" s="137">
        <f t="shared" ref="Q716:Y716" si="807">IF(Q715-Q712=-1,3+Q714)+IF(Q715-Q712=0,2+Q714)+IF(Q715-Q712=1,1+Q714)+IF(Q715-Q712=2,Q714)+IF(Q715-Q712=3,IF(Q714-1&gt;0,Q714-1,0))+IF(Q715-Q712=4,IF(Q714-2&gt;0,Q714-2,0))</f>
        <v>0</v>
      </c>
      <c r="R716" s="138">
        <f t="shared" si="807"/>
        <v>0</v>
      </c>
      <c r="S716" s="138">
        <f t="shared" si="807"/>
        <v>0</v>
      </c>
      <c r="T716" s="138">
        <f t="shared" si="807"/>
        <v>0</v>
      </c>
      <c r="U716" s="138">
        <f t="shared" si="807"/>
        <v>0</v>
      </c>
      <c r="V716" s="138">
        <f t="shared" si="807"/>
        <v>0</v>
      </c>
      <c r="W716" s="138">
        <f t="shared" si="807"/>
        <v>0</v>
      </c>
      <c r="X716" s="138">
        <f t="shared" si="807"/>
        <v>0</v>
      </c>
      <c r="Y716" s="135">
        <f t="shared" si="807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3" ht="15" thickBot="1" x14ac:dyDescent="0.4">
      <c r="E717" s="101"/>
      <c r="F717" s="140" t="s">
        <v>53</v>
      </c>
      <c r="G717" s="141">
        <f t="shared" ref="G717:O717" si="808">IF(G715-G712=-2,4)+IF(G715-G712=-1,3)+IF(G715-G712=0,2)+IF(G715-G712=1,1)+IF(G715-G712&gt;2,0)</f>
        <v>0</v>
      </c>
      <c r="H717" s="141">
        <f t="shared" si="808"/>
        <v>0</v>
      </c>
      <c r="I717" s="141">
        <f t="shared" si="808"/>
        <v>0</v>
      </c>
      <c r="J717" s="141">
        <f t="shared" si="808"/>
        <v>0</v>
      </c>
      <c r="K717" s="141">
        <f t="shared" si="808"/>
        <v>0</v>
      </c>
      <c r="L717" s="141">
        <f t="shared" si="808"/>
        <v>0</v>
      </c>
      <c r="M717" s="141">
        <f t="shared" si="808"/>
        <v>0</v>
      </c>
      <c r="N717" s="141">
        <f t="shared" si="808"/>
        <v>0</v>
      </c>
      <c r="O717" s="142">
        <f t="shared" si="808"/>
        <v>0</v>
      </c>
      <c r="P717" s="143">
        <f>SUM(G717:O717)</f>
        <v>0</v>
      </c>
      <c r="Q717" s="142">
        <f t="shared" ref="Q717:Y717" si="809">IF(Q715-Q712=-2,4)+IF(Q715-Q712=-1,3)+IF(Q715-Q712=0,2)+IF(Q715-Q712=1,1)+IF(Q715-Q712&gt;2,0)</f>
        <v>0</v>
      </c>
      <c r="R717" s="142">
        <f t="shared" si="809"/>
        <v>0</v>
      </c>
      <c r="S717" s="142">
        <f t="shared" si="809"/>
        <v>0</v>
      </c>
      <c r="T717" s="142">
        <f t="shared" si="809"/>
        <v>0</v>
      </c>
      <c r="U717" s="142">
        <f t="shared" si="809"/>
        <v>0</v>
      </c>
      <c r="V717" s="142">
        <f t="shared" si="809"/>
        <v>0</v>
      </c>
      <c r="W717" s="142">
        <f t="shared" si="809"/>
        <v>0</v>
      </c>
      <c r="X717" s="142">
        <f t="shared" si="809"/>
        <v>0</v>
      </c>
      <c r="Y717" s="142">
        <f t="shared" si="809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3" x14ac:dyDescent="0.35">
      <c r="E718" s="101"/>
      <c r="F718" s="38"/>
      <c r="G718" s="28">
        <f>G715-G712</f>
        <v>6</v>
      </c>
      <c r="H718" s="28">
        <f t="shared" ref="H718:O718" si="810">H715-H712</f>
        <v>6</v>
      </c>
      <c r="I718" s="28">
        <f t="shared" si="810"/>
        <v>5</v>
      </c>
      <c r="J718" s="28">
        <f t="shared" si="810"/>
        <v>6</v>
      </c>
      <c r="K718" s="28">
        <f t="shared" si="810"/>
        <v>7</v>
      </c>
      <c r="L718" s="28">
        <f t="shared" si="810"/>
        <v>5</v>
      </c>
      <c r="M718" s="28">
        <f t="shared" si="810"/>
        <v>7</v>
      </c>
      <c r="N718" s="28">
        <f t="shared" si="810"/>
        <v>5</v>
      </c>
      <c r="O718" s="15">
        <f t="shared" si="810"/>
        <v>7</v>
      </c>
      <c r="P718" s="15"/>
      <c r="Q718" s="15">
        <f t="shared" ref="Q718:Y718" si="811">Q715-Q712</f>
        <v>6</v>
      </c>
      <c r="R718" s="15">
        <f t="shared" si="811"/>
        <v>6</v>
      </c>
      <c r="S718" s="15">
        <f t="shared" si="811"/>
        <v>7</v>
      </c>
      <c r="T718" s="15">
        <f t="shared" si="811"/>
        <v>5</v>
      </c>
      <c r="U718" s="15">
        <f t="shared" si="811"/>
        <v>7</v>
      </c>
      <c r="V718" s="15">
        <f t="shared" si="811"/>
        <v>6</v>
      </c>
      <c r="W718" s="15">
        <f t="shared" si="811"/>
        <v>6</v>
      </c>
      <c r="X718" s="15">
        <f t="shared" si="811"/>
        <v>5</v>
      </c>
      <c r="Y718" s="15">
        <f t="shared" si="811"/>
        <v>6</v>
      </c>
      <c r="Z718" s="145"/>
      <c r="AA718" s="146"/>
      <c r="AB718" s="101"/>
      <c r="AC718" s="101"/>
    </row>
    <row r="719" spans="5:33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3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3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  <c r="AG721" s="74"/>
    </row>
    <row r="722" spans="5:33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  <c r="AG722" s="74"/>
    </row>
    <row r="723" spans="5:33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  <c r="AG723" s="74"/>
    </row>
    <row r="724" spans="5:33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  <c r="AG724" s="74"/>
    </row>
    <row r="725" spans="5:33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  <c r="AG725" s="74"/>
    </row>
    <row r="726" spans="5:33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  <c r="AG726" s="74"/>
    </row>
    <row r="727" spans="5:33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  <c r="AG727" s="74"/>
    </row>
    <row r="728" spans="5:33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  <c r="AG728" s="74"/>
    </row>
    <row r="729" spans="5:33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  <c r="AG729" s="161"/>
    </row>
    <row r="730" spans="5:33" ht="15.5" thickTop="1" thickBot="1" x14ac:dyDescent="0.4"/>
    <row r="731" spans="5:33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44625</v>
      </c>
      <c r="AB731" s="101"/>
      <c r="AC731" s="101"/>
    </row>
    <row r="732" spans="5:33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133</v>
      </c>
      <c r="M732" s="211"/>
      <c r="N732" s="211"/>
      <c r="O732" s="211">
        <f>$G$3</f>
        <v>68.599999999999994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3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3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3" x14ac:dyDescent="0.35">
      <c r="E735" s="101"/>
      <c r="F735" s="109" t="s">
        <v>11</v>
      </c>
      <c r="G735" s="110">
        <f>G$7</f>
        <v>4</v>
      </c>
      <c r="H735" s="110">
        <f t="shared" ref="H735:O735" si="812">H$7</f>
        <v>4</v>
      </c>
      <c r="I735" s="110">
        <f t="shared" si="812"/>
        <v>5</v>
      </c>
      <c r="J735" s="110">
        <f t="shared" si="812"/>
        <v>4</v>
      </c>
      <c r="K735" s="110">
        <f t="shared" si="812"/>
        <v>3</v>
      </c>
      <c r="L735" s="110">
        <f t="shared" si="812"/>
        <v>5</v>
      </c>
      <c r="M735" s="110">
        <f t="shared" si="812"/>
        <v>3</v>
      </c>
      <c r="N735" s="110">
        <f t="shared" si="812"/>
        <v>5</v>
      </c>
      <c r="O735" s="110">
        <f t="shared" si="812"/>
        <v>3</v>
      </c>
      <c r="P735" s="111">
        <f>SUM(G735:O735)</f>
        <v>36</v>
      </c>
      <c r="Q735" s="110">
        <f t="shared" ref="Q735:Y735" si="813">Q$7</f>
        <v>4</v>
      </c>
      <c r="R735" s="112">
        <f t="shared" si="813"/>
        <v>4</v>
      </c>
      <c r="S735" s="112">
        <f t="shared" si="813"/>
        <v>3</v>
      </c>
      <c r="T735" s="112">
        <f t="shared" si="813"/>
        <v>5</v>
      </c>
      <c r="U735" s="112">
        <f t="shared" si="813"/>
        <v>3</v>
      </c>
      <c r="V735" s="112">
        <f t="shared" si="813"/>
        <v>4</v>
      </c>
      <c r="W735" s="112">
        <f t="shared" si="813"/>
        <v>4</v>
      </c>
      <c r="X735" s="112">
        <f t="shared" si="813"/>
        <v>5</v>
      </c>
      <c r="Y735" s="113">
        <f t="shared" si="813"/>
        <v>4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3" x14ac:dyDescent="0.35">
      <c r="E736" s="101"/>
      <c r="F736" s="114" t="s">
        <v>7</v>
      </c>
      <c r="G736" s="115">
        <f>G$8</f>
        <v>4</v>
      </c>
      <c r="H736" s="115">
        <f t="shared" ref="H736:O736" si="814">H$8</f>
        <v>8</v>
      </c>
      <c r="I736" s="115">
        <f t="shared" si="814"/>
        <v>12</v>
      </c>
      <c r="J736" s="115">
        <f t="shared" si="814"/>
        <v>14</v>
      </c>
      <c r="K736" s="115">
        <f t="shared" si="814"/>
        <v>2</v>
      </c>
      <c r="L736" s="115">
        <f t="shared" si="814"/>
        <v>10</v>
      </c>
      <c r="M736" s="115">
        <f t="shared" si="814"/>
        <v>18</v>
      </c>
      <c r="N736" s="115">
        <f t="shared" si="814"/>
        <v>16</v>
      </c>
      <c r="O736" s="116">
        <f t="shared" si="814"/>
        <v>6</v>
      </c>
      <c r="P736" s="117"/>
      <c r="Q736" s="118">
        <f t="shared" ref="Q736:Y736" si="815">Q$8</f>
        <v>1</v>
      </c>
      <c r="R736" s="119">
        <f t="shared" si="815"/>
        <v>9</v>
      </c>
      <c r="S736" s="119">
        <f t="shared" si="815"/>
        <v>11</v>
      </c>
      <c r="T736" s="119">
        <f t="shared" si="815"/>
        <v>5</v>
      </c>
      <c r="U736" s="119">
        <f t="shared" si="815"/>
        <v>17</v>
      </c>
      <c r="V736" s="119">
        <f t="shared" si="815"/>
        <v>15</v>
      </c>
      <c r="W736" s="119">
        <f t="shared" si="815"/>
        <v>3</v>
      </c>
      <c r="X736" s="119">
        <f t="shared" si="815"/>
        <v>13</v>
      </c>
      <c r="Y736" s="116">
        <f t="shared" si="815"/>
        <v>7</v>
      </c>
      <c r="Z736" s="117"/>
      <c r="AA736" s="120"/>
      <c r="AB736" s="101"/>
      <c r="AC736" s="101"/>
    </row>
    <row r="737" spans="5:33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1</v>
      </c>
      <c r="H737" s="122">
        <f t="shared" ref="H737" si="816">IF($Q732&lt;=18,IF(H736&lt;=$Q732,1,0),IF($Q732&lt;=36,IF(H736&lt;=($Q732-18),2,1),IF($Q732&gt;36,IF(H736&lt;=($Q732-36),3,2))))</f>
        <v>1</v>
      </c>
      <c r="I737" s="122">
        <f t="shared" ref="I737" si="817">IF($Q732&lt;=18,IF(I736&lt;=$Q732,1,0),IF($Q732&lt;=36,IF(I736&lt;=($Q732-18),2,1),IF($Q732&gt;36,IF(I736&lt;=($Q732-36),3,2))))</f>
        <v>1</v>
      </c>
      <c r="J737" s="122">
        <f t="shared" ref="J737" si="818">IF($Q732&lt;=18,IF(J736&lt;=$Q732,1,0),IF($Q732&lt;=36,IF(J736&lt;=($Q732-18),2,1),IF($Q732&gt;36,IF(J736&lt;=($Q732-36),3,2))))</f>
        <v>1</v>
      </c>
      <c r="K737" s="122">
        <f t="shared" ref="K737" si="819">IF($Q732&lt;=18,IF(K736&lt;=$Q732,1,0),IF($Q732&lt;=36,IF(K736&lt;=($Q732-18),2,1),IF($Q732&gt;36,IF(K736&lt;=($Q732-36),3,2))))</f>
        <v>2</v>
      </c>
      <c r="L737" s="122">
        <f t="shared" ref="L737" si="820">IF($Q732&lt;=18,IF(L736&lt;=$Q732,1,0),IF($Q732&lt;=36,IF(L736&lt;=($Q732-18),2,1),IF($Q732&gt;36,IF(L736&lt;=($Q732-36),3,2))))</f>
        <v>1</v>
      </c>
      <c r="M737" s="122">
        <f t="shared" ref="M737" si="821">IF($Q732&lt;=18,IF(M736&lt;=$Q732,1,0),IF($Q732&lt;=36,IF(M736&lt;=($Q732-18),2,1),IF($Q732&gt;36,IF(M736&lt;=($Q732-36),3,2))))</f>
        <v>1</v>
      </c>
      <c r="N737" s="122">
        <f t="shared" ref="N737" si="822">IF($Q732&lt;=18,IF(N736&lt;=$Q732,1,0),IF($Q732&lt;=36,IF(N736&lt;=($Q732-18),2,1),IF($Q732&gt;36,IF(N736&lt;=($Q732-36),3,2))))</f>
        <v>1</v>
      </c>
      <c r="O737" s="123">
        <f t="shared" ref="O737" si="823">IF($Q732&lt;=18,IF(O736&lt;=$Q732,1,0),IF($Q732&lt;=36,IF(O736&lt;=($Q732-18),2,1),IF($Q732&gt;36,IF(O736&lt;=($Q732-36),3,2))))</f>
        <v>1</v>
      </c>
      <c r="P737" s="124">
        <f>SUM(G737:O737)</f>
        <v>10</v>
      </c>
      <c r="Q737" s="123">
        <f t="shared" ref="Q737" si="824">IF($Q732&lt;=18,IF(Q736&lt;=$Q732,1,0),IF($Q732&lt;=36,IF(Q736&lt;=($Q732-18),2,1),IF($Q732&gt;36,IF(Q736&lt;=($Q732-36),3,2))))</f>
        <v>2</v>
      </c>
      <c r="R737" s="123">
        <f t="shared" ref="R737" si="825">IF($Q732&lt;=18,IF(R736&lt;=$Q732,1,0),IF($Q732&lt;=36,IF(R736&lt;=($Q732-18),2,1),IF($Q732&gt;36,IF(R736&lt;=($Q732-36),3,2))))</f>
        <v>1</v>
      </c>
      <c r="S737" s="123">
        <f t="shared" ref="S737" si="826">IF($Q732&lt;=18,IF(S736&lt;=$Q732,1,0),IF($Q732&lt;=36,IF(S736&lt;=($Q732-18),2,1),IF($Q732&gt;36,IF(S736&lt;=($Q732-36),3,2))))</f>
        <v>1</v>
      </c>
      <c r="T737" s="123">
        <f t="shared" ref="T737" si="827">IF($Q732&lt;=18,IF(T736&lt;=$Q732,1,0),IF($Q732&lt;=36,IF(T736&lt;=($Q732-18),2,1),IF($Q732&gt;36,IF(T736&lt;=($Q732-36),3,2))))</f>
        <v>1</v>
      </c>
      <c r="U737" s="123">
        <f t="shared" ref="U737" si="828">IF($Q732&lt;=18,IF(U736&lt;=$Q732,1,0),IF($Q732&lt;=36,IF(U736&lt;=($Q732-18),2,1),IF($Q732&gt;36,IF(U736&lt;=($Q732-36),3,2))))</f>
        <v>1</v>
      </c>
      <c r="V737" s="123">
        <f t="shared" ref="V737" si="829">IF($Q732&lt;=18,IF(V736&lt;=$Q732,1,0),IF($Q732&lt;=36,IF(V736&lt;=($Q732-18),2,1),IF($Q732&gt;36,IF(V736&lt;=($Q732-36),3,2))))</f>
        <v>1</v>
      </c>
      <c r="W737" s="123">
        <f t="shared" ref="W737" si="830">IF($Q732&lt;=18,IF(W736&lt;=$Q732,1,0),IF($Q732&lt;=36,IF(W736&lt;=($Q732-18),2,1),IF($Q732&gt;36,IF(W736&lt;=($Q732-36),3,2))))</f>
        <v>1</v>
      </c>
      <c r="X737" s="123">
        <f t="shared" ref="X737" si="831">IF($Q732&lt;=18,IF(X736&lt;=$Q732,1,0),IF($Q732&lt;=36,IF(X736&lt;=($Q732-18),2,1),IF($Q732&gt;36,IF(X736&lt;=($Q732-36),3,2))))</f>
        <v>1</v>
      </c>
      <c r="Y737" s="123">
        <f t="shared" ref="Y737" si="832">IF($Q732&lt;=18,IF(Y736&lt;=$Q732,1,0),IF($Q732&lt;=36,IF(Y736&lt;=($Q732-18),2,1),IF($Q732&gt;36,IF(Y736&lt;=($Q732-36),3,2))))</f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3" x14ac:dyDescent="0.35">
      <c r="E738" s="101"/>
      <c r="F738" s="127" t="s">
        <v>51</v>
      </c>
      <c r="G738" s="128">
        <f t="shared" ref="G738:O738" si="833">G37</f>
        <v>10</v>
      </c>
      <c r="H738" s="128">
        <f t="shared" si="833"/>
        <v>10</v>
      </c>
      <c r="I738" s="128">
        <f t="shared" si="833"/>
        <v>10</v>
      </c>
      <c r="J738" s="128">
        <f t="shared" si="833"/>
        <v>10</v>
      </c>
      <c r="K738" s="128">
        <f t="shared" si="833"/>
        <v>10</v>
      </c>
      <c r="L738" s="128">
        <f t="shared" si="833"/>
        <v>10</v>
      </c>
      <c r="M738" s="128">
        <f t="shared" si="833"/>
        <v>10</v>
      </c>
      <c r="N738" s="128">
        <f t="shared" si="833"/>
        <v>10</v>
      </c>
      <c r="O738" s="128">
        <f t="shared" si="833"/>
        <v>10</v>
      </c>
      <c r="P738" s="129">
        <f>SUM(G738:O738)</f>
        <v>90</v>
      </c>
      <c r="Q738" s="130">
        <f t="shared" ref="Q738:Y738" si="834">Q37</f>
        <v>10</v>
      </c>
      <c r="R738" s="128">
        <f t="shared" si="834"/>
        <v>10</v>
      </c>
      <c r="S738" s="128">
        <f t="shared" si="834"/>
        <v>10</v>
      </c>
      <c r="T738" s="128">
        <f t="shared" si="834"/>
        <v>10</v>
      </c>
      <c r="U738" s="128">
        <f t="shared" si="834"/>
        <v>10</v>
      </c>
      <c r="V738" s="128">
        <f t="shared" si="834"/>
        <v>10</v>
      </c>
      <c r="W738" s="128">
        <f t="shared" si="834"/>
        <v>10</v>
      </c>
      <c r="X738" s="128">
        <f t="shared" si="834"/>
        <v>10</v>
      </c>
      <c r="Y738" s="131">
        <f t="shared" si="83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3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835">IF(H738-H735=-1,3+H737)+IF(H738-H735=0,2+H737)+IF(H738-H735=1,1+H737)+IF(H738-H735=2,H737)+IF(H738-H735=3,IF(H737-1&gt;0,H737-1,0))+IF(H738-H735=4,IF(H737-2&gt;0,H737-2,0))</f>
        <v>0</v>
      </c>
      <c r="I739" s="134">
        <f t="shared" si="835"/>
        <v>0</v>
      </c>
      <c r="J739" s="134">
        <f t="shared" si="835"/>
        <v>0</v>
      </c>
      <c r="K739" s="134">
        <f t="shared" si="835"/>
        <v>0</v>
      </c>
      <c r="L739" s="134">
        <f t="shared" si="835"/>
        <v>0</v>
      </c>
      <c r="M739" s="134">
        <f t="shared" si="835"/>
        <v>0</v>
      </c>
      <c r="N739" s="134">
        <f t="shared" si="835"/>
        <v>0</v>
      </c>
      <c r="O739" s="135">
        <f t="shared" si="835"/>
        <v>0</v>
      </c>
      <c r="P739" s="136">
        <f>SUM(G739:O739)</f>
        <v>0</v>
      </c>
      <c r="Q739" s="137">
        <f t="shared" ref="Q739:Y739" si="836">IF(Q738-Q735=-1,3+Q737)+IF(Q738-Q735=0,2+Q737)+IF(Q738-Q735=1,1+Q737)+IF(Q738-Q735=2,Q737)+IF(Q738-Q735=3,IF(Q737-1&gt;0,Q737-1,0))+IF(Q738-Q735=4,IF(Q737-2&gt;0,Q737-2,0))</f>
        <v>0</v>
      </c>
      <c r="R739" s="138">
        <f t="shared" si="836"/>
        <v>0</v>
      </c>
      <c r="S739" s="138">
        <f t="shared" si="836"/>
        <v>0</v>
      </c>
      <c r="T739" s="138">
        <f t="shared" si="836"/>
        <v>0</v>
      </c>
      <c r="U739" s="138">
        <f t="shared" si="836"/>
        <v>0</v>
      </c>
      <c r="V739" s="138">
        <f t="shared" si="836"/>
        <v>0</v>
      </c>
      <c r="W739" s="138">
        <f t="shared" si="836"/>
        <v>0</v>
      </c>
      <c r="X739" s="138">
        <f t="shared" si="836"/>
        <v>0</v>
      </c>
      <c r="Y739" s="135">
        <f t="shared" si="83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3" ht="15" thickBot="1" x14ac:dyDescent="0.4">
      <c r="E740" s="101"/>
      <c r="F740" s="140" t="s">
        <v>53</v>
      </c>
      <c r="G740" s="141">
        <f t="shared" ref="G740:O740" si="837">IF(G738-G735=-2,4)+IF(G738-G735=-1,3)+IF(G738-G735=0,2)+IF(G738-G735=1,1)+IF(G738-G735&gt;2,0)</f>
        <v>0</v>
      </c>
      <c r="H740" s="141">
        <f t="shared" si="837"/>
        <v>0</v>
      </c>
      <c r="I740" s="141">
        <f t="shared" si="837"/>
        <v>0</v>
      </c>
      <c r="J740" s="141">
        <f t="shared" si="837"/>
        <v>0</v>
      </c>
      <c r="K740" s="141">
        <f t="shared" si="837"/>
        <v>0</v>
      </c>
      <c r="L740" s="141">
        <f t="shared" si="837"/>
        <v>0</v>
      </c>
      <c r="M740" s="141">
        <f t="shared" si="837"/>
        <v>0</v>
      </c>
      <c r="N740" s="141">
        <f t="shared" si="837"/>
        <v>0</v>
      </c>
      <c r="O740" s="142">
        <f t="shared" si="837"/>
        <v>0</v>
      </c>
      <c r="P740" s="143">
        <f>SUM(G740:O740)</f>
        <v>0</v>
      </c>
      <c r="Q740" s="142">
        <f t="shared" ref="Q740:Y740" si="838">IF(Q738-Q735=-2,4)+IF(Q738-Q735=-1,3)+IF(Q738-Q735=0,2)+IF(Q738-Q735=1,1)+IF(Q738-Q735&gt;2,0)</f>
        <v>0</v>
      </c>
      <c r="R740" s="142">
        <f t="shared" si="838"/>
        <v>0</v>
      </c>
      <c r="S740" s="142">
        <f t="shared" si="838"/>
        <v>0</v>
      </c>
      <c r="T740" s="142">
        <f t="shared" si="838"/>
        <v>0</v>
      </c>
      <c r="U740" s="142">
        <f t="shared" si="838"/>
        <v>0</v>
      </c>
      <c r="V740" s="142">
        <f t="shared" si="838"/>
        <v>0</v>
      </c>
      <c r="W740" s="142">
        <f t="shared" si="838"/>
        <v>0</v>
      </c>
      <c r="X740" s="142">
        <f t="shared" si="838"/>
        <v>0</v>
      </c>
      <c r="Y740" s="142">
        <f t="shared" si="83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3" x14ac:dyDescent="0.35">
      <c r="E741" s="101"/>
      <c r="F741" s="38"/>
      <c r="G741" s="28">
        <f>G738-G735</f>
        <v>6</v>
      </c>
      <c r="H741" s="28">
        <f t="shared" ref="H741:O741" si="839">H738-H735</f>
        <v>6</v>
      </c>
      <c r="I741" s="28">
        <f t="shared" si="839"/>
        <v>5</v>
      </c>
      <c r="J741" s="28">
        <f t="shared" si="839"/>
        <v>6</v>
      </c>
      <c r="K741" s="28">
        <f t="shared" si="839"/>
        <v>7</v>
      </c>
      <c r="L741" s="28">
        <f t="shared" si="839"/>
        <v>5</v>
      </c>
      <c r="M741" s="28">
        <f t="shared" si="839"/>
        <v>7</v>
      </c>
      <c r="N741" s="28">
        <f t="shared" si="839"/>
        <v>5</v>
      </c>
      <c r="O741" s="15">
        <f t="shared" si="839"/>
        <v>7</v>
      </c>
      <c r="P741" s="15"/>
      <c r="Q741" s="15">
        <f t="shared" ref="Q741:Y741" si="840">Q738-Q735</f>
        <v>6</v>
      </c>
      <c r="R741" s="15">
        <f t="shared" si="840"/>
        <v>6</v>
      </c>
      <c r="S741" s="15">
        <f t="shared" si="840"/>
        <v>7</v>
      </c>
      <c r="T741" s="15">
        <f t="shared" si="840"/>
        <v>5</v>
      </c>
      <c r="U741" s="15">
        <f t="shared" si="840"/>
        <v>7</v>
      </c>
      <c r="V741" s="15">
        <f t="shared" si="840"/>
        <v>6</v>
      </c>
      <c r="W741" s="15">
        <f t="shared" si="840"/>
        <v>6</v>
      </c>
      <c r="X741" s="15">
        <f t="shared" si="840"/>
        <v>5</v>
      </c>
      <c r="Y741" s="15">
        <f t="shared" si="840"/>
        <v>6</v>
      </c>
      <c r="Z741" s="145"/>
      <c r="AA741" s="146"/>
      <c r="AB741" s="101"/>
      <c r="AC741" s="101"/>
    </row>
    <row r="742" spans="5:33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3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3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  <c r="AG744" s="74"/>
    </row>
    <row r="745" spans="5:33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  <c r="AG745" s="74"/>
    </row>
    <row r="746" spans="5:33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  <c r="AG746" s="74"/>
    </row>
    <row r="747" spans="5:33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  <c r="AG747" s="74"/>
    </row>
    <row r="748" spans="5:33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  <c r="AG748" s="74"/>
    </row>
    <row r="749" spans="5:33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  <c r="AG749" s="74"/>
    </row>
    <row r="750" spans="5:33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  <c r="AG750" s="74"/>
    </row>
    <row r="751" spans="5:33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  <c r="AG751" s="74"/>
    </row>
    <row r="752" spans="5:33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  <c r="AG752" s="161"/>
    </row>
    <row r="753" spans="5:33" ht="15.5" thickTop="1" thickBot="1" x14ac:dyDescent="0.4"/>
    <row r="754" spans="5:33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44625</v>
      </c>
      <c r="AB754" s="101"/>
      <c r="AC754" s="101"/>
    </row>
    <row r="755" spans="5:33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133</v>
      </c>
      <c r="M755" s="211"/>
      <c r="N755" s="211"/>
      <c r="O755" s="211">
        <f>$G$3</f>
        <v>68.599999999999994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3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3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3" x14ac:dyDescent="0.35">
      <c r="E758" s="101"/>
      <c r="F758" s="109" t="s">
        <v>11</v>
      </c>
      <c r="G758" s="110">
        <f>G$7</f>
        <v>4</v>
      </c>
      <c r="H758" s="110">
        <f t="shared" ref="H758:O758" si="841">H$7</f>
        <v>4</v>
      </c>
      <c r="I758" s="110">
        <f t="shared" si="841"/>
        <v>5</v>
      </c>
      <c r="J758" s="110">
        <f t="shared" si="841"/>
        <v>4</v>
      </c>
      <c r="K758" s="110">
        <f t="shared" si="841"/>
        <v>3</v>
      </c>
      <c r="L758" s="110">
        <f t="shared" si="841"/>
        <v>5</v>
      </c>
      <c r="M758" s="110">
        <f t="shared" si="841"/>
        <v>3</v>
      </c>
      <c r="N758" s="110">
        <f t="shared" si="841"/>
        <v>5</v>
      </c>
      <c r="O758" s="110">
        <f t="shared" si="841"/>
        <v>3</v>
      </c>
      <c r="P758" s="111">
        <f>SUM(G758:O758)</f>
        <v>36</v>
      </c>
      <c r="Q758" s="110">
        <f t="shared" ref="Q758:Y758" si="842">Q$7</f>
        <v>4</v>
      </c>
      <c r="R758" s="112">
        <f t="shared" si="842"/>
        <v>4</v>
      </c>
      <c r="S758" s="112">
        <f t="shared" si="842"/>
        <v>3</v>
      </c>
      <c r="T758" s="112">
        <f t="shared" si="842"/>
        <v>5</v>
      </c>
      <c r="U758" s="112">
        <f t="shared" si="842"/>
        <v>3</v>
      </c>
      <c r="V758" s="112">
        <f t="shared" si="842"/>
        <v>4</v>
      </c>
      <c r="W758" s="112">
        <f t="shared" si="842"/>
        <v>4</v>
      </c>
      <c r="X758" s="112">
        <f t="shared" si="842"/>
        <v>5</v>
      </c>
      <c r="Y758" s="113">
        <f t="shared" si="842"/>
        <v>4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3" x14ac:dyDescent="0.35">
      <c r="E759" s="101"/>
      <c r="F759" s="114" t="s">
        <v>7</v>
      </c>
      <c r="G759" s="115">
        <f>G$8</f>
        <v>4</v>
      </c>
      <c r="H759" s="115">
        <f t="shared" ref="H759:O759" si="843">H$8</f>
        <v>8</v>
      </c>
      <c r="I759" s="115">
        <f t="shared" si="843"/>
        <v>12</v>
      </c>
      <c r="J759" s="115">
        <f t="shared" si="843"/>
        <v>14</v>
      </c>
      <c r="K759" s="115">
        <f t="shared" si="843"/>
        <v>2</v>
      </c>
      <c r="L759" s="115">
        <f t="shared" si="843"/>
        <v>10</v>
      </c>
      <c r="M759" s="115">
        <f t="shared" si="843"/>
        <v>18</v>
      </c>
      <c r="N759" s="115">
        <f t="shared" si="843"/>
        <v>16</v>
      </c>
      <c r="O759" s="116">
        <f t="shared" si="843"/>
        <v>6</v>
      </c>
      <c r="P759" s="117"/>
      <c r="Q759" s="118">
        <f t="shared" ref="Q759:Y759" si="844">Q$8</f>
        <v>1</v>
      </c>
      <c r="R759" s="119">
        <f t="shared" si="844"/>
        <v>9</v>
      </c>
      <c r="S759" s="119">
        <f t="shared" si="844"/>
        <v>11</v>
      </c>
      <c r="T759" s="119">
        <f t="shared" si="844"/>
        <v>5</v>
      </c>
      <c r="U759" s="119">
        <f t="shared" si="844"/>
        <v>17</v>
      </c>
      <c r="V759" s="119">
        <f t="shared" si="844"/>
        <v>15</v>
      </c>
      <c r="W759" s="119">
        <f t="shared" si="844"/>
        <v>3</v>
      </c>
      <c r="X759" s="119">
        <f t="shared" si="844"/>
        <v>13</v>
      </c>
      <c r="Y759" s="116">
        <f t="shared" si="844"/>
        <v>7</v>
      </c>
      <c r="Z759" s="117"/>
      <c r="AA759" s="120"/>
      <c r="AB759" s="101"/>
      <c r="AC759" s="101"/>
    </row>
    <row r="760" spans="5:33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1</v>
      </c>
      <c r="H760" s="122">
        <f t="shared" ref="H760" si="845">IF($Q755&lt;=18,IF(H759&lt;=$Q755,1,0),IF($Q755&lt;=36,IF(H759&lt;=($Q755-18),2,1),IF($Q755&gt;36,IF(H759&lt;=($Q755-36),3,2))))</f>
        <v>1</v>
      </c>
      <c r="I760" s="122">
        <f t="shared" ref="I760" si="846">IF($Q755&lt;=18,IF(I759&lt;=$Q755,1,0),IF($Q755&lt;=36,IF(I759&lt;=($Q755-18),2,1),IF($Q755&gt;36,IF(I759&lt;=($Q755-36),3,2))))</f>
        <v>1</v>
      </c>
      <c r="J760" s="122">
        <f t="shared" ref="J760" si="847">IF($Q755&lt;=18,IF(J759&lt;=$Q755,1,0),IF($Q755&lt;=36,IF(J759&lt;=($Q755-18),2,1),IF($Q755&gt;36,IF(J759&lt;=($Q755-36),3,2))))</f>
        <v>1</v>
      </c>
      <c r="K760" s="122">
        <f t="shared" ref="K760" si="848">IF($Q755&lt;=18,IF(K759&lt;=$Q755,1,0),IF($Q755&lt;=36,IF(K759&lt;=($Q755-18),2,1),IF($Q755&gt;36,IF(K759&lt;=($Q755-36),3,2))))</f>
        <v>2</v>
      </c>
      <c r="L760" s="122">
        <f t="shared" ref="L760" si="849">IF($Q755&lt;=18,IF(L759&lt;=$Q755,1,0),IF($Q755&lt;=36,IF(L759&lt;=($Q755-18),2,1),IF($Q755&gt;36,IF(L759&lt;=($Q755-36),3,2))))</f>
        <v>1</v>
      </c>
      <c r="M760" s="122">
        <f t="shared" ref="M760" si="850">IF($Q755&lt;=18,IF(M759&lt;=$Q755,1,0),IF($Q755&lt;=36,IF(M759&lt;=($Q755-18),2,1),IF($Q755&gt;36,IF(M759&lt;=($Q755-36),3,2))))</f>
        <v>1</v>
      </c>
      <c r="N760" s="122">
        <f t="shared" ref="N760" si="851">IF($Q755&lt;=18,IF(N759&lt;=$Q755,1,0),IF($Q755&lt;=36,IF(N759&lt;=($Q755-18),2,1),IF($Q755&gt;36,IF(N759&lt;=($Q755-36),3,2))))</f>
        <v>1</v>
      </c>
      <c r="O760" s="123">
        <f t="shared" ref="O760" si="852">IF($Q755&lt;=18,IF(O759&lt;=$Q755,1,0),IF($Q755&lt;=36,IF(O759&lt;=($Q755-18),2,1),IF($Q755&gt;36,IF(O759&lt;=($Q755-36),3,2))))</f>
        <v>1</v>
      </c>
      <c r="P760" s="124">
        <f>SUM(G760:O760)</f>
        <v>10</v>
      </c>
      <c r="Q760" s="123">
        <f t="shared" ref="Q760" si="853">IF($Q755&lt;=18,IF(Q759&lt;=$Q755,1,0),IF($Q755&lt;=36,IF(Q759&lt;=($Q755-18),2,1),IF($Q755&gt;36,IF(Q759&lt;=($Q755-36),3,2))))</f>
        <v>2</v>
      </c>
      <c r="R760" s="123">
        <f t="shared" ref="R760" si="854">IF($Q755&lt;=18,IF(R759&lt;=$Q755,1,0),IF($Q755&lt;=36,IF(R759&lt;=($Q755-18),2,1),IF($Q755&gt;36,IF(R759&lt;=($Q755-36),3,2))))</f>
        <v>1</v>
      </c>
      <c r="S760" s="123">
        <f t="shared" ref="S760" si="855">IF($Q755&lt;=18,IF(S759&lt;=$Q755,1,0),IF($Q755&lt;=36,IF(S759&lt;=($Q755-18),2,1),IF($Q755&gt;36,IF(S759&lt;=($Q755-36),3,2))))</f>
        <v>1</v>
      </c>
      <c r="T760" s="123">
        <f t="shared" ref="T760" si="856">IF($Q755&lt;=18,IF(T759&lt;=$Q755,1,0),IF($Q755&lt;=36,IF(T759&lt;=($Q755-18),2,1),IF($Q755&gt;36,IF(T759&lt;=($Q755-36),3,2))))</f>
        <v>1</v>
      </c>
      <c r="U760" s="123">
        <f t="shared" ref="U760" si="857">IF($Q755&lt;=18,IF(U759&lt;=$Q755,1,0),IF($Q755&lt;=36,IF(U759&lt;=($Q755-18),2,1),IF($Q755&gt;36,IF(U759&lt;=($Q755-36),3,2))))</f>
        <v>1</v>
      </c>
      <c r="V760" s="123">
        <f t="shared" ref="V760" si="858">IF($Q755&lt;=18,IF(V759&lt;=$Q755,1,0),IF($Q755&lt;=36,IF(V759&lt;=($Q755-18),2,1),IF($Q755&gt;36,IF(V759&lt;=($Q755-36),3,2))))</f>
        <v>1</v>
      </c>
      <c r="W760" s="123">
        <f t="shared" ref="W760" si="859">IF($Q755&lt;=18,IF(W759&lt;=$Q755,1,0),IF($Q755&lt;=36,IF(W759&lt;=($Q755-18),2,1),IF($Q755&gt;36,IF(W759&lt;=($Q755-36),3,2))))</f>
        <v>1</v>
      </c>
      <c r="X760" s="123">
        <f t="shared" ref="X760" si="860">IF($Q755&lt;=18,IF(X759&lt;=$Q755,1,0),IF($Q755&lt;=36,IF(X759&lt;=($Q755-18),2,1),IF($Q755&gt;36,IF(X759&lt;=($Q755-36),3,2))))</f>
        <v>1</v>
      </c>
      <c r="Y760" s="123">
        <f t="shared" ref="Y760" si="861">IF($Q755&lt;=18,IF(Y759&lt;=$Q755,1,0),IF($Q755&lt;=36,IF(Y759&lt;=($Q755-18),2,1),IF($Q755&gt;36,IF(Y759&lt;=($Q755-36),3,2))))</f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3" x14ac:dyDescent="0.35">
      <c r="E761" s="101"/>
      <c r="F761" s="127" t="s">
        <v>51</v>
      </c>
      <c r="G761" s="128">
        <f t="shared" ref="G761:O761" si="862">G38</f>
        <v>10</v>
      </c>
      <c r="H761" s="128">
        <f t="shared" si="862"/>
        <v>10</v>
      </c>
      <c r="I761" s="128">
        <f t="shared" si="862"/>
        <v>10</v>
      </c>
      <c r="J761" s="128">
        <f t="shared" si="862"/>
        <v>10</v>
      </c>
      <c r="K761" s="128">
        <f t="shared" si="862"/>
        <v>10</v>
      </c>
      <c r="L761" s="128">
        <f t="shared" si="862"/>
        <v>10</v>
      </c>
      <c r="M761" s="128">
        <f t="shared" si="862"/>
        <v>10</v>
      </c>
      <c r="N761" s="128">
        <f t="shared" si="862"/>
        <v>10</v>
      </c>
      <c r="O761" s="128">
        <f t="shared" si="862"/>
        <v>10</v>
      </c>
      <c r="P761" s="129">
        <f>SUM(G761:O761)</f>
        <v>90</v>
      </c>
      <c r="Q761" s="130">
        <f t="shared" ref="Q761:Y761" si="863">Q38</f>
        <v>10</v>
      </c>
      <c r="R761" s="128">
        <f t="shared" si="863"/>
        <v>10</v>
      </c>
      <c r="S761" s="128">
        <f t="shared" si="863"/>
        <v>10</v>
      </c>
      <c r="T761" s="128">
        <f t="shared" si="863"/>
        <v>10</v>
      </c>
      <c r="U761" s="128">
        <f t="shared" si="863"/>
        <v>10</v>
      </c>
      <c r="V761" s="128">
        <f t="shared" si="863"/>
        <v>10</v>
      </c>
      <c r="W761" s="128">
        <f t="shared" si="863"/>
        <v>10</v>
      </c>
      <c r="X761" s="128">
        <f t="shared" si="863"/>
        <v>10</v>
      </c>
      <c r="Y761" s="131">
        <f t="shared" si="863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3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864">IF(H761-H758=-1,3+H760)+IF(H761-H758=0,2+H760)+IF(H761-H758=1,1+H760)+IF(H761-H758=2,H760)+IF(H761-H758=3,IF(H760-1&gt;0,H760-1,0))+IF(H761-H758=4,IF(H760-2&gt;0,H760-2,0))</f>
        <v>0</v>
      </c>
      <c r="I762" s="134">
        <f t="shared" si="864"/>
        <v>0</v>
      </c>
      <c r="J762" s="134">
        <f t="shared" si="864"/>
        <v>0</v>
      </c>
      <c r="K762" s="134">
        <f t="shared" si="864"/>
        <v>0</v>
      </c>
      <c r="L762" s="134">
        <f t="shared" si="864"/>
        <v>0</v>
      </c>
      <c r="M762" s="134">
        <f t="shared" si="864"/>
        <v>0</v>
      </c>
      <c r="N762" s="134">
        <f t="shared" si="864"/>
        <v>0</v>
      </c>
      <c r="O762" s="135">
        <f t="shared" si="864"/>
        <v>0</v>
      </c>
      <c r="P762" s="136">
        <f>SUM(G762:O762)</f>
        <v>0</v>
      </c>
      <c r="Q762" s="137">
        <f t="shared" ref="Q762:Y762" si="865">IF(Q761-Q758=-1,3+Q760)+IF(Q761-Q758=0,2+Q760)+IF(Q761-Q758=1,1+Q760)+IF(Q761-Q758=2,Q760)+IF(Q761-Q758=3,IF(Q760-1&gt;0,Q760-1,0))+IF(Q761-Q758=4,IF(Q760-2&gt;0,Q760-2,0))</f>
        <v>0</v>
      </c>
      <c r="R762" s="138">
        <f t="shared" si="865"/>
        <v>0</v>
      </c>
      <c r="S762" s="138">
        <f t="shared" si="865"/>
        <v>0</v>
      </c>
      <c r="T762" s="138">
        <f t="shared" si="865"/>
        <v>0</v>
      </c>
      <c r="U762" s="138">
        <f t="shared" si="865"/>
        <v>0</v>
      </c>
      <c r="V762" s="138">
        <f t="shared" si="865"/>
        <v>0</v>
      </c>
      <c r="W762" s="138">
        <f t="shared" si="865"/>
        <v>0</v>
      </c>
      <c r="X762" s="138">
        <f t="shared" si="865"/>
        <v>0</v>
      </c>
      <c r="Y762" s="135">
        <f t="shared" si="865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3" ht="15" thickBot="1" x14ac:dyDescent="0.4">
      <c r="E763" s="101"/>
      <c r="F763" s="140" t="s">
        <v>53</v>
      </c>
      <c r="G763" s="141">
        <f t="shared" ref="G763:O763" si="866">IF(G761-G758=-2,4)+IF(G761-G758=-1,3)+IF(G761-G758=0,2)+IF(G761-G758=1,1)+IF(G761-G758&gt;2,0)</f>
        <v>0</v>
      </c>
      <c r="H763" s="141">
        <f t="shared" si="866"/>
        <v>0</v>
      </c>
      <c r="I763" s="141">
        <f t="shared" si="866"/>
        <v>0</v>
      </c>
      <c r="J763" s="141">
        <f t="shared" si="866"/>
        <v>0</v>
      </c>
      <c r="K763" s="141">
        <f t="shared" si="866"/>
        <v>0</v>
      </c>
      <c r="L763" s="141">
        <f t="shared" si="866"/>
        <v>0</v>
      </c>
      <c r="M763" s="141">
        <f t="shared" si="866"/>
        <v>0</v>
      </c>
      <c r="N763" s="141">
        <f t="shared" si="866"/>
        <v>0</v>
      </c>
      <c r="O763" s="142">
        <f t="shared" si="866"/>
        <v>0</v>
      </c>
      <c r="P763" s="143">
        <f>SUM(G763:O763)</f>
        <v>0</v>
      </c>
      <c r="Q763" s="142">
        <f t="shared" ref="Q763:Y763" si="867">IF(Q761-Q758=-2,4)+IF(Q761-Q758=-1,3)+IF(Q761-Q758=0,2)+IF(Q761-Q758=1,1)+IF(Q761-Q758&gt;2,0)</f>
        <v>0</v>
      </c>
      <c r="R763" s="142">
        <f t="shared" si="867"/>
        <v>0</v>
      </c>
      <c r="S763" s="142">
        <f t="shared" si="867"/>
        <v>0</v>
      </c>
      <c r="T763" s="142">
        <f t="shared" si="867"/>
        <v>0</v>
      </c>
      <c r="U763" s="142">
        <f t="shared" si="867"/>
        <v>0</v>
      </c>
      <c r="V763" s="142">
        <f t="shared" si="867"/>
        <v>0</v>
      </c>
      <c r="W763" s="142">
        <f t="shared" si="867"/>
        <v>0</v>
      </c>
      <c r="X763" s="142">
        <f t="shared" si="867"/>
        <v>0</v>
      </c>
      <c r="Y763" s="142">
        <f t="shared" si="867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3" x14ac:dyDescent="0.35">
      <c r="E764" s="101"/>
      <c r="F764" s="38"/>
      <c r="G764" s="28">
        <f>G761-G758</f>
        <v>6</v>
      </c>
      <c r="H764" s="28">
        <f t="shared" ref="H764:O764" si="868">H761-H758</f>
        <v>6</v>
      </c>
      <c r="I764" s="28">
        <f t="shared" si="868"/>
        <v>5</v>
      </c>
      <c r="J764" s="28">
        <f t="shared" si="868"/>
        <v>6</v>
      </c>
      <c r="K764" s="28">
        <f t="shared" si="868"/>
        <v>7</v>
      </c>
      <c r="L764" s="28">
        <f t="shared" si="868"/>
        <v>5</v>
      </c>
      <c r="M764" s="28">
        <f t="shared" si="868"/>
        <v>7</v>
      </c>
      <c r="N764" s="28">
        <f t="shared" si="868"/>
        <v>5</v>
      </c>
      <c r="O764" s="15">
        <f t="shared" si="868"/>
        <v>7</v>
      </c>
      <c r="P764" s="15"/>
      <c r="Q764" s="15">
        <f t="shared" ref="Q764:Y764" si="869">Q761-Q758</f>
        <v>6</v>
      </c>
      <c r="R764" s="15">
        <f t="shared" si="869"/>
        <v>6</v>
      </c>
      <c r="S764" s="15">
        <f t="shared" si="869"/>
        <v>7</v>
      </c>
      <c r="T764" s="15">
        <f t="shared" si="869"/>
        <v>5</v>
      </c>
      <c r="U764" s="15">
        <f t="shared" si="869"/>
        <v>7</v>
      </c>
      <c r="V764" s="15">
        <f t="shared" si="869"/>
        <v>6</v>
      </c>
      <c r="W764" s="15">
        <f t="shared" si="869"/>
        <v>6</v>
      </c>
      <c r="X764" s="15">
        <f t="shared" si="869"/>
        <v>5</v>
      </c>
      <c r="Y764" s="15">
        <f t="shared" si="869"/>
        <v>6</v>
      </c>
      <c r="Z764" s="145"/>
      <c r="AA764" s="146"/>
      <c r="AB764" s="101"/>
      <c r="AC764" s="101"/>
    </row>
    <row r="765" spans="5:33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3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3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  <c r="AG767" s="74"/>
    </row>
    <row r="768" spans="5:33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  <c r="AG768" s="74"/>
    </row>
    <row r="769" spans="5:33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  <c r="AG769" s="74"/>
    </row>
    <row r="770" spans="5:33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  <c r="AG770" s="74"/>
    </row>
    <row r="771" spans="5:33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  <c r="AG771" s="74"/>
    </row>
    <row r="772" spans="5:33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  <c r="AG772" s="74"/>
    </row>
    <row r="773" spans="5:33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  <c r="AG773" s="74"/>
    </row>
    <row r="774" spans="5:33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  <c r="AG774" s="74"/>
    </row>
    <row r="775" spans="5:33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  <c r="AG775" s="161"/>
    </row>
    <row r="776" spans="5:33" ht="15" thickTop="1" x14ac:dyDescent="0.35"/>
  </sheetData>
  <mergeCells count="642">
    <mergeCell ref="N2:Y4"/>
    <mergeCell ref="H41:U43"/>
    <mergeCell ref="C45:E45"/>
    <mergeCell ref="J45:Q45"/>
    <mergeCell ref="V45:AB45"/>
    <mergeCell ref="H81:U83"/>
    <mergeCell ref="Z58:AA58"/>
    <mergeCell ref="Z59:AA59"/>
    <mergeCell ref="Z60:AA60"/>
    <mergeCell ref="Z61:AA61"/>
    <mergeCell ref="Z62:AA62"/>
    <mergeCell ref="N48:P48"/>
    <mergeCell ref="N49:P49"/>
    <mergeCell ref="N50:P50"/>
    <mergeCell ref="N51:P51"/>
    <mergeCell ref="N52:P52"/>
    <mergeCell ref="N59:P59"/>
    <mergeCell ref="N60:P60"/>
    <mergeCell ref="N61:P61"/>
    <mergeCell ref="N62:P62"/>
    <mergeCell ref="N53:P53"/>
    <mergeCell ref="N54:P54"/>
    <mergeCell ref="N55:P55"/>
    <mergeCell ref="N56:P56"/>
    <mergeCell ref="V51:Y51"/>
    <mergeCell ref="V52:Y52"/>
    <mergeCell ref="V53:Y53"/>
    <mergeCell ref="V54:Y54"/>
    <mergeCell ref="V55:Y55"/>
    <mergeCell ref="N71:P71"/>
    <mergeCell ref="N72:P72"/>
    <mergeCell ref="N73:P73"/>
    <mergeCell ref="N74:P74"/>
    <mergeCell ref="N65:P65"/>
    <mergeCell ref="N66:P66"/>
    <mergeCell ref="V59:Y59"/>
    <mergeCell ref="J54:M54"/>
    <mergeCell ref="J55:M55"/>
    <mergeCell ref="J56:M56"/>
    <mergeCell ref="J57:M57"/>
    <mergeCell ref="N63:P63"/>
    <mergeCell ref="Z47:AA47"/>
    <mergeCell ref="Z48:AA48"/>
    <mergeCell ref="Z49:AA49"/>
    <mergeCell ref="Z50:AA50"/>
    <mergeCell ref="Z51:AA51"/>
    <mergeCell ref="Z52:AA52"/>
    <mergeCell ref="Z57:AA57"/>
    <mergeCell ref="V56:Y56"/>
    <mergeCell ref="V57:Y57"/>
    <mergeCell ref="V58:Y58"/>
    <mergeCell ref="Z56:AA56"/>
    <mergeCell ref="Z53:AA53"/>
    <mergeCell ref="Z54:AA54"/>
    <mergeCell ref="Z55:AA55"/>
    <mergeCell ref="N57:P57"/>
    <mergeCell ref="V47:Y47"/>
    <mergeCell ref="V48:Y48"/>
    <mergeCell ref="V49:Y49"/>
    <mergeCell ref="V50:Y50"/>
    <mergeCell ref="J60:M60"/>
    <mergeCell ref="J61:M61"/>
    <mergeCell ref="J62:M62"/>
    <mergeCell ref="J63:M63"/>
    <mergeCell ref="J64:M64"/>
    <mergeCell ref="J65:M65"/>
    <mergeCell ref="N64:P64"/>
    <mergeCell ref="N75:P75"/>
    <mergeCell ref="Z63:AA63"/>
    <mergeCell ref="V60:Y60"/>
    <mergeCell ref="V61:Y61"/>
    <mergeCell ref="Z64:AA64"/>
    <mergeCell ref="Z65:AA65"/>
    <mergeCell ref="Z66:AA66"/>
    <mergeCell ref="Z67:AA67"/>
    <mergeCell ref="N69:P69"/>
    <mergeCell ref="N70:P70"/>
    <mergeCell ref="V77:Y77"/>
    <mergeCell ref="V74:Y74"/>
    <mergeCell ref="V75:Y75"/>
    <mergeCell ref="V76:Y76"/>
    <mergeCell ref="V71:Y71"/>
    <mergeCell ref="V72:Y72"/>
    <mergeCell ref="V73:Y73"/>
    <mergeCell ref="Z71:AA71"/>
    <mergeCell ref="V68:Y68"/>
    <mergeCell ref="V69:Y69"/>
    <mergeCell ref="V70:Y70"/>
    <mergeCell ref="Z70:AA70"/>
    <mergeCell ref="Z76:AA76"/>
    <mergeCell ref="Z77:AA77"/>
    <mergeCell ref="Z68:AA68"/>
    <mergeCell ref="Z69:AA69"/>
    <mergeCell ref="Z72:AA72"/>
    <mergeCell ref="Z73:AA73"/>
    <mergeCell ref="Z74:AA74"/>
    <mergeCell ref="Z75:AA75"/>
    <mergeCell ref="G732:J732"/>
    <mergeCell ref="L732:N732"/>
    <mergeCell ref="O732:P732"/>
    <mergeCell ref="Q732:T732"/>
    <mergeCell ref="F744:G745"/>
    <mergeCell ref="H744:K744"/>
    <mergeCell ref="V62:Y62"/>
    <mergeCell ref="V63:Y63"/>
    <mergeCell ref="V64:Y64"/>
    <mergeCell ref="N77:P77"/>
    <mergeCell ref="N76:P76"/>
    <mergeCell ref="V65:Y65"/>
    <mergeCell ref="V66:Y66"/>
    <mergeCell ref="V67:Y67"/>
    <mergeCell ref="J76:M76"/>
    <mergeCell ref="J77:M77"/>
    <mergeCell ref="J66:M66"/>
    <mergeCell ref="J67:M67"/>
    <mergeCell ref="J68:M68"/>
    <mergeCell ref="J69:M69"/>
    <mergeCell ref="J70:M70"/>
    <mergeCell ref="J71:M71"/>
    <mergeCell ref="N67:P67"/>
    <mergeCell ref="N68:P68"/>
    <mergeCell ref="M744:N744"/>
    <mergeCell ref="P744:T744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H745:K745"/>
    <mergeCell ref="M745:N745"/>
    <mergeCell ref="P768:T768"/>
    <mergeCell ref="H769:I769"/>
    <mergeCell ref="P745:T745"/>
    <mergeCell ref="H746:I746"/>
    <mergeCell ref="H747:I747"/>
    <mergeCell ref="G754:J754"/>
    <mergeCell ref="L754:N754"/>
    <mergeCell ref="O754:P754"/>
    <mergeCell ref="Q754:T754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G2:J2"/>
    <mergeCell ref="G3:J3"/>
    <mergeCell ref="G87:J87"/>
    <mergeCell ref="L87:N87"/>
    <mergeCell ref="O87:P87"/>
    <mergeCell ref="Q87:T87"/>
    <mergeCell ref="P101:T101"/>
    <mergeCell ref="H102:I102"/>
    <mergeCell ref="H103:I103"/>
    <mergeCell ref="J58:M58"/>
    <mergeCell ref="J59:M59"/>
    <mergeCell ref="J47:M47"/>
    <mergeCell ref="J48:M48"/>
    <mergeCell ref="J49:M49"/>
    <mergeCell ref="J50:M50"/>
    <mergeCell ref="J51:M51"/>
    <mergeCell ref="J52:M52"/>
    <mergeCell ref="J53:M53"/>
    <mergeCell ref="N58:P58"/>
    <mergeCell ref="N47:P47"/>
    <mergeCell ref="J72:M72"/>
    <mergeCell ref="J73:M73"/>
    <mergeCell ref="J74:M74"/>
    <mergeCell ref="J75:M7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32626-2890-44E5-91B7-1DE58D011AB2}">
  <sheetPr codeName="Feuil10"/>
  <dimension ref="B1:AP776"/>
  <sheetViews>
    <sheetView showGridLines="0" tabSelected="1" topLeftCell="A43" zoomScale="55" zoomScaleNormal="55" workbookViewId="0">
      <selection activeCell="AS28" sqref="AS28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0" width="9.453125" style="16" hidden="1" customWidth="1"/>
    <col min="31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114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>
        <v>44646</v>
      </c>
      <c r="E3" s="24"/>
      <c r="F3" s="25">
        <v>122</v>
      </c>
      <c r="G3" s="195">
        <v>70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5</v>
      </c>
      <c r="I7" s="40">
        <v>3</v>
      </c>
      <c r="J7" s="40">
        <v>4</v>
      </c>
      <c r="K7" s="40">
        <v>4</v>
      </c>
      <c r="L7" s="40">
        <v>4</v>
      </c>
      <c r="M7" s="40">
        <v>3</v>
      </c>
      <c r="N7" s="40">
        <v>4</v>
      </c>
      <c r="O7" s="41">
        <v>5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4</v>
      </c>
      <c r="U7" s="40">
        <v>4</v>
      </c>
      <c r="V7" s="40">
        <v>5</v>
      </c>
      <c r="W7" s="40">
        <v>4</v>
      </c>
      <c r="X7" s="40">
        <v>3</v>
      </c>
      <c r="Y7" s="41">
        <v>5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2</v>
      </c>
      <c r="H8" s="49">
        <v>8</v>
      </c>
      <c r="I8" s="49">
        <v>10</v>
      </c>
      <c r="J8" s="49">
        <v>14</v>
      </c>
      <c r="K8" s="49">
        <v>6</v>
      </c>
      <c r="L8" s="49">
        <v>4</v>
      </c>
      <c r="M8" s="49">
        <v>16</v>
      </c>
      <c r="N8" s="49">
        <v>12</v>
      </c>
      <c r="O8" s="50">
        <v>18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15</v>
      </c>
      <c r="V8" s="49">
        <v>13</v>
      </c>
      <c r="W8" s="49">
        <v>3</v>
      </c>
      <c r="X8" s="49">
        <v>17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 t="s">
        <v>17</v>
      </c>
      <c r="D9" s="8" t="s">
        <v>18</v>
      </c>
      <c r="E9" s="55">
        <v>20.100000000000001</v>
      </c>
      <c r="F9" s="56"/>
      <c r="G9" s="57">
        <v>6</v>
      </c>
      <c r="H9" s="58">
        <v>7</v>
      </c>
      <c r="I9" s="58">
        <v>5</v>
      </c>
      <c r="J9" s="58">
        <v>3</v>
      </c>
      <c r="K9" s="58">
        <v>5</v>
      </c>
      <c r="L9" s="58">
        <v>4</v>
      </c>
      <c r="M9" s="58">
        <v>5</v>
      </c>
      <c r="N9" s="58">
        <v>6</v>
      </c>
      <c r="O9" s="59">
        <v>4</v>
      </c>
      <c r="P9" s="60">
        <f t="shared" ref="P9:P38" si="0">SUM(G9:O9)</f>
        <v>45</v>
      </c>
      <c r="Q9" s="61">
        <v>6</v>
      </c>
      <c r="R9" s="58">
        <v>5</v>
      </c>
      <c r="S9" s="58">
        <v>5</v>
      </c>
      <c r="T9" s="58">
        <v>7</v>
      </c>
      <c r="U9" s="58">
        <v>4</v>
      </c>
      <c r="V9" s="58">
        <v>7</v>
      </c>
      <c r="W9" s="58">
        <v>5</v>
      </c>
      <c r="X9" s="58">
        <v>5</v>
      </c>
      <c r="Y9" s="59">
        <v>8</v>
      </c>
      <c r="Z9" s="62">
        <f t="shared" ref="Z9:Z38" si="1">SUM(Q9:Y9)</f>
        <v>52</v>
      </c>
      <c r="AA9" s="63">
        <f t="shared" ref="AA9:AA38" si="2">SUM(P9+Z9)</f>
        <v>97</v>
      </c>
      <c r="AB9" s="64"/>
      <c r="AC9" s="65">
        <f>$AA$95</f>
        <v>31</v>
      </c>
      <c r="AD9" s="65">
        <f>RANK(AC9,AC$9:AC$38,0)+COUNTIF(AC9:$AC$9,AC9)-1</f>
        <v>15</v>
      </c>
      <c r="AE9" s="65">
        <f>RANK(AC9,AC$9:AC$38,0)</f>
        <v>15</v>
      </c>
      <c r="AF9" s="65">
        <f>IF(ISBLANK($C9),0,1)*INDEX('Allocation Points'!$B$3:$AG$32,AE9,COUNTIF(AE$9:AE$38,AE9)+2)</f>
        <v>1</v>
      </c>
      <c r="AG9" s="74"/>
      <c r="AH9" s="65">
        <f>AA96</f>
        <v>13</v>
      </c>
      <c r="AI9" s="65">
        <f>RANK(AH9,AH$9:AH$38,0)+COUNTIF(AH9:$AH$9,AH9)-1</f>
        <v>9</v>
      </c>
      <c r="AJ9" s="65">
        <f>RANK(AH9,AH$9:AH$38,0)</f>
        <v>9</v>
      </c>
      <c r="AK9" s="65">
        <f>IF(ISBLANK($C9),0,1)*INDEX('Allocation Points'!$B$3:$AG$32,AJ9,COUNTIF(AJ$9:AJ$38,AJ9)+2)</f>
        <v>6</v>
      </c>
      <c r="AL9" s="74"/>
      <c r="AM9" s="65">
        <f>AA94</f>
        <v>97</v>
      </c>
      <c r="AN9" s="65">
        <f>RANK(AM9,AM$9:AM$38,1)+COUNTIF(AM9:$AM$9,AM9)-1</f>
        <v>9</v>
      </c>
      <c r="AO9" s="65">
        <f>RANK(AM9,AM$9:AM$38,1)</f>
        <v>9</v>
      </c>
      <c r="AP9" s="65">
        <f>IF(ISBLANK($C9),0,1)*INDEX('Allocation Points'!$B$3:$AG$32,AO9,COUNTIF(AO$9:AO$38,AO9)+2)</f>
        <v>6</v>
      </c>
    </row>
    <row r="10" spans="2:42" x14ac:dyDescent="0.35">
      <c r="B10" s="66">
        <v>2</v>
      </c>
      <c r="C10" s="9" t="s">
        <v>19</v>
      </c>
      <c r="D10" s="9" t="s">
        <v>20</v>
      </c>
      <c r="E10" s="55">
        <v>48.2</v>
      </c>
      <c r="F10" s="56"/>
      <c r="G10" s="57">
        <v>7</v>
      </c>
      <c r="H10" s="58">
        <v>6</v>
      </c>
      <c r="I10" s="58">
        <v>5</v>
      </c>
      <c r="J10" s="58">
        <v>6</v>
      </c>
      <c r="K10" s="58">
        <v>9</v>
      </c>
      <c r="L10" s="58">
        <v>7</v>
      </c>
      <c r="M10" s="58">
        <v>5</v>
      </c>
      <c r="N10" s="58">
        <v>5</v>
      </c>
      <c r="O10" s="59">
        <v>7</v>
      </c>
      <c r="P10" s="60">
        <f t="shared" si="0"/>
        <v>57</v>
      </c>
      <c r="Q10" s="61">
        <v>8</v>
      </c>
      <c r="R10" s="58">
        <v>7</v>
      </c>
      <c r="S10" s="58">
        <v>5</v>
      </c>
      <c r="T10" s="58">
        <v>9</v>
      </c>
      <c r="U10" s="58">
        <v>7</v>
      </c>
      <c r="V10" s="58">
        <v>8</v>
      </c>
      <c r="W10" s="58">
        <v>6</v>
      </c>
      <c r="X10" s="58">
        <v>5</v>
      </c>
      <c r="Y10" s="59">
        <v>9</v>
      </c>
      <c r="Z10" s="67">
        <f t="shared" si="1"/>
        <v>64</v>
      </c>
      <c r="AA10" s="68">
        <f t="shared" si="2"/>
        <v>121</v>
      </c>
      <c r="AC10" s="69">
        <f>$AA$118</f>
        <v>37</v>
      </c>
      <c r="AD10" s="70">
        <f>RANK(AC10,AC$9:AC$38,0)+COUNTIF(AC$9:$AC10,AC10)-1</f>
        <v>4</v>
      </c>
      <c r="AE10" s="70">
        <f t="shared" ref="AE10:AE38" si="3">RANK(AC10,AC$9:AC$38,0)</f>
        <v>4</v>
      </c>
      <c r="AF10" s="70">
        <f>IF(ISBLANK($C10),0,1)*INDEX('Allocation Points'!$B$3:$AG$32,AE10,COUNTIF(AE$9:AE$38,AE10)+2)</f>
        <v>15</v>
      </c>
      <c r="AG10" s="74"/>
      <c r="AH10" s="69">
        <f>AA119</f>
        <v>2</v>
      </c>
      <c r="AI10" s="70">
        <f>RANK(AH10,AH$9:AH$38,0)+COUNTIF(AH$9:$AH10,AH10)-1</f>
        <v>21</v>
      </c>
      <c r="AJ10" s="70">
        <f t="shared" ref="AJ10:AJ38" si="4">RANK(AH10,AH$9:AH$38,0)</f>
        <v>21</v>
      </c>
      <c r="AK10" s="70">
        <f>IF(ISBLANK($C10),0,1)*INDEX('Allocation Points'!$B$3:$AG$32,AJ10,COUNTIF(AJ$9:AJ$38,AJ10)+2)</f>
        <v>1</v>
      </c>
      <c r="AL10" s="74"/>
      <c r="AM10" s="69">
        <f>AA117</f>
        <v>121</v>
      </c>
      <c r="AN10" s="70">
        <f>RANK(AM10,AM$9:AM$38,1)+COUNTIF(AM$9:$AM10,AM10)-1</f>
        <v>20</v>
      </c>
      <c r="AO10" s="70">
        <f t="shared" ref="AO10:AO38" si="5">RANK(AM10,AM$9:AM$38,1)</f>
        <v>20</v>
      </c>
      <c r="AP10" s="70">
        <f>IF(ISBLANK($C10),0,1)*INDEX('Allocation Points'!$B$3:$AG$32,AO10,COUNTIF(AO$9:AO$38,AO10)+2)</f>
        <v>1</v>
      </c>
    </row>
    <row r="11" spans="2:42" x14ac:dyDescent="0.35">
      <c r="B11" s="66">
        <v>3</v>
      </c>
      <c r="C11" s="10" t="s">
        <v>115</v>
      </c>
      <c r="D11" s="10" t="s">
        <v>122</v>
      </c>
      <c r="E11" s="55">
        <v>23.3</v>
      </c>
      <c r="F11" s="56"/>
      <c r="G11" s="57">
        <v>5</v>
      </c>
      <c r="H11" s="58">
        <v>7</v>
      </c>
      <c r="I11" s="58">
        <v>6</v>
      </c>
      <c r="J11" s="58">
        <v>6</v>
      </c>
      <c r="K11" s="58">
        <v>6</v>
      </c>
      <c r="L11" s="58">
        <v>5</v>
      </c>
      <c r="M11" s="58">
        <v>4</v>
      </c>
      <c r="N11" s="58">
        <v>6</v>
      </c>
      <c r="O11" s="59">
        <v>6</v>
      </c>
      <c r="P11" s="60">
        <f t="shared" si="0"/>
        <v>51</v>
      </c>
      <c r="Q11" s="61">
        <v>7</v>
      </c>
      <c r="R11" s="58">
        <v>6</v>
      </c>
      <c r="S11" s="58">
        <v>4</v>
      </c>
      <c r="T11" s="58">
        <v>8</v>
      </c>
      <c r="U11" s="58">
        <v>5</v>
      </c>
      <c r="V11" s="58">
        <v>6</v>
      </c>
      <c r="W11" s="58">
        <v>7</v>
      </c>
      <c r="X11" s="58">
        <v>6</v>
      </c>
      <c r="Y11" s="59">
        <v>7</v>
      </c>
      <c r="Z11" s="67">
        <f t="shared" si="1"/>
        <v>56</v>
      </c>
      <c r="AA11" s="68">
        <f t="shared" si="2"/>
        <v>107</v>
      </c>
      <c r="AB11" s="64"/>
      <c r="AC11" s="69">
        <f>$AA$141</f>
        <v>24</v>
      </c>
      <c r="AD11" s="70">
        <f>RANK(AC11,AC$9:AC$38,0)+COUNTIF(AC$9:$AC11,AC11)-1</f>
        <v>20</v>
      </c>
      <c r="AE11" s="70">
        <f t="shared" si="3"/>
        <v>20</v>
      </c>
      <c r="AF11" s="70">
        <f>IF(ISBLANK($C11),0,1)*INDEX('Allocation Points'!$B$3:$AG$32,AE11,COUNTIF(AE$9:AE$38,AE11)+2)</f>
        <v>1</v>
      </c>
      <c r="AG11" s="74"/>
      <c r="AH11" s="69">
        <f>AA142</f>
        <v>7</v>
      </c>
      <c r="AI11" s="70">
        <f>RANK(AH11,AH$9:AH$38,0)+COUNTIF(AH$9:$AH11,AH11)-1</f>
        <v>14</v>
      </c>
      <c r="AJ11" s="70">
        <f t="shared" si="4"/>
        <v>14</v>
      </c>
      <c r="AK11" s="70">
        <f>IF(ISBLANK($C11),0,1)*INDEX('Allocation Points'!$B$3:$AG$32,AJ11,COUNTIF(AJ$9:AJ$38,AJ11)+2)</f>
        <v>1</v>
      </c>
      <c r="AL11" s="74"/>
      <c r="AM11" s="69">
        <f>AA140</f>
        <v>107</v>
      </c>
      <c r="AN11" s="70">
        <f>RANK(AM11,AM$9:AM$38,1)+COUNTIF(AM$9:$AM11,AM11)-1</f>
        <v>13</v>
      </c>
      <c r="AO11" s="70">
        <f t="shared" si="5"/>
        <v>13</v>
      </c>
      <c r="AP11" s="70">
        <f>IF(ISBLANK($C11),0,1)*INDEX('Allocation Points'!$B$3:$AG$32,AO11,COUNTIF(AO$9:AO$38,AO11)+2)</f>
        <v>1</v>
      </c>
    </row>
    <row r="12" spans="2:42" x14ac:dyDescent="0.35">
      <c r="B12" s="66">
        <v>4</v>
      </c>
      <c r="C12" s="12" t="s">
        <v>27</v>
      </c>
      <c r="D12" s="12" t="s">
        <v>28</v>
      </c>
      <c r="E12" s="55">
        <v>34.700000000000003</v>
      </c>
      <c r="F12" s="56"/>
      <c r="G12" s="57">
        <v>7</v>
      </c>
      <c r="H12" s="58">
        <v>8</v>
      </c>
      <c r="I12" s="58">
        <v>4</v>
      </c>
      <c r="J12" s="58">
        <v>5</v>
      </c>
      <c r="K12" s="58">
        <v>6</v>
      </c>
      <c r="L12" s="58">
        <v>5</v>
      </c>
      <c r="M12" s="58">
        <v>5</v>
      </c>
      <c r="N12" s="58">
        <v>4</v>
      </c>
      <c r="O12" s="59">
        <v>7</v>
      </c>
      <c r="P12" s="60">
        <f t="shared" si="0"/>
        <v>51</v>
      </c>
      <c r="Q12" s="61">
        <v>8</v>
      </c>
      <c r="R12" s="58">
        <v>6</v>
      </c>
      <c r="S12" s="58">
        <v>2</v>
      </c>
      <c r="T12" s="58">
        <v>6</v>
      </c>
      <c r="U12" s="58">
        <v>8</v>
      </c>
      <c r="V12" s="58">
        <v>6</v>
      </c>
      <c r="W12" s="58">
        <v>7</v>
      </c>
      <c r="X12" s="58">
        <v>3</v>
      </c>
      <c r="Y12" s="59">
        <v>6</v>
      </c>
      <c r="Z12" s="67">
        <f t="shared" si="1"/>
        <v>52</v>
      </c>
      <c r="AA12" s="68">
        <f t="shared" si="2"/>
        <v>103</v>
      </c>
      <c r="AC12" s="69">
        <f>$AA$164</f>
        <v>40</v>
      </c>
      <c r="AD12" s="70">
        <f>RANK(AC12,AC$9:AC$38,0)+COUNTIF(AC$9:$AC12,AC12)-1</f>
        <v>2</v>
      </c>
      <c r="AE12" s="70">
        <f t="shared" si="3"/>
        <v>2</v>
      </c>
      <c r="AF12" s="70">
        <f>IF(ISBLANK($C12),0,1)*INDEX('Allocation Points'!$B$3:$AG$32,AE12,COUNTIF(AE$9:AE$38,AE12)+2)</f>
        <v>25</v>
      </c>
      <c r="AG12" s="74"/>
      <c r="AH12" s="69">
        <f>AA165</f>
        <v>12</v>
      </c>
      <c r="AI12" s="70">
        <f>RANK(AH12,AH$9:AH$38,0)+COUNTIF(AH$9:$AH12,AH12)-1</f>
        <v>10</v>
      </c>
      <c r="AJ12" s="70">
        <f t="shared" si="4"/>
        <v>10</v>
      </c>
      <c r="AK12" s="70">
        <f>IF(ISBLANK($C12),0,1)*INDEX('Allocation Points'!$B$3:$AG$32,AJ12,COUNTIF(AJ$9:AJ$38,AJ12)+2)</f>
        <v>5</v>
      </c>
      <c r="AL12" s="74"/>
      <c r="AM12" s="69">
        <f>AA163</f>
        <v>103</v>
      </c>
      <c r="AN12" s="70">
        <f>RANK(AM12,AM$9:AM$38,1)+COUNTIF(AM$9:$AM12,AM12)-1</f>
        <v>11</v>
      </c>
      <c r="AO12" s="70">
        <f t="shared" si="5"/>
        <v>11</v>
      </c>
      <c r="AP12" s="70">
        <f>IF(ISBLANK($C12),0,1)*INDEX('Allocation Points'!$B$3:$AG$32,AO12,COUNTIF(AO$9:AO$38,AO12)+2)</f>
        <v>4</v>
      </c>
    </row>
    <row r="13" spans="2:42" x14ac:dyDescent="0.35">
      <c r="B13" s="66">
        <v>5</v>
      </c>
      <c r="C13" s="9" t="s">
        <v>116</v>
      </c>
      <c r="D13" s="9" t="s">
        <v>123</v>
      </c>
      <c r="E13" s="55">
        <v>25.6</v>
      </c>
      <c r="F13" s="56"/>
      <c r="G13" s="57">
        <v>6</v>
      </c>
      <c r="H13" s="58">
        <v>7</v>
      </c>
      <c r="I13" s="58">
        <v>5</v>
      </c>
      <c r="J13" s="58">
        <v>5</v>
      </c>
      <c r="K13" s="58">
        <v>7</v>
      </c>
      <c r="L13" s="58">
        <v>5</v>
      </c>
      <c r="M13" s="58">
        <v>5</v>
      </c>
      <c r="N13" s="58">
        <v>4</v>
      </c>
      <c r="O13" s="59">
        <v>5</v>
      </c>
      <c r="P13" s="60">
        <f t="shared" si="0"/>
        <v>49</v>
      </c>
      <c r="Q13" s="61">
        <v>6</v>
      </c>
      <c r="R13" s="58">
        <v>7</v>
      </c>
      <c r="S13" s="58">
        <v>4</v>
      </c>
      <c r="T13" s="58">
        <v>6</v>
      </c>
      <c r="U13" s="58">
        <v>6</v>
      </c>
      <c r="V13" s="58">
        <v>6</v>
      </c>
      <c r="W13" s="58">
        <v>5</v>
      </c>
      <c r="X13" s="58">
        <v>4</v>
      </c>
      <c r="Y13" s="59">
        <v>6</v>
      </c>
      <c r="Z13" s="67">
        <f t="shared" si="1"/>
        <v>50</v>
      </c>
      <c r="AA13" s="68">
        <f t="shared" si="2"/>
        <v>99</v>
      </c>
      <c r="AB13" s="64"/>
      <c r="AC13" s="69">
        <f>$AA$187</f>
        <v>35</v>
      </c>
      <c r="AD13" s="70">
        <f>RANK(AC13,AC$9:AC$38,0)+COUNTIF(AC$9:$AC13,AC13)-1</f>
        <v>7</v>
      </c>
      <c r="AE13" s="70">
        <f t="shared" si="3"/>
        <v>7</v>
      </c>
      <c r="AF13" s="70">
        <f>IF(ISBLANK($C13),0,1)*INDEX('Allocation Points'!$B$3:$AG$32,AE13,COUNTIF(AE$9:AE$38,AE13)+2)</f>
        <v>6</v>
      </c>
      <c r="AG13" s="74"/>
      <c r="AH13" s="69">
        <f>AA188</f>
        <v>11</v>
      </c>
      <c r="AI13" s="70">
        <f>RANK(AH13,AH$9:AH$38,0)+COUNTIF(AH$9:$AH13,AH13)-1</f>
        <v>11</v>
      </c>
      <c r="AJ13" s="70">
        <f t="shared" si="4"/>
        <v>11</v>
      </c>
      <c r="AK13" s="70">
        <f>IF(ISBLANK($C13),0,1)*INDEX('Allocation Points'!$B$3:$AG$32,AJ13,COUNTIF(AJ$9:AJ$38,AJ13)+2)</f>
        <v>4</v>
      </c>
      <c r="AL13" s="74"/>
      <c r="AM13" s="69">
        <f>AA186</f>
        <v>99</v>
      </c>
      <c r="AN13" s="70">
        <f>RANK(AM13,AM$9:AM$38,1)+COUNTIF(AM$9:$AM13,AM13)-1</f>
        <v>10</v>
      </c>
      <c r="AO13" s="70">
        <f t="shared" si="5"/>
        <v>10</v>
      </c>
      <c r="AP13" s="70">
        <f>IF(ISBLANK($C13),0,1)*INDEX('Allocation Points'!$B$3:$AG$32,AO13,COUNTIF(AO$9:AO$38,AO13)+2)</f>
        <v>5</v>
      </c>
    </row>
    <row r="14" spans="2:42" x14ac:dyDescent="0.35">
      <c r="B14" s="66">
        <v>6</v>
      </c>
      <c r="C14" s="7" t="s">
        <v>37</v>
      </c>
      <c r="D14" s="9" t="s">
        <v>38</v>
      </c>
      <c r="E14" s="55">
        <v>14</v>
      </c>
      <c r="F14" s="56"/>
      <c r="G14" s="57">
        <v>5</v>
      </c>
      <c r="H14" s="58">
        <v>5</v>
      </c>
      <c r="I14" s="58">
        <v>4</v>
      </c>
      <c r="J14" s="58">
        <v>5</v>
      </c>
      <c r="K14" s="58">
        <v>5</v>
      </c>
      <c r="L14" s="58">
        <v>6</v>
      </c>
      <c r="M14" s="58">
        <v>4</v>
      </c>
      <c r="N14" s="58">
        <v>3</v>
      </c>
      <c r="O14" s="59">
        <v>6</v>
      </c>
      <c r="P14" s="60">
        <f t="shared" si="0"/>
        <v>43</v>
      </c>
      <c r="Q14" s="61">
        <v>3</v>
      </c>
      <c r="R14" s="58">
        <v>6</v>
      </c>
      <c r="S14" s="58">
        <v>6</v>
      </c>
      <c r="T14" s="58">
        <v>6</v>
      </c>
      <c r="U14" s="58">
        <v>4</v>
      </c>
      <c r="V14" s="58">
        <v>5</v>
      </c>
      <c r="W14" s="58">
        <v>5</v>
      </c>
      <c r="X14" s="58">
        <v>3</v>
      </c>
      <c r="Y14" s="59">
        <v>5</v>
      </c>
      <c r="Z14" s="67">
        <f t="shared" si="1"/>
        <v>43</v>
      </c>
      <c r="AA14" s="68">
        <f t="shared" si="2"/>
        <v>86</v>
      </c>
      <c r="AC14" s="69">
        <f>$AA$210</f>
        <v>35</v>
      </c>
      <c r="AD14" s="70">
        <f>RANK(AC14,AC$9:AC$38,0)+COUNTIF(AC$9:$AC14,AC14)-1</f>
        <v>8</v>
      </c>
      <c r="AE14" s="70">
        <f t="shared" si="3"/>
        <v>7</v>
      </c>
      <c r="AF14" s="70">
        <f>IF(ISBLANK($C14),0,1)*INDEX('Allocation Points'!$B$3:$AG$32,AE14,COUNTIF(AE$9:AE$38,AE14)+2)</f>
        <v>6</v>
      </c>
      <c r="AG14" s="74"/>
      <c r="AH14" s="69">
        <f>AA211</f>
        <v>23</v>
      </c>
      <c r="AI14" s="70">
        <f>RANK(AH14,AH$9:AH$38,0)+COUNTIF(AH$9:$AH14,AH14)-1</f>
        <v>2</v>
      </c>
      <c r="AJ14" s="70">
        <f t="shared" si="4"/>
        <v>2</v>
      </c>
      <c r="AK14" s="70">
        <f>IF(ISBLANK($C14),0,1)*INDEX('Allocation Points'!$B$3:$AG$32,AJ14,COUNTIF(AJ$9:AJ$38,AJ14)+2)</f>
        <v>25</v>
      </c>
      <c r="AL14" s="74"/>
      <c r="AM14" s="69">
        <f>AA209</f>
        <v>86</v>
      </c>
      <c r="AN14" s="70">
        <f>RANK(AM14,AM$9:AM$38,1)+COUNTIF(AM$9:$AM14,AM14)-1</f>
        <v>2</v>
      </c>
      <c r="AO14" s="70">
        <f t="shared" si="5"/>
        <v>2</v>
      </c>
      <c r="AP14" s="70">
        <f>IF(ISBLANK($C14),0,1)*INDEX('Allocation Points'!$B$3:$AG$32,AO14,COUNTIF(AO$9:AO$38,AO14)+2)</f>
        <v>25</v>
      </c>
    </row>
    <row r="15" spans="2:42" x14ac:dyDescent="0.35">
      <c r="B15" s="66">
        <v>7</v>
      </c>
      <c r="C15" s="7" t="s">
        <v>40</v>
      </c>
      <c r="D15" s="9" t="s">
        <v>41</v>
      </c>
      <c r="E15" s="55">
        <v>25</v>
      </c>
      <c r="F15" s="56"/>
      <c r="G15" s="57">
        <v>6</v>
      </c>
      <c r="H15" s="58">
        <v>7</v>
      </c>
      <c r="I15" s="58">
        <v>5</v>
      </c>
      <c r="J15" s="58">
        <v>6</v>
      </c>
      <c r="K15" s="58">
        <v>6</v>
      </c>
      <c r="L15" s="58">
        <v>4</v>
      </c>
      <c r="M15" s="58">
        <v>4</v>
      </c>
      <c r="N15" s="58">
        <v>7</v>
      </c>
      <c r="O15" s="59">
        <v>6</v>
      </c>
      <c r="P15" s="60">
        <f t="shared" si="0"/>
        <v>51</v>
      </c>
      <c r="Q15" s="61">
        <v>7</v>
      </c>
      <c r="R15" s="58">
        <v>8</v>
      </c>
      <c r="S15" s="58">
        <v>4</v>
      </c>
      <c r="T15" s="58">
        <v>6</v>
      </c>
      <c r="U15" s="58">
        <v>5</v>
      </c>
      <c r="V15" s="58">
        <v>6</v>
      </c>
      <c r="W15" s="58">
        <v>8</v>
      </c>
      <c r="X15" s="58">
        <v>3</v>
      </c>
      <c r="Y15" s="59">
        <v>9</v>
      </c>
      <c r="Z15" s="67">
        <f t="shared" si="1"/>
        <v>56</v>
      </c>
      <c r="AA15" s="68">
        <f t="shared" si="2"/>
        <v>107</v>
      </c>
      <c r="AB15" s="64"/>
      <c r="AC15" s="69">
        <f>$AA$233</f>
        <v>27</v>
      </c>
      <c r="AD15" s="70">
        <f>RANK(AC15,AC$9:AC$38,0)+COUNTIF(AC$9:$AC15,AC15)-1</f>
        <v>16</v>
      </c>
      <c r="AE15" s="70">
        <f t="shared" si="3"/>
        <v>16</v>
      </c>
      <c r="AF15" s="70">
        <f>IF(ISBLANK($C15),0,1)*INDEX('Allocation Points'!$B$3:$AG$32,AE15,COUNTIF(AE$9:AE$38,AE15)+2)</f>
        <v>1</v>
      </c>
      <c r="AG15" s="74"/>
      <c r="AH15" s="69">
        <f>AA234</f>
        <v>9</v>
      </c>
      <c r="AI15" s="70">
        <f>RANK(AH15,AH$9:AH$38,0)+COUNTIF(AH$9:$AH15,AH15)-1</f>
        <v>13</v>
      </c>
      <c r="AJ15" s="70">
        <f t="shared" si="4"/>
        <v>13</v>
      </c>
      <c r="AK15" s="70">
        <f>IF(ISBLANK($C15),0,1)*INDEX('Allocation Points'!$B$3:$AG$32,AJ15,COUNTIF(AJ$9:AJ$38,AJ15)+2)</f>
        <v>2</v>
      </c>
      <c r="AL15" s="74"/>
      <c r="AM15" s="69">
        <f>AA232</f>
        <v>107</v>
      </c>
      <c r="AN15" s="70">
        <f>RANK(AM15,AM$9:AM$38,1)+COUNTIF(AM$9:$AM15,AM15)-1</f>
        <v>14</v>
      </c>
      <c r="AO15" s="70">
        <f t="shared" si="5"/>
        <v>13</v>
      </c>
      <c r="AP15" s="70">
        <f>IF(ISBLANK($C15),0,1)*INDEX('Allocation Points'!$B$3:$AG$32,AO15,COUNTIF(AO$9:AO$38,AO15)+2)</f>
        <v>1</v>
      </c>
    </row>
    <row r="16" spans="2:42" x14ac:dyDescent="0.35">
      <c r="B16" s="66">
        <v>8</v>
      </c>
      <c r="C16" s="7" t="s">
        <v>15</v>
      </c>
      <c r="D16" s="12" t="s">
        <v>16</v>
      </c>
      <c r="E16" s="55">
        <v>34.700000000000003</v>
      </c>
      <c r="F16" s="56"/>
      <c r="G16" s="57">
        <v>6</v>
      </c>
      <c r="H16" s="58">
        <v>9</v>
      </c>
      <c r="I16" s="58">
        <v>3</v>
      </c>
      <c r="J16" s="58">
        <v>7</v>
      </c>
      <c r="K16" s="58">
        <v>6</v>
      </c>
      <c r="L16" s="58">
        <v>5</v>
      </c>
      <c r="M16" s="58">
        <v>4</v>
      </c>
      <c r="N16" s="58">
        <v>5</v>
      </c>
      <c r="O16" s="59">
        <v>6</v>
      </c>
      <c r="P16" s="60">
        <f t="shared" si="0"/>
        <v>51</v>
      </c>
      <c r="Q16" s="61">
        <v>6</v>
      </c>
      <c r="R16" s="58">
        <v>6</v>
      </c>
      <c r="S16" s="58">
        <v>5</v>
      </c>
      <c r="T16" s="58">
        <v>6</v>
      </c>
      <c r="U16" s="58">
        <v>7</v>
      </c>
      <c r="V16" s="58">
        <v>9</v>
      </c>
      <c r="W16" s="58">
        <v>7</v>
      </c>
      <c r="X16" s="58">
        <v>7</v>
      </c>
      <c r="Y16" s="59">
        <v>7</v>
      </c>
      <c r="Z16" s="67">
        <f t="shared" si="1"/>
        <v>60</v>
      </c>
      <c r="AA16" s="68">
        <f t="shared" si="2"/>
        <v>111</v>
      </c>
      <c r="AC16" s="69">
        <f>$AA$256</f>
        <v>32</v>
      </c>
      <c r="AD16" s="70">
        <f>RANK(AC16,AC$9:AC$38,0)+COUNTIF(AC$9:$AC16,AC16)-1</f>
        <v>14</v>
      </c>
      <c r="AE16" s="70">
        <f t="shared" si="3"/>
        <v>14</v>
      </c>
      <c r="AF16" s="70">
        <f>IF(ISBLANK($C16),0,1)*INDEX('Allocation Points'!$B$3:$AG$32,AE16,COUNTIF(AE$9:AE$38,AE16)+2)</f>
        <v>1</v>
      </c>
      <c r="AG16" s="74"/>
      <c r="AH16" s="69">
        <f>AA257</f>
        <v>6</v>
      </c>
      <c r="AI16" s="70">
        <f>RANK(AH16,AH$9:AH$38,0)+COUNTIF(AH$9:$AH16,AH16)-1</f>
        <v>16</v>
      </c>
      <c r="AJ16" s="70">
        <f t="shared" si="4"/>
        <v>16</v>
      </c>
      <c r="AK16" s="70">
        <f>IF(ISBLANK($C16),0,1)*INDEX('Allocation Points'!$B$3:$AG$32,AJ16,COUNTIF(AJ$9:AJ$38,AJ16)+2)</f>
        <v>1</v>
      </c>
      <c r="AL16" s="74"/>
      <c r="AM16" s="69">
        <f>AA255</f>
        <v>111</v>
      </c>
      <c r="AN16" s="70">
        <f>RANK(AM16,AM$9:AM$38,1)+COUNTIF(AM$9:$AM16,AM16)-1</f>
        <v>17</v>
      </c>
      <c r="AO16" s="70">
        <f t="shared" si="5"/>
        <v>17</v>
      </c>
      <c r="AP16" s="70">
        <f>IF(ISBLANK($C16),0,1)*INDEX('Allocation Points'!$B$3:$AG$32,AO16,COUNTIF(AO$9:AO$38,AO16)+2)</f>
        <v>1</v>
      </c>
    </row>
    <row r="17" spans="2:42" x14ac:dyDescent="0.35">
      <c r="B17" s="66">
        <v>9</v>
      </c>
      <c r="C17" s="7" t="s">
        <v>21</v>
      </c>
      <c r="D17" s="10" t="s">
        <v>22</v>
      </c>
      <c r="E17" s="55">
        <v>8.1999999999999993</v>
      </c>
      <c r="F17" s="56"/>
      <c r="G17" s="57">
        <v>7</v>
      </c>
      <c r="H17" s="58">
        <v>7</v>
      </c>
      <c r="I17" s="58">
        <v>3</v>
      </c>
      <c r="J17" s="58">
        <v>6</v>
      </c>
      <c r="K17" s="58">
        <v>5</v>
      </c>
      <c r="L17" s="58">
        <v>5</v>
      </c>
      <c r="M17" s="58">
        <v>4</v>
      </c>
      <c r="N17" s="58">
        <v>5</v>
      </c>
      <c r="O17" s="59">
        <v>6</v>
      </c>
      <c r="P17" s="60">
        <f t="shared" si="0"/>
        <v>48</v>
      </c>
      <c r="Q17" s="61">
        <v>5</v>
      </c>
      <c r="R17" s="58">
        <v>7</v>
      </c>
      <c r="S17" s="58">
        <v>4</v>
      </c>
      <c r="T17" s="58">
        <v>5</v>
      </c>
      <c r="U17" s="58">
        <v>4</v>
      </c>
      <c r="V17" s="58">
        <v>5</v>
      </c>
      <c r="W17" s="58">
        <v>4</v>
      </c>
      <c r="X17" s="58">
        <v>3</v>
      </c>
      <c r="Y17" s="59">
        <v>5</v>
      </c>
      <c r="Z17" s="67">
        <f t="shared" si="1"/>
        <v>42</v>
      </c>
      <c r="AA17" s="68">
        <f t="shared" si="2"/>
        <v>90</v>
      </c>
      <c r="AC17" s="69">
        <f>$AA$279</f>
        <v>26</v>
      </c>
      <c r="AD17" s="70">
        <f>RANK(AC17,AC$9:AC$38,0)+COUNTIF(AC$9:$AC17,AC17)-1</f>
        <v>17</v>
      </c>
      <c r="AE17" s="70">
        <f t="shared" si="3"/>
        <v>17</v>
      </c>
      <c r="AF17" s="70">
        <f>IF(ISBLANK($C17),0,1)*INDEX('Allocation Points'!$B$3:$AG$32,AE17,COUNTIF(AE$9:AE$38,AE17)+2)</f>
        <v>1</v>
      </c>
      <c r="AG17" s="74"/>
      <c r="AH17" s="69">
        <f>AA280</f>
        <v>20</v>
      </c>
      <c r="AI17" s="70">
        <f>RANK(AH17,AH$9:AH$38,0)+COUNTIF(AH$9:$AH17,AH17)-1</f>
        <v>4</v>
      </c>
      <c r="AJ17" s="70">
        <f t="shared" si="4"/>
        <v>4</v>
      </c>
      <c r="AK17" s="70">
        <f>IF(ISBLANK($C17),0,1)*INDEX('Allocation Points'!$B$3:$AG$32,AJ17,COUNTIF(AJ$9:AJ$38,AJ17)+2)</f>
        <v>12</v>
      </c>
      <c r="AL17" s="74"/>
      <c r="AM17" s="69">
        <f>AA278</f>
        <v>90</v>
      </c>
      <c r="AN17" s="70">
        <f>RANK(AM17,AM$9:AM$38,1)+COUNTIF(AM$9:$AM17,AM17)-1</f>
        <v>4</v>
      </c>
      <c r="AO17" s="70">
        <f t="shared" si="5"/>
        <v>4</v>
      </c>
      <c r="AP17" s="70">
        <f>IF(ISBLANK($C17),0,1)*INDEX('Allocation Points'!$B$3:$AG$32,AO17,COUNTIF(AO$9:AO$38,AO17)+2)</f>
        <v>11</v>
      </c>
    </row>
    <row r="18" spans="2:42" x14ac:dyDescent="0.35">
      <c r="B18" s="66">
        <v>10</v>
      </c>
      <c r="C18" s="7" t="s">
        <v>134</v>
      </c>
      <c r="D18" s="10" t="s">
        <v>135</v>
      </c>
      <c r="E18" s="55">
        <v>54</v>
      </c>
      <c r="F18" s="79"/>
      <c r="G18" s="80">
        <v>8</v>
      </c>
      <c r="H18" s="81">
        <v>9</v>
      </c>
      <c r="I18" s="81">
        <v>7</v>
      </c>
      <c r="J18" s="81">
        <v>8</v>
      </c>
      <c r="K18" s="81">
        <v>6</v>
      </c>
      <c r="L18" s="81">
        <v>9</v>
      </c>
      <c r="M18" s="81">
        <v>6</v>
      </c>
      <c r="N18" s="81">
        <v>8</v>
      </c>
      <c r="O18" s="82">
        <v>10</v>
      </c>
      <c r="P18" s="60">
        <f t="shared" si="0"/>
        <v>71</v>
      </c>
      <c r="Q18" s="84">
        <v>9</v>
      </c>
      <c r="R18" s="81">
        <v>8</v>
      </c>
      <c r="S18" s="81">
        <v>8</v>
      </c>
      <c r="T18" s="81">
        <v>6</v>
      </c>
      <c r="U18" s="81">
        <v>9</v>
      </c>
      <c r="V18" s="81">
        <v>8</v>
      </c>
      <c r="W18" s="81">
        <v>7</v>
      </c>
      <c r="X18" s="81">
        <v>7</v>
      </c>
      <c r="Y18" s="82">
        <v>9</v>
      </c>
      <c r="Z18" s="67">
        <f t="shared" si="1"/>
        <v>71</v>
      </c>
      <c r="AA18" s="68">
        <f t="shared" si="2"/>
        <v>142</v>
      </c>
      <c r="AB18" s="64"/>
      <c r="AC18" s="69">
        <f>$AA$302</f>
        <v>20</v>
      </c>
      <c r="AD18" s="70">
        <f>RANK(AC18,AC$9:AC$38,0)+COUNTIF(AC$9:$AC18,AC18)-1</f>
        <v>22</v>
      </c>
      <c r="AE18" s="70">
        <f t="shared" si="3"/>
        <v>22</v>
      </c>
      <c r="AF18" s="70">
        <f>IF(ISBLANK($C18),0,1)*INDEX('Allocation Points'!$B$3:$AG$32,AE18,COUNTIF(AE$9:AE$38,AE18)+2)</f>
        <v>1</v>
      </c>
      <c r="AG18" s="74"/>
      <c r="AH18" s="69">
        <f>AA303</f>
        <v>0</v>
      </c>
      <c r="AI18" s="70">
        <f>RANK(AH18,AH$9:AH$38,0)+COUNTIF(AH$9:$AH18,AH18)-1</f>
        <v>22</v>
      </c>
      <c r="AJ18" s="70">
        <f t="shared" si="4"/>
        <v>22</v>
      </c>
      <c r="AK18" s="70">
        <f>IF(ISBLANK($C18),0,1)*INDEX('Allocation Points'!$B$3:$AG$32,AJ18,COUNTIF(AJ$9:AJ$38,AJ18)+2)</f>
        <v>1</v>
      </c>
      <c r="AL18" s="74"/>
      <c r="AM18" s="69">
        <f>AA301</f>
        <v>142</v>
      </c>
      <c r="AN18" s="70">
        <f>RANK(AM18,AM$9:AM$38,1)+COUNTIF(AM$9:$AM18,AM18)-1</f>
        <v>22</v>
      </c>
      <c r="AO18" s="70">
        <f t="shared" si="5"/>
        <v>22</v>
      </c>
      <c r="AP18" s="70">
        <f>IF(ISBLANK($C18),0,1)*INDEX('Allocation Points'!$B$3:$AG$32,AO18,COUNTIF(AO$9:AO$38,AO18)+2)</f>
        <v>1</v>
      </c>
    </row>
    <row r="19" spans="2:42" x14ac:dyDescent="0.35">
      <c r="B19" s="66">
        <v>11</v>
      </c>
      <c r="C19" s="72" t="s">
        <v>45</v>
      </c>
      <c r="D19" s="10" t="s">
        <v>46</v>
      </c>
      <c r="E19" s="55">
        <v>54</v>
      </c>
      <c r="F19" s="56"/>
      <c r="G19" s="57">
        <v>8</v>
      </c>
      <c r="H19" s="58">
        <v>7</v>
      </c>
      <c r="I19" s="58">
        <v>4</v>
      </c>
      <c r="J19" s="58">
        <v>6</v>
      </c>
      <c r="K19" s="58">
        <v>7</v>
      </c>
      <c r="L19" s="58">
        <v>5</v>
      </c>
      <c r="M19" s="58">
        <v>6</v>
      </c>
      <c r="N19" s="58">
        <v>6</v>
      </c>
      <c r="O19" s="59">
        <v>6</v>
      </c>
      <c r="P19" s="60">
        <f t="shared" si="0"/>
        <v>55</v>
      </c>
      <c r="Q19" s="61">
        <v>9</v>
      </c>
      <c r="R19" s="58">
        <v>7</v>
      </c>
      <c r="S19" s="58">
        <v>5</v>
      </c>
      <c r="T19" s="58">
        <v>6</v>
      </c>
      <c r="U19" s="58">
        <v>6</v>
      </c>
      <c r="V19" s="58">
        <v>6</v>
      </c>
      <c r="W19" s="58">
        <v>7</v>
      </c>
      <c r="X19" s="58">
        <v>4</v>
      </c>
      <c r="Y19" s="59">
        <v>8</v>
      </c>
      <c r="Z19" s="67">
        <f t="shared" si="1"/>
        <v>58</v>
      </c>
      <c r="AA19" s="68">
        <f t="shared" si="2"/>
        <v>113</v>
      </c>
      <c r="AC19" s="69">
        <f>$AA$325</f>
        <v>49</v>
      </c>
      <c r="AD19" s="70">
        <f>RANK(AC19,AC$9:AC$38,0)+COUNTIF(AC$9:$AC19,AC19)-1</f>
        <v>1</v>
      </c>
      <c r="AE19" s="70">
        <f t="shared" si="3"/>
        <v>1</v>
      </c>
      <c r="AF19" s="70">
        <f>IF(ISBLANK($C19),0,1)*INDEX('Allocation Points'!$B$3:$AG$32,AE19,COUNTIF(AE$9:AE$38,AE19)+2)</f>
        <v>30</v>
      </c>
      <c r="AG19" s="74"/>
      <c r="AH19" s="69">
        <f>AA326</f>
        <v>5</v>
      </c>
      <c r="AI19" s="70">
        <f>RANK(AH19,AH$9:AH$38,0)+COUNTIF(AH$9:$AH19,AH19)-1</f>
        <v>17</v>
      </c>
      <c r="AJ19" s="70">
        <f t="shared" si="4"/>
        <v>17</v>
      </c>
      <c r="AK19" s="70">
        <f>IF(ISBLANK($C19),0,1)*INDEX('Allocation Points'!$B$3:$AG$32,AJ19,COUNTIF(AJ$9:AJ$38,AJ19)+2)</f>
        <v>1</v>
      </c>
      <c r="AL19" s="74"/>
      <c r="AM19" s="69">
        <f>AA324</f>
        <v>113</v>
      </c>
      <c r="AN19" s="70">
        <f>RANK(AM19,AM$9:AM$38,1)+COUNTIF(AM$9:$AM19,AM19)-1</f>
        <v>18</v>
      </c>
      <c r="AO19" s="70">
        <f t="shared" si="5"/>
        <v>18</v>
      </c>
      <c r="AP19" s="70">
        <f>IF(ISBLANK($C19),0,1)*INDEX('Allocation Points'!$B$3:$AG$32,AO19,COUNTIF(AO$9:AO$38,AO19)+2)</f>
        <v>1</v>
      </c>
    </row>
    <row r="20" spans="2:42" x14ac:dyDescent="0.35">
      <c r="B20" s="66">
        <v>12</v>
      </c>
      <c r="C20" s="71" t="s">
        <v>25</v>
      </c>
      <c r="D20" s="12" t="s">
        <v>26</v>
      </c>
      <c r="E20" s="55">
        <v>11.3</v>
      </c>
      <c r="F20" s="56"/>
      <c r="G20" s="57">
        <v>6</v>
      </c>
      <c r="H20" s="58">
        <v>6</v>
      </c>
      <c r="I20" s="58">
        <v>3</v>
      </c>
      <c r="J20" s="58">
        <v>5</v>
      </c>
      <c r="K20" s="58">
        <v>4</v>
      </c>
      <c r="L20" s="58">
        <v>4</v>
      </c>
      <c r="M20" s="58">
        <v>6</v>
      </c>
      <c r="N20" s="58">
        <v>4</v>
      </c>
      <c r="O20" s="59">
        <v>5</v>
      </c>
      <c r="P20" s="60">
        <f t="shared" si="0"/>
        <v>43</v>
      </c>
      <c r="Q20" s="61">
        <v>4</v>
      </c>
      <c r="R20" s="58">
        <v>5</v>
      </c>
      <c r="S20" s="58">
        <v>3</v>
      </c>
      <c r="T20" s="58">
        <v>6</v>
      </c>
      <c r="U20" s="58">
        <v>5</v>
      </c>
      <c r="V20" s="58">
        <v>5</v>
      </c>
      <c r="W20" s="58">
        <v>4</v>
      </c>
      <c r="X20" s="58">
        <v>3</v>
      </c>
      <c r="Y20" s="59">
        <v>6</v>
      </c>
      <c r="Z20" s="67">
        <f t="shared" si="1"/>
        <v>41</v>
      </c>
      <c r="AA20" s="68">
        <f t="shared" si="2"/>
        <v>84</v>
      </c>
      <c r="AB20" s="64"/>
      <c r="AC20" s="69">
        <f>$AA$348</f>
        <v>35</v>
      </c>
      <c r="AD20" s="70">
        <f>RANK(AC20,AC$9:AC$38,0)+COUNTIF(AC$9:$AC20,AC20)-1</f>
        <v>9</v>
      </c>
      <c r="AE20" s="70">
        <f t="shared" si="3"/>
        <v>7</v>
      </c>
      <c r="AF20" s="70">
        <f>IF(ISBLANK($C20),0,1)*INDEX('Allocation Points'!$B$3:$AG$32,AE20,COUNTIF(AE$9:AE$38,AE20)+2)</f>
        <v>6</v>
      </c>
      <c r="AG20" s="74"/>
      <c r="AH20" s="69">
        <f>AA349</f>
        <v>25</v>
      </c>
      <c r="AI20" s="70">
        <f>RANK(AH20,AH$9:AH$38,0)+COUNTIF(AH$9:$AH20,AH20)-1</f>
        <v>1</v>
      </c>
      <c r="AJ20" s="70">
        <f t="shared" si="4"/>
        <v>1</v>
      </c>
      <c r="AK20" s="70">
        <f>IF(ISBLANK($C20),0,1)*INDEX('Allocation Points'!$B$3:$AG$32,AJ20,COUNTIF(AJ$9:AJ$38,AJ20)+2)</f>
        <v>30</v>
      </c>
      <c r="AL20" s="74"/>
      <c r="AM20" s="69">
        <f>AA347</f>
        <v>84</v>
      </c>
      <c r="AN20" s="70">
        <f>RANK(AM20,AM$9:AM$38,1)+COUNTIF(AM$9:$AM20,AM20)-1</f>
        <v>1</v>
      </c>
      <c r="AO20" s="70">
        <f t="shared" si="5"/>
        <v>1</v>
      </c>
      <c r="AP20" s="70">
        <f>IF(ISBLANK($C20),0,1)*INDEX('Allocation Points'!$B$3:$AG$32,AO20,COUNTIF(AO$9:AO$38,AO20)+2)</f>
        <v>30</v>
      </c>
    </row>
    <row r="21" spans="2:42" x14ac:dyDescent="0.35">
      <c r="B21" s="73">
        <v>13</v>
      </c>
      <c r="C21" s="7" t="s">
        <v>117</v>
      </c>
      <c r="D21" s="10" t="s">
        <v>124</v>
      </c>
      <c r="E21" s="55">
        <v>23.9</v>
      </c>
      <c r="F21" s="56"/>
      <c r="G21" s="57">
        <v>6</v>
      </c>
      <c r="H21" s="58">
        <v>8</v>
      </c>
      <c r="I21" s="58">
        <v>6</v>
      </c>
      <c r="J21" s="58">
        <v>5</v>
      </c>
      <c r="K21" s="58">
        <v>4</v>
      </c>
      <c r="L21" s="58">
        <v>4</v>
      </c>
      <c r="M21" s="58">
        <v>4</v>
      </c>
      <c r="N21" s="58">
        <v>5</v>
      </c>
      <c r="O21" s="59">
        <v>5</v>
      </c>
      <c r="P21" s="60">
        <f t="shared" si="0"/>
        <v>47</v>
      </c>
      <c r="Q21" s="61">
        <v>6</v>
      </c>
      <c r="R21" s="58">
        <v>5</v>
      </c>
      <c r="S21" s="58">
        <v>5</v>
      </c>
      <c r="T21" s="58">
        <v>5</v>
      </c>
      <c r="U21" s="58">
        <v>5</v>
      </c>
      <c r="V21" s="58">
        <v>6</v>
      </c>
      <c r="W21" s="58">
        <v>6</v>
      </c>
      <c r="X21" s="58">
        <v>3</v>
      </c>
      <c r="Y21" s="59">
        <v>8</v>
      </c>
      <c r="Z21" s="67">
        <f t="shared" si="1"/>
        <v>49</v>
      </c>
      <c r="AA21" s="68">
        <f t="shared" si="2"/>
        <v>96</v>
      </c>
      <c r="AC21" s="69">
        <f>$AA$371</f>
        <v>36</v>
      </c>
      <c r="AD21" s="69">
        <f>RANK(AC21,AC$9:AC$38,0)+COUNTIF(AC$9:$AC21,AC21)-1</f>
        <v>5</v>
      </c>
      <c r="AE21" s="69">
        <f t="shared" si="3"/>
        <v>5</v>
      </c>
      <c r="AF21" s="69">
        <f>IF(ISBLANK($C21),0,1)*INDEX('Allocation Points'!$B$3:$AG$32,AE21,COUNTIF(AE$9:AE$38,AE21)+2)</f>
        <v>9</v>
      </c>
      <c r="AG21" s="74"/>
      <c r="AH21" s="69">
        <f>AA372</f>
        <v>15</v>
      </c>
      <c r="AI21" s="70">
        <f>RANK(AH21,AH$9:AH$38,0)+COUNTIF(AH$9:$AH21,AH21)-1</f>
        <v>8</v>
      </c>
      <c r="AJ21" s="69">
        <f t="shared" si="4"/>
        <v>8</v>
      </c>
      <c r="AK21" s="69">
        <f>IF(ISBLANK($C21),0,1)*INDEX('Allocation Points'!$B$3:$AG$32,AJ21,COUNTIF(AJ$9:AJ$38,AJ21)+2)</f>
        <v>7</v>
      </c>
      <c r="AL21" s="74"/>
      <c r="AM21" s="69">
        <f>AA370</f>
        <v>96</v>
      </c>
      <c r="AN21" s="70">
        <f>RANK(AM21,AM$9:AM$38,1)+COUNTIF(AM$9:$AM21,AM21)-1</f>
        <v>8</v>
      </c>
      <c r="AO21" s="69">
        <f t="shared" si="5"/>
        <v>8</v>
      </c>
      <c r="AP21" s="69">
        <f>IF(ISBLANK($C21),0,1)*INDEX('Allocation Points'!$B$3:$AG$32,AO21,COUNTIF(AO$9:AO$38,AO21)+2)</f>
        <v>7</v>
      </c>
    </row>
    <row r="22" spans="2:42" x14ac:dyDescent="0.35">
      <c r="B22" s="73">
        <v>14</v>
      </c>
      <c r="C22" s="7" t="s">
        <v>33</v>
      </c>
      <c r="D22" s="10" t="s">
        <v>34</v>
      </c>
      <c r="E22" s="55">
        <v>22.4</v>
      </c>
      <c r="F22" s="56"/>
      <c r="G22" s="57">
        <v>5</v>
      </c>
      <c r="H22" s="58">
        <v>7</v>
      </c>
      <c r="I22" s="58">
        <v>5</v>
      </c>
      <c r="J22" s="58">
        <v>5</v>
      </c>
      <c r="K22" s="58">
        <v>6</v>
      </c>
      <c r="L22" s="58">
        <v>6</v>
      </c>
      <c r="M22" s="58">
        <v>6</v>
      </c>
      <c r="N22" s="58">
        <v>5</v>
      </c>
      <c r="O22" s="59">
        <v>7</v>
      </c>
      <c r="P22" s="60">
        <f t="shared" si="0"/>
        <v>52</v>
      </c>
      <c r="Q22" s="61">
        <v>6</v>
      </c>
      <c r="R22" s="58">
        <v>6</v>
      </c>
      <c r="S22" s="58">
        <v>6</v>
      </c>
      <c r="T22" s="58">
        <v>6</v>
      </c>
      <c r="U22" s="58">
        <v>5</v>
      </c>
      <c r="V22" s="58">
        <v>7</v>
      </c>
      <c r="W22" s="58">
        <v>6</v>
      </c>
      <c r="X22" s="58">
        <v>7</v>
      </c>
      <c r="Y22" s="59">
        <v>8</v>
      </c>
      <c r="Z22" s="67">
        <f t="shared" si="1"/>
        <v>57</v>
      </c>
      <c r="AA22" s="68">
        <f t="shared" si="2"/>
        <v>109</v>
      </c>
      <c r="AC22" s="69">
        <f>$AA$394</f>
        <v>22</v>
      </c>
      <c r="AD22" s="70">
        <f>RANK(AC22,AC$9:AC$38,0)+COUNTIF(AC$9:$AC22,AC22)-1</f>
        <v>21</v>
      </c>
      <c r="AE22" s="70">
        <f t="shared" si="3"/>
        <v>21</v>
      </c>
      <c r="AF22" s="70">
        <f>IF(ISBLANK($C22),0,1)*INDEX('Allocation Points'!$B$3:$AG$32,AE22,COUNTIF(AE$9:AE$38,AE22)+2)</f>
        <v>1</v>
      </c>
      <c r="AG22" s="74"/>
      <c r="AH22" s="69">
        <f>AA395</f>
        <v>4</v>
      </c>
      <c r="AI22" s="70">
        <f>RANK(AH22,AH$9:AH$38,0)+COUNTIF(AH$9:$AH22,AH22)-1</f>
        <v>18</v>
      </c>
      <c r="AJ22" s="70">
        <f t="shared" si="4"/>
        <v>18</v>
      </c>
      <c r="AK22" s="70">
        <f>IF(ISBLANK($C22),0,1)*INDEX('Allocation Points'!$B$3:$AG$32,AJ22,COUNTIF(AJ$9:AJ$38,AJ22)+2)</f>
        <v>1</v>
      </c>
      <c r="AL22" s="74"/>
      <c r="AM22" s="69">
        <f>AA393</f>
        <v>109</v>
      </c>
      <c r="AN22" s="70">
        <f>RANK(AM22,AM$9:AM$38,1)+COUNTIF(AM$9:$AM22,AM22)-1</f>
        <v>15</v>
      </c>
      <c r="AO22" s="70">
        <f t="shared" si="5"/>
        <v>15</v>
      </c>
      <c r="AP22" s="70">
        <f>IF(ISBLANK($C22),0,1)*INDEX('Allocation Points'!$B$3:$AG$32,AO22,COUNTIF(AO$9:AO$38,AO22)+2)</f>
        <v>1</v>
      </c>
    </row>
    <row r="23" spans="2:42" x14ac:dyDescent="0.35">
      <c r="B23" s="73">
        <v>15</v>
      </c>
      <c r="C23" s="7" t="s">
        <v>44</v>
      </c>
      <c r="D23" s="9" t="s">
        <v>22</v>
      </c>
      <c r="E23" s="55">
        <v>16.600000000000001</v>
      </c>
      <c r="F23" s="56"/>
      <c r="G23" s="57">
        <v>6</v>
      </c>
      <c r="H23" s="58">
        <v>7</v>
      </c>
      <c r="I23" s="58">
        <v>3</v>
      </c>
      <c r="J23" s="58">
        <v>4</v>
      </c>
      <c r="K23" s="58">
        <v>4</v>
      </c>
      <c r="L23" s="58">
        <v>5</v>
      </c>
      <c r="M23" s="58">
        <v>4</v>
      </c>
      <c r="N23" s="58">
        <v>4</v>
      </c>
      <c r="O23" s="59">
        <v>4</v>
      </c>
      <c r="P23" s="60">
        <f t="shared" si="0"/>
        <v>41</v>
      </c>
      <c r="Q23" s="61">
        <v>6</v>
      </c>
      <c r="R23" s="58">
        <v>6</v>
      </c>
      <c r="S23" s="58">
        <v>4</v>
      </c>
      <c r="T23" s="58">
        <v>6</v>
      </c>
      <c r="U23" s="58">
        <v>6</v>
      </c>
      <c r="V23" s="58">
        <v>7</v>
      </c>
      <c r="W23" s="58">
        <v>6</v>
      </c>
      <c r="X23" s="58">
        <v>3</v>
      </c>
      <c r="Y23" s="59">
        <v>5</v>
      </c>
      <c r="Z23" s="67">
        <f t="shared" si="1"/>
        <v>49</v>
      </c>
      <c r="AA23" s="68">
        <f t="shared" si="2"/>
        <v>90</v>
      </c>
      <c r="AB23" s="74"/>
      <c r="AC23" s="69">
        <f>$AA$417</f>
        <v>34</v>
      </c>
      <c r="AD23" s="70">
        <f>RANK(AC23,AC$9:AC$38,0)+COUNTIF(AC$9:$AC23,AC23)-1</f>
        <v>11</v>
      </c>
      <c r="AE23" s="70">
        <f t="shared" si="3"/>
        <v>11</v>
      </c>
      <c r="AF23" s="70">
        <f>IF(ISBLANK($C23),0,1)*INDEX('Allocation Points'!$B$3:$AG$32,AE23,COUNTIF(AE$9:AE$38,AE23)+2)</f>
        <v>3</v>
      </c>
      <c r="AG23" s="74"/>
      <c r="AH23" s="69">
        <f>AA418</f>
        <v>18</v>
      </c>
      <c r="AI23" s="70">
        <f>RANK(AH23,AH$9:AH$38,0)+COUNTIF(AH$9:$AH23,AH23)-1</f>
        <v>6</v>
      </c>
      <c r="AJ23" s="70">
        <f t="shared" si="4"/>
        <v>6</v>
      </c>
      <c r="AK23" s="70">
        <f>IF(ISBLANK($C23),0,1)*INDEX('Allocation Points'!$B$3:$AG$32,AJ23,COUNTIF(AJ$9:AJ$38,AJ23)+2)</f>
        <v>9</v>
      </c>
      <c r="AL23" s="74"/>
      <c r="AM23" s="69">
        <f>AA416</f>
        <v>90</v>
      </c>
      <c r="AN23" s="70">
        <f>RANK(AM23,AM$9:AM$38,1)+COUNTIF(AM$9:$AM23,AM23)-1</f>
        <v>5</v>
      </c>
      <c r="AO23" s="70">
        <f t="shared" si="5"/>
        <v>4</v>
      </c>
      <c r="AP23" s="70">
        <f>IF(ISBLANK($C23),0,1)*INDEX('Allocation Points'!$B$3:$AG$32,AO23,COUNTIF(AO$9:AO$38,AO23)+2)</f>
        <v>11</v>
      </c>
    </row>
    <row r="24" spans="2:42" x14ac:dyDescent="0.35">
      <c r="B24" s="73">
        <v>16</v>
      </c>
      <c r="C24" s="7" t="s">
        <v>35</v>
      </c>
      <c r="D24" s="9" t="s">
        <v>36</v>
      </c>
      <c r="E24" s="55">
        <v>37</v>
      </c>
      <c r="F24" s="56"/>
      <c r="G24" s="57">
        <v>8</v>
      </c>
      <c r="H24" s="58">
        <v>6</v>
      </c>
      <c r="I24" s="58">
        <v>4</v>
      </c>
      <c r="J24" s="58">
        <v>7</v>
      </c>
      <c r="K24" s="58">
        <v>6</v>
      </c>
      <c r="L24" s="58">
        <v>7</v>
      </c>
      <c r="M24" s="58">
        <v>5</v>
      </c>
      <c r="N24" s="58">
        <v>5</v>
      </c>
      <c r="O24" s="59">
        <v>8</v>
      </c>
      <c r="P24" s="60">
        <f t="shared" si="0"/>
        <v>56</v>
      </c>
      <c r="Q24" s="61">
        <v>8</v>
      </c>
      <c r="R24" s="58">
        <v>8</v>
      </c>
      <c r="S24" s="58">
        <v>4</v>
      </c>
      <c r="T24" s="58">
        <v>6</v>
      </c>
      <c r="U24" s="58">
        <v>4</v>
      </c>
      <c r="V24" s="58">
        <v>6</v>
      </c>
      <c r="W24" s="58">
        <v>6</v>
      </c>
      <c r="X24" s="58">
        <v>5</v>
      </c>
      <c r="Y24" s="59">
        <v>7</v>
      </c>
      <c r="Z24" s="67">
        <f t="shared" si="1"/>
        <v>54</v>
      </c>
      <c r="AA24" s="68">
        <f t="shared" si="2"/>
        <v>110</v>
      </c>
      <c r="AB24" s="74"/>
      <c r="AC24" s="69">
        <f>$AA$440</f>
        <v>36</v>
      </c>
      <c r="AD24" s="70">
        <f>RANK(AC24,AC$9:AC$38,0)+COUNTIF(AC$9:$AC24,AC24)-1</f>
        <v>6</v>
      </c>
      <c r="AE24" s="70">
        <f t="shared" si="3"/>
        <v>5</v>
      </c>
      <c r="AF24" s="70">
        <f>IF(ISBLANK($C24),0,1)*INDEX('Allocation Points'!$B$3:$AG$32,AE24,COUNTIF(AE$9:AE$38,AE24)+2)</f>
        <v>9</v>
      </c>
      <c r="AG24" s="74"/>
      <c r="AH24" s="69">
        <f>AA441</f>
        <v>7</v>
      </c>
      <c r="AI24" s="70">
        <f>RANK(AH24,AH$9:AH$38,0)+COUNTIF(AH$9:$AH24,AH24)-1</f>
        <v>15</v>
      </c>
      <c r="AJ24" s="70">
        <f t="shared" si="4"/>
        <v>14</v>
      </c>
      <c r="AK24" s="70">
        <f>IF(ISBLANK($C24),0,1)*INDEX('Allocation Points'!$B$3:$AG$32,AJ24,COUNTIF(AJ$9:AJ$38,AJ24)+2)</f>
        <v>1</v>
      </c>
      <c r="AL24" s="74"/>
      <c r="AM24" s="69">
        <f>AA439</f>
        <v>110</v>
      </c>
      <c r="AN24" s="70">
        <f>RANK(AM24,AM$9:AM$38,1)+COUNTIF(AM$9:$AM24,AM24)-1</f>
        <v>16</v>
      </c>
      <c r="AO24" s="70">
        <f t="shared" si="5"/>
        <v>16</v>
      </c>
      <c r="AP24" s="70">
        <f>IF(ISBLANK($C24),0,1)*INDEX('Allocation Points'!$B$3:$AG$32,AO24,COUNTIF(AO$9:AO$38,AO24)+2)</f>
        <v>1</v>
      </c>
    </row>
    <row r="25" spans="2:42" x14ac:dyDescent="0.35">
      <c r="B25" s="75">
        <v>17</v>
      </c>
      <c r="C25" s="7" t="s">
        <v>118</v>
      </c>
      <c r="D25" s="10" t="s">
        <v>126</v>
      </c>
      <c r="E25" s="55">
        <v>54</v>
      </c>
      <c r="F25" s="56"/>
      <c r="G25" s="57">
        <v>10</v>
      </c>
      <c r="H25" s="58">
        <v>9</v>
      </c>
      <c r="I25" s="58">
        <v>4</v>
      </c>
      <c r="J25" s="58">
        <v>7</v>
      </c>
      <c r="K25" s="58">
        <v>7</v>
      </c>
      <c r="L25" s="58">
        <v>7</v>
      </c>
      <c r="M25" s="58">
        <v>6</v>
      </c>
      <c r="N25" s="58">
        <v>8</v>
      </c>
      <c r="O25" s="59">
        <v>8</v>
      </c>
      <c r="P25" s="60">
        <f t="shared" si="0"/>
        <v>66</v>
      </c>
      <c r="Q25" s="61">
        <v>8</v>
      </c>
      <c r="R25" s="58">
        <v>7</v>
      </c>
      <c r="S25" s="58">
        <v>4</v>
      </c>
      <c r="T25" s="58">
        <v>8</v>
      </c>
      <c r="U25" s="58">
        <v>8</v>
      </c>
      <c r="V25" s="58">
        <v>8</v>
      </c>
      <c r="W25" s="58">
        <v>7</v>
      </c>
      <c r="X25" s="58">
        <v>4</v>
      </c>
      <c r="Y25" s="59">
        <v>9</v>
      </c>
      <c r="Z25" s="76">
        <f t="shared" si="1"/>
        <v>63</v>
      </c>
      <c r="AA25" s="77">
        <f t="shared" si="2"/>
        <v>129</v>
      </c>
      <c r="AC25" s="69">
        <f>$AA$463</f>
        <v>34</v>
      </c>
      <c r="AD25" s="70">
        <f>RANK(AC25,AC$9:AC$38,0)+COUNTIF(AC$9:$AC25,AC25)-1</f>
        <v>12</v>
      </c>
      <c r="AE25" s="70">
        <f t="shared" si="3"/>
        <v>11</v>
      </c>
      <c r="AF25" s="70">
        <f>IF(ISBLANK($C25),0,1)*INDEX('Allocation Points'!$B$3:$AG$32,AE25,COUNTIF(AE$9:AE$38,AE25)+2)</f>
        <v>3</v>
      </c>
      <c r="AG25" s="74"/>
      <c r="AH25" s="69">
        <f>AA464</f>
        <v>3</v>
      </c>
      <c r="AI25" s="70">
        <f>RANK(AH25,AH$9:AH$38,0)+COUNTIF(AH$9:$AH25,AH25)-1</f>
        <v>20</v>
      </c>
      <c r="AJ25" s="70">
        <f t="shared" si="4"/>
        <v>20</v>
      </c>
      <c r="AK25" s="70">
        <f>IF(ISBLANK($C25),0,1)*INDEX('Allocation Points'!$B$3:$AG$32,AJ25,COUNTIF(AJ$9:AJ$38,AJ25)+2)</f>
        <v>1</v>
      </c>
      <c r="AL25" s="74"/>
      <c r="AM25" s="69">
        <f>AA462</f>
        <v>129</v>
      </c>
      <c r="AN25" s="70">
        <f>RANK(AM25,AM$9:AM$38,1)+COUNTIF(AM$9:$AM25,AM25)-1</f>
        <v>21</v>
      </c>
      <c r="AO25" s="70">
        <f t="shared" si="5"/>
        <v>21</v>
      </c>
      <c r="AP25" s="70">
        <f>IF(ISBLANK($C25),0,1)*INDEX('Allocation Points'!$B$3:$AG$32,AO25,COUNTIF(AO$9:AO$38,AO25)+2)</f>
        <v>1</v>
      </c>
    </row>
    <row r="26" spans="2:42" x14ac:dyDescent="0.35">
      <c r="B26" s="78">
        <v>18</v>
      </c>
      <c r="C26" s="7" t="s">
        <v>119</v>
      </c>
      <c r="D26" s="9" t="s">
        <v>123</v>
      </c>
      <c r="E26" s="55">
        <v>17.399999999999999</v>
      </c>
      <c r="F26" s="79"/>
      <c r="G26" s="80">
        <v>5</v>
      </c>
      <c r="H26" s="81">
        <v>6</v>
      </c>
      <c r="I26" s="81">
        <v>4</v>
      </c>
      <c r="J26" s="81">
        <v>6</v>
      </c>
      <c r="K26" s="81">
        <v>5</v>
      </c>
      <c r="L26" s="81">
        <v>4</v>
      </c>
      <c r="M26" s="81">
        <v>3</v>
      </c>
      <c r="N26" s="81">
        <v>3</v>
      </c>
      <c r="O26" s="82">
        <v>6</v>
      </c>
      <c r="P26" s="83">
        <f t="shared" si="0"/>
        <v>42</v>
      </c>
      <c r="Q26" s="84">
        <v>6</v>
      </c>
      <c r="R26" s="81">
        <v>4</v>
      </c>
      <c r="S26" s="81">
        <v>5</v>
      </c>
      <c r="T26" s="81">
        <v>6</v>
      </c>
      <c r="U26" s="81">
        <v>6</v>
      </c>
      <c r="V26" s="81">
        <v>6</v>
      </c>
      <c r="W26" s="81">
        <v>6</v>
      </c>
      <c r="X26" s="81">
        <v>4</v>
      </c>
      <c r="Y26" s="82">
        <v>7</v>
      </c>
      <c r="Z26" s="44">
        <f t="shared" si="1"/>
        <v>50</v>
      </c>
      <c r="AA26" s="85">
        <f t="shared" si="2"/>
        <v>92</v>
      </c>
      <c r="AC26" s="69">
        <f>$AA$486</f>
        <v>33</v>
      </c>
      <c r="AD26" s="70">
        <f>RANK(AC26,AC$9:AC$38,0)+COUNTIF(AC$9:$AC26,AC26)-1</f>
        <v>13</v>
      </c>
      <c r="AE26" s="70">
        <f t="shared" si="3"/>
        <v>13</v>
      </c>
      <c r="AF26" s="70">
        <f>IF(ISBLANK($C26),0,1)*INDEX('Allocation Points'!$B$3:$AG$32,AE26,COUNTIF(AE$9:AE$38,AE26)+2)</f>
        <v>2</v>
      </c>
      <c r="AG26" s="74"/>
      <c r="AH26" s="69">
        <f>AA487</f>
        <v>16</v>
      </c>
      <c r="AI26" s="70">
        <f>RANK(AH26,AH$9:AH$38,0)+COUNTIF(AH$9:$AH26,AH26)-1</f>
        <v>7</v>
      </c>
      <c r="AJ26" s="70">
        <f t="shared" si="4"/>
        <v>7</v>
      </c>
      <c r="AK26" s="70">
        <f>IF(ISBLANK($C26),0,1)*INDEX('Allocation Points'!$B$3:$AG$32,AJ26,COUNTIF(AJ$9:AJ$38,AJ26)+2)</f>
        <v>8</v>
      </c>
      <c r="AL26" s="74"/>
      <c r="AM26" s="69">
        <f>AA485</f>
        <v>92</v>
      </c>
      <c r="AN26" s="70">
        <f>RANK(AM26,AM$9:AM$38,1)+COUNTIF(AM$9:$AM26,AM26)-1</f>
        <v>7</v>
      </c>
      <c r="AO26" s="70">
        <f t="shared" si="5"/>
        <v>7</v>
      </c>
      <c r="AP26" s="70">
        <f>IF(ISBLANK($C26),0,1)*INDEX('Allocation Points'!$B$3:$AG$32,AO26,COUNTIF(AO$9:AO$38,AO26)+2)</f>
        <v>8</v>
      </c>
    </row>
    <row r="27" spans="2:42" x14ac:dyDescent="0.35">
      <c r="B27" s="78">
        <v>19</v>
      </c>
      <c r="C27" s="7" t="s">
        <v>120</v>
      </c>
      <c r="D27" s="10" t="s">
        <v>125</v>
      </c>
      <c r="E27" s="55">
        <v>20.6</v>
      </c>
      <c r="F27" s="79"/>
      <c r="G27" s="80">
        <v>7</v>
      </c>
      <c r="H27" s="81">
        <v>7</v>
      </c>
      <c r="I27" s="81">
        <v>8</v>
      </c>
      <c r="J27" s="81">
        <v>6</v>
      </c>
      <c r="K27" s="81">
        <v>5</v>
      </c>
      <c r="L27" s="81">
        <v>5</v>
      </c>
      <c r="M27" s="81">
        <v>4</v>
      </c>
      <c r="N27" s="81">
        <v>5</v>
      </c>
      <c r="O27" s="82">
        <v>6</v>
      </c>
      <c r="P27" s="83">
        <f t="shared" si="0"/>
        <v>53</v>
      </c>
      <c r="Q27" s="84">
        <v>6</v>
      </c>
      <c r="R27" s="81">
        <v>7</v>
      </c>
      <c r="S27" s="81">
        <v>3</v>
      </c>
      <c r="T27" s="81">
        <v>7</v>
      </c>
      <c r="U27" s="81">
        <v>5</v>
      </c>
      <c r="V27" s="81">
        <v>7</v>
      </c>
      <c r="W27" s="81">
        <v>5</v>
      </c>
      <c r="X27" s="81">
        <v>5</v>
      </c>
      <c r="Y27" s="82">
        <v>6</v>
      </c>
      <c r="Z27" s="44">
        <f t="shared" si="1"/>
        <v>51</v>
      </c>
      <c r="AA27" s="85">
        <f t="shared" si="2"/>
        <v>104</v>
      </c>
      <c r="AC27" s="69">
        <f>$AA$509</f>
        <v>26</v>
      </c>
      <c r="AD27" s="70">
        <f>RANK(AC27,AC$9:AC$38,0)+COUNTIF(AC$9:$AC27,AC27)-1</f>
        <v>18</v>
      </c>
      <c r="AE27" s="70">
        <f t="shared" si="3"/>
        <v>17</v>
      </c>
      <c r="AF27" s="70">
        <f>IF(ISBLANK($C27),0,1)*INDEX('Allocation Points'!$B$3:$AG$32,AE27,COUNTIF(AE$9:AE$38,AE27)+2)</f>
        <v>1</v>
      </c>
      <c r="AG27" s="74"/>
      <c r="AH27" s="69">
        <f>AA510</f>
        <v>10</v>
      </c>
      <c r="AI27" s="70">
        <f>RANK(AH27,AH$9:AH$38,0)+COUNTIF(AH$9:$AH27,AH27)-1</f>
        <v>12</v>
      </c>
      <c r="AJ27" s="70">
        <f t="shared" si="4"/>
        <v>12</v>
      </c>
      <c r="AK27" s="70">
        <f>IF(ISBLANK($C27),0,1)*INDEX('Allocation Points'!$B$3:$AG$32,AJ27,COUNTIF(AJ$9:AJ$38,AJ27)+2)</f>
        <v>3</v>
      </c>
      <c r="AL27" s="74"/>
      <c r="AM27" s="69">
        <f>AA508</f>
        <v>104</v>
      </c>
      <c r="AN27" s="70">
        <f>RANK(AM27,AM$9:AM$38,1)+COUNTIF(AM$9:$AM27,AM27)-1</f>
        <v>12</v>
      </c>
      <c r="AO27" s="70">
        <f t="shared" si="5"/>
        <v>12</v>
      </c>
      <c r="AP27" s="70">
        <f>IF(ISBLANK($C27),0,1)*INDEX('Allocation Points'!$B$3:$AG$32,AO27,COUNTIF(AO$9:AO$38,AO27)+2)</f>
        <v>3</v>
      </c>
    </row>
    <row r="28" spans="2:42" x14ac:dyDescent="0.35">
      <c r="B28" s="78">
        <v>20</v>
      </c>
      <c r="C28" s="7" t="s">
        <v>31</v>
      </c>
      <c r="D28" s="10" t="s">
        <v>32</v>
      </c>
      <c r="E28" s="55">
        <v>30.6</v>
      </c>
      <c r="F28" s="79"/>
      <c r="G28" s="80">
        <v>8</v>
      </c>
      <c r="H28" s="81">
        <v>8</v>
      </c>
      <c r="I28" s="81">
        <v>7</v>
      </c>
      <c r="J28" s="81">
        <v>6</v>
      </c>
      <c r="K28" s="81">
        <v>6</v>
      </c>
      <c r="L28" s="81">
        <v>5</v>
      </c>
      <c r="M28" s="81">
        <v>5</v>
      </c>
      <c r="N28" s="81">
        <v>6</v>
      </c>
      <c r="O28" s="82">
        <v>8</v>
      </c>
      <c r="P28" s="83">
        <f t="shared" si="0"/>
        <v>59</v>
      </c>
      <c r="Q28" s="84">
        <v>8</v>
      </c>
      <c r="R28" s="81">
        <v>6</v>
      </c>
      <c r="S28" s="81">
        <v>3</v>
      </c>
      <c r="T28" s="81">
        <v>6</v>
      </c>
      <c r="U28" s="81">
        <v>5</v>
      </c>
      <c r="V28" s="81">
        <v>7</v>
      </c>
      <c r="W28" s="81">
        <v>7</v>
      </c>
      <c r="X28" s="81">
        <v>5</v>
      </c>
      <c r="Y28" s="82">
        <v>7</v>
      </c>
      <c r="Z28" s="44">
        <f t="shared" si="1"/>
        <v>54</v>
      </c>
      <c r="AA28" s="85">
        <f t="shared" si="2"/>
        <v>113</v>
      </c>
      <c r="AC28" s="69">
        <f>$AA$532</f>
        <v>26</v>
      </c>
      <c r="AD28" s="70">
        <f>RANK(AC28,AC$9:AC$38,0)+COUNTIF(AC$9:$AC28,AC28)-1</f>
        <v>19</v>
      </c>
      <c r="AE28" s="70">
        <f t="shared" si="3"/>
        <v>17</v>
      </c>
      <c r="AF28" s="70">
        <f>IF(ISBLANK($C28),0,1)*INDEX('Allocation Points'!$B$3:$AG$32,AE28,COUNTIF(AE$9:AE$38,AE28)+2)</f>
        <v>1</v>
      </c>
      <c r="AG28" s="74"/>
      <c r="AH28" s="69">
        <f>AA533</f>
        <v>4</v>
      </c>
      <c r="AI28" s="70">
        <f>RANK(AH28,AH$9:AH$38,0)+COUNTIF(AH$9:$AH28,AH28)-1</f>
        <v>19</v>
      </c>
      <c r="AJ28" s="70">
        <f t="shared" si="4"/>
        <v>18</v>
      </c>
      <c r="AK28" s="70">
        <f>IF(ISBLANK($C28),0,1)*INDEX('Allocation Points'!$B$3:$AG$32,AJ28,COUNTIF(AJ$9:AJ$38,AJ28)+2)</f>
        <v>1</v>
      </c>
      <c r="AL28" s="74"/>
      <c r="AM28" s="69">
        <f>AA531</f>
        <v>113</v>
      </c>
      <c r="AN28" s="70">
        <f>RANK(AM28,AM$9:AM$38,1)+COUNTIF(AM$9:$AM28,AM28)-1</f>
        <v>19</v>
      </c>
      <c r="AO28" s="70">
        <f t="shared" si="5"/>
        <v>18</v>
      </c>
      <c r="AP28" s="70">
        <f>IF(ISBLANK($C28),0,1)*INDEX('Allocation Points'!$B$3:$AG$32,AO28,COUNTIF(AO$9:AO$38,AO28)+2)</f>
        <v>1</v>
      </c>
    </row>
    <row r="29" spans="2:42" x14ac:dyDescent="0.35">
      <c r="B29" s="78">
        <v>21</v>
      </c>
      <c r="C29" s="7" t="s">
        <v>47</v>
      </c>
      <c r="D29" s="10" t="s">
        <v>48</v>
      </c>
      <c r="E29" s="55">
        <v>18</v>
      </c>
      <c r="F29" s="79"/>
      <c r="G29" s="80">
        <v>5</v>
      </c>
      <c r="H29" s="81">
        <v>7</v>
      </c>
      <c r="I29" s="81">
        <v>4</v>
      </c>
      <c r="J29" s="81">
        <v>4</v>
      </c>
      <c r="K29" s="81">
        <v>6</v>
      </c>
      <c r="L29" s="81">
        <v>4</v>
      </c>
      <c r="M29" s="81">
        <v>3</v>
      </c>
      <c r="N29" s="81">
        <v>7</v>
      </c>
      <c r="O29" s="82">
        <v>6</v>
      </c>
      <c r="P29" s="83">
        <f t="shared" si="0"/>
        <v>46</v>
      </c>
      <c r="Q29" s="84">
        <v>7</v>
      </c>
      <c r="R29" s="81">
        <v>4</v>
      </c>
      <c r="S29" s="81">
        <v>3</v>
      </c>
      <c r="T29" s="81">
        <v>4</v>
      </c>
      <c r="U29" s="81">
        <v>5</v>
      </c>
      <c r="V29" s="81">
        <v>5</v>
      </c>
      <c r="W29" s="81">
        <v>5</v>
      </c>
      <c r="X29" s="81">
        <v>4</v>
      </c>
      <c r="Y29" s="82">
        <v>7</v>
      </c>
      <c r="Z29" s="44">
        <f t="shared" si="1"/>
        <v>44</v>
      </c>
      <c r="AA29" s="85">
        <f t="shared" si="2"/>
        <v>90</v>
      </c>
      <c r="AC29" s="69">
        <f>$AA$555</f>
        <v>35</v>
      </c>
      <c r="AD29" s="70">
        <f>RANK(AC29,AC$9:AC$38,0)+COUNTIF(AC$9:$AC29,AC29)-1</f>
        <v>10</v>
      </c>
      <c r="AE29" s="70">
        <f t="shared" si="3"/>
        <v>7</v>
      </c>
      <c r="AF29" s="70">
        <f>IF(ISBLANK($C29),0,1)*INDEX('Allocation Points'!$B$3:$AG$32,AE29,COUNTIF(AE$9:AE$38,AE29)+2)</f>
        <v>6</v>
      </c>
      <c r="AG29" s="74"/>
      <c r="AH29" s="69">
        <f>AA556</f>
        <v>20</v>
      </c>
      <c r="AI29" s="70">
        <f>RANK(AH29,AH$9:AH$38,0)+COUNTIF(AH$9:$AH29,AH29)-1</f>
        <v>5</v>
      </c>
      <c r="AJ29" s="70">
        <f t="shared" si="4"/>
        <v>4</v>
      </c>
      <c r="AK29" s="70">
        <f>IF(ISBLANK($C29),0,1)*INDEX('Allocation Points'!$B$3:$AG$32,AJ29,COUNTIF(AJ$9:AJ$38,AJ29)+2)</f>
        <v>12</v>
      </c>
      <c r="AL29" s="74"/>
      <c r="AM29" s="69">
        <f>AA554</f>
        <v>90</v>
      </c>
      <c r="AN29" s="70">
        <f>RANK(AM29,AM$9:AM$38,1)+COUNTIF(AM$9:$AM29,AM29)-1</f>
        <v>6</v>
      </c>
      <c r="AO29" s="70">
        <f t="shared" si="5"/>
        <v>4</v>
      </c>
      <c r="AP29" s="70">
        <f>IF(ISBLANK($C29),0,1)*INDEX('Allocation Points'!$B$3:$AG$32,AO29,COUNTIF(AO$9:AO$38,AO29)+2)</f>
        <v>11</v>
      </c>
    </row>
    <row r="30" spans="2:42" x14ac:dyDescent="0.35">
      <c r="B30" s="78">
        <v>22</v>
      </c>
      <c r="C30" s="7" t="s">
        <v>29</v>
      </c>
      <c r="D30" s="10" t="s">
        <v>30</v>
      </c>
      <c r="E30" s="55">
        <v>17.2</v>
      </c>
      <c r="F30" s="79"/>
      <c r="G30" s="80">
        <v>5</v>
      </c>
      <c r="H30" s="81">
        <v>5</v>
      </c>
      <c r="I30" s="81">
        <v>5</v>
      </c>
      <c r="J30" s="81">
        <v>5</v>
      </c>
      <c r="K30" s="81">
        <v>5</v>
      </c>
      <c r="L30" s="81">
        <v>4</v>
      </c>
      <c r="M30" s="81">
        <v>3</v>
      </c>
      <c r="N30" s="81">
        <v>3</v>
      </c>
      <c r="O30" s="82">
        <v>6</v>
      </c>
      <c r="P30" s="83">
        <f t="shared" si="0"/>
        <v>41</v>
      </c>
      <c r="Q30" s="84">
        <v>6</v>
      </c>
      <c r="R30" s="81">
        <v>5</v>
      </c>
      <c r="S30" s="81">
        <v>4</v>
      </c>
      <c r="T30" s="81">
        <v>6</v>
      </c>
      <c r="U30" s="81">
        <v>4</v>
      </c>
      <c r="V30" s="81">
        <v>6</v>
      </c>
      <c r="W30" s="81">
        <v>6</v>
      </c>
      <c r="X30" s="81">
        <v>3</v>
      </c>
      <c r="Y30" s="82">
        <v>6</v>
      </c>
      <c r="Z30" s="44">
        <f t="shared" si="1"/>
        <v>46</v>
      </c>
      <c r="AA30" s="85">
        <f t="shared" si="2"/>
        <v>87</v>
      </c>
      <c r="AC30" s="69">
        <f>$AA$578</f>
        <v>38</v>
      </c>
      <c r="AD30" s="70">
        <f>RANK(AC30,AC$9:AC$38,0)+COUNTIF(AC$9:$AC30,AC30)-1</f>
        <v>3</v>
      </c>
      <c r="AE30" s="70">
        <f t="shared" si="3"/>
        <v>3</v>
      </c>
      <c r="AF30" s="70">
        <f>IF(ISBLANK($C30),0,1)*INDEX('Allocation Points'!$B$3:$AG$32,AE30,COUNTIF(AE$9:AE$38,AE30)+2)</f>
        <v>20</v>
      </c>
      <c r="AG30" s="74"/>
      <c r="AH30" s="69">
        <f>AA579</f>
        <v>21</v>
      </c>
      <c r="AI30" s="70">
        <f>RANK(AH30,AH$9:AH$38,0)+COUNTIF(AH$9:$AH30,AH30)-1</f>
        <v>3</v>
      </c>
      <c r="AJ30" s="70">
        <f t="shared" si="4"/>
        <v>3</v>
      </c>
      <c r="AK30" s="70">
        <f>IF(ISBLANK($C30),0,1)*INDEX('Allocation Points'!$B$3:$AG$32,AJ30,COUNTIF(AJ$9:AJ$38,AJ30)+2)</f>
        <v>20</v>
      </c>
      <c r="AL30" s="74"/>
      <c r="AM30" s="69">
        <f>AA577</f>
        <v>87</v>
      </c>
      <c r="AN30" s="70">
        <f>RANK(AM30,AM$9:AM$38,1)+COUNTIF(AM$9:$AM30,AM30)-1</f>
        <v>3</v>
      </c>
      <c r="AO30" s="70">
        <f t="shared" si="5"/>
        <v>3</v>
      </c>
      <c r="AP30" s="70">
        <f>IF(ISBLANK($C30),0,1)*INDEX('Allocation Points'!$B$3:$AG$32,AO30,COUNTIF(AO$9:AO$38,AO30)+2)</f>
        <v>20</v>
      </c>
    </row>
    <row r="31" spans="2:42" x14ac:dyDescent="0.35">
      <c r="B31" s="78">
        <v>23</v>
      </c>
      <c r="C31" s="7" t="s">
        <v>121</v>
      </c>
      <c r="D31" s="10" t="s">
        <v>24</v>
      </c>
      <c r="E31" s="55">
        <v>54</v>
      </c>
      <c r="F31" s="79"/>
      <c r="G31" s="80">
        <v>8</v>
      </c>
      <c r="H31" s="81">
        <v>15</v>
      </c>
      <c r="I31" s="81">
        <v>6</v>
      </c>
      <c r="J31" s="81">
        <v>9</v>
      </c>
      <c r="K31" s="81">
        <v>9</v>
      </c>
      <c r="L31" s="81">
        <v>9</v>
      </c>
      <c r="M31" s="81">
        <v>10</v>
      </c>
      <c r="N31" s="81">
        <v>11</v>
      </c>
      <c r="O31" s="82">
        <v>7</v>
      </c>
      <c r="P31" s="83">
        <f t="shared" si="0"/>
        <v>84</v>
      </c>
      <c r="Q31" s="84">
        <v>9</v>
      </c>
      <c r="R31" s="81">
        <v>7</v>
      </c>
      <c r="S31" s="81">
        <v>5</v>
      </c>
      <c r="T31" s="81">
        <v>7</v>
      </c>
      <c r="U31" s="81">
        <v>7</v>
      </c>
      <c r="V31" s="81">
        <v>8</v>
      </c>
      <c r="W31" s="81">
        <v>9</v>
      </c>
      <c r="X31" s="81">
        <v>10</v>
      </c>
      <c r="Y31" s="82">
        <v>0</v>
      </c>
      <c r="Z31" s="44">
        <f t="shared" si="1"/>
        <v>62</v>
      </c>
      <c r="AA31" s="85">
        <f t="shared" si="2"/>
        <v>146</v>
      </c>
      <c r="AC31" s="69">
        <f>$AA$601</f>
        <v>17</v>
      </c>
      <c r="AD31" s="70">
        <f>RANK(AC31,AC$9:AC$38,0)+COUNTIF(AC$9:$AC31,AC31)-1</f>
        <v>23</v>
      </c>
      <c r="AE31" s="70">
        <f t="shared" si="3"/>
        <v>23</v>
      </c>
      <c r="AF31" s="70">
        <f>IF(ISBLANK($C31),0,1)*INDEX('Allocation Points'!$B$3:$AG$32,AE31,COUNTIF(AE$9:AE$38,AE31)+2)</f>
        <v>1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22</v>
      </c>
      <c r="AK31" s="70">
        <f>IF(ISBLANK($C31),0,1)*INDEX('Allocation Points'!$B$3:$AG$32,AJ31,COUNTIF(AJ$9:AJ$38,AJ31)+2)</f>
        <v>1</v>
      </c>
      <c r="AL31" s="74"/>
      <c r="AM31" s="69">
        <f>AA600</f>
        <v>146</v>
      </c>
      <c r="AN31" s="70">
        <f>RANK(AM31,AM$9:AM$38,1)+COUNTIF(AM$9:$AM31,AM31)-1</f>
        <v>23</v>
      </c>
      <c r="AO31" s="70">
        <f t="shared" si="5"/>
        <v>23</v>
      </c>
      <c r="AP31" s="70">
        <f>IF(ISBLANK($C31),0,1)*INDEX('Allocation Points'!$B$3:$AG$32,AO31,COUNTIF(AO$9:AO$38,AO31)+2)</f>
        <v>1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0">
        <v>10</v>
      </c>
      <c r="I32" s="80">
        <v>10</v>
      </c>
      <c r="J32" s="80">
        <v>10</v>
      </c>
      <c r="K32" s="80">
        <v>10</v>
      </c>
      <c r="L32" s="80">
        <v>10</v>
      </c>
      <c r="M32" s="80">
        <v>10</v>
      </c>
      <c r="N32" s="80">
        <v>10</v>
      </c>
      <c r="O32" s="80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24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22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24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24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22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24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24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22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24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24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22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24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24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22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24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24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22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24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24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22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24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185" t="s">
        <v>12</v>
      </c>
      <c r="D47" s="186" t="s">
        <v>13</v>
      </c>
      <c r="E47" s="187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187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187" t="s">
        <v>63</v>
      </c>
    </row>
    <row r="48" spans="2:42" x14ac:dyDescent="0.35">
      <c r="B48" s="99">
        <v>1</v>
      </c>
      <c r="C48" s="100" t="str">
        <f t="shared" ref="C48:C77" si="6">INDEX($C$9:$AN$38,MATCH(B48,$AD$9:$AD$38,0),1)</f>
        <v>VICENTE</v>
      </c>
      <c r="D48" s="100" t="str">
        <f t="shared" ref="D48:D77" si="7">INDEX($C$9:$AN$38,MATCH(B48,$AD$9:$AD$38,0),2)</f>
        <v>Paulo</v>
      </c>
      <c r="E48" s="189">
        <f t="shared" ref="E48:E77" si="8">INDEX($C$9:$AN$38,MATCH(B48,$AD$9:$AD$38,0),27)</f>
        <v>49</v>
      </c>
      <c r="I48" s="99">
        <v>1</v>
      </c>
      <c r="J48" s="206" t="str">
        <f t="shared" ref="J48:J77" si="9">INDEX($C$9:$AN$38,MATCH(I48,$AI$9:$AI$38,0),1)</f>
        <v>HERRAULT</v>
      </c>
      <c r="K48" s="207"/>
      <c r="L48" s="207"/>
      <c r="M48" s="208"/>
      <c r="N48" s="206" t="str">
        <f t="shared" ref="N48:N77" si="10">INDEX($C$9:$AN$38,MATCH(I48,$AI$9:$AI$38,0),2)</f>
        <v>Sébastien</v>
      </c>
      <c r="O48" s="207"/>
      <c r="P48" s="208"/>
      <c r="Q48" s="189">
        <f>INDEX($C$9:$AN$38,MATCH(I48,$AI$9:$AI$38,0),32)</f>
        <v>25</v>
      </c>
      <c r="T48" s="17"/>
      <c r="U48" s="99">
        <v>1</v>
      </c>
      <c r="V48" s="206" t="str">
        <f t="shared" ref="V48:V77" si="11">INDEX($C$9:$AN$38,MATCH(U48,$AN$9:$AN$38,0),1)</f>
        <v>HERRAULT</v>
      </c>
      <c r="W48" s="207"/>
      <c r="X48" s="207"/>
      <c r="Y48" s="208"/>
      <c r="Z48" s="206" t="str">
        <f t="shared" ref="Z48:Z77" si="12">INDEX($C$9:$AN$38,MATCH(U48,$AN$9:$AN$38,0),2)</f>
        <v>Sébastien</v>
      </c>
      <c r="AA48" s="208"/>
      <c r="AB48" s="189">
        <f>INDEX($C$9:$AN$38,MATCH(U48,$AN$9:$AN$38,0),37)</f>
        <v>84</v>
      </c>
    </row>
    <row r="49" spans="2:28" x14ac:dyDescent="0.35">
      <c r="B49" s="99">
        <v>2</v>
      </c>
      <c r="C49" s="100" t="str">
        <f t="shared" si="6"/>
        <v>HODEAU</v>
      </c>
      <c r="D49" s="70" t="str">
        <f t="shared" si="7"/>
        <v>Cédric</v>
      </c>
      <c r="E49" s="190">
        <f t="shared" si="8"/>
        <v>40</v>
      </c>
      <c r="I49" s="99">
        <v>2</v>
      </c>
      <c r="J49" s="201" t="str">
        <f t="shared" si="9"/>
        <v>MORALES</v>
      </c>
      <c r="K49" s="202"/>
      <c r="L49" s="202"/>
      <c r="M49" s="203"/>
      <c r="N49" s="201" t="str">
        <f t="shared" si="10"/>
        <v>José</v>
      </c>
      <c r="O49" s="202"/>
      <c r="P49" s="203"/>
      <c r="Q49" s="189">
        <f t="shared" ref="Q49:Q77" si="13">INDEX($C$9:$AN$38,MATCH(I49,$AI$9:$AI$38,0),32)</f>
        <v>23</v>
      </c>
      <c r="T49" s="17"/>
      <c r="U49" s="99">
        <v>2</v>
      </c>
      <c r="V49" s="201" t="str">
        <f t="shared" si="11"/>
        <v>MORALES</v>
      </c>
      <c r="W49" s="202"/>
      <c r="X49" s="202"/>
      <c r="Y49" s="203"/>
      <c r="Z49" s="201" t="str">
        <f t="shared" si="12"/>
        <v>José</v>
      </c>
      <c r="AA49" s="203"/>
      <c r="AB49" s="190">
        <f t="shared" ref="AB49:AB77" si="14">INDEX($C$9:$AN$38,MATCH(U49,$AN$9:$AN$38,0),37)</f>
        <v>86</v>
      </c>
    </row>
    <row r="50" spans="2:28" x14ac:dyDescent="0.35">
      <c r="B50" s="99">
        <v>3</v>
      </c>
      <c r="C50" s="70" t="str">
        <f t="shared" si="6"/>
        <v>JACQUEMIN</v>
      </c>
      <c r="D50" s="70" t="str">
        <f t="shared" si="7"/>
        <v>Franck</v>
      </c>
      <c r="E50" s="190">
        <f t="shared" si="8"/>
        <v>38</v>
      </c>
      <c r="I50" s="99">
        <v>3</v>
      </c>
      <c r="J50" s="201" t="str">
        <f t="shared" si="9"/>
        <v>JACQUEMIN</v>
      </c>
      <c r="K50" s="202"/>
      <c r="L50" s="202"/>
      <c r="M50" s="203"/>
      <c r="N50" s="201" t="str">
        <f t="shared" si="10"/>
        <v>Franck</v>
      </c>
      <c r="O50" s="202"/>
      <c r="P50" s="203"/>
      <c r="Q50" s="189">
        <f t="shared" si="13"/>
        <v>21</v>
      </c>
      <c r="T50" s="17"/>
      <c r="U50" s="99">
        <v>3</v>
      </c>
      <c r="V50" s="201" t="str">
        <f t="shared" si="11"/>
        <v>JACQUEMIN</v>
      </c>
      <c r="W50" s="202"/>
      <c r="X50" s="202"/>
      <c r="Y50" s="203"/>
      <c r="Z50" s="201" t="str">
        <f t="shared" si="12"/>
        <v>Franck</v>
      </c>
      <c r="AA50" s="203"/>
      <c r="AB50" s="190">
        <f t="shared" si="14"/>
        <v>87</v>
      </c>
    </row>
    <row r="51" spans="2:28" x14ac:dyDescent="0.35">
      <c r="B51" s="99">
        <v>4</v>
      </c>
      <c r="C51" s="70" t="str">
        <f t="shared" si="6"/>
        <v>DELOUCHE</v>
      </c>
      <c r="D51" s="70" t="str">
        <f t="shared" si="7"/>
        <v>Yannick</v>
      </c>
      <c r="E51" s="190">
        <f t="shared" si="8"/>
        <v>37</v>
      </c>
      <c r="I51" s="99">
        <v>4</v>
      </c>
      <c r="J51" s="201" t="str">
        <f t="shared" si="9"/>
        <v>DIOT</v>
      </c>
      <c r="K51" s="202"/>
      <c r="L51" s="202"/>
      <c r="M51" s="203"/>
      <c r="N51" s="201" t="str">
        <f t="shared" si="10"/>
        <v>Alexandre</v>
      </c>
      <c r="O51" s="202"/>
      <c r="P51" s="203"/>
      <c r="Q51" s="189">
        <f t="shared" si="13"/>
        <v>20</v>
      </c>
      <c r="T51" s="17"/>
      <c r="U51" s="99">
        <v>4</v>
      </c>
      <c r="V51" s="201" t="str">
        <f t="shared" si="11"/>
        <v>DIOT</v>
      </c>
      <c r="W51" s="202"/>
      <c r="X51" s="202"/>
      <c r="Y51" s="203"/>
      <c r="Z51" s="201" t="str">
        <f t="shared" si="12"/>
        <v>Alexandre</v>
      </c>
      <c r="AA51" s="203"/>
      <c r="AB51" s="190">
        <f t="shared" si="14"/>
        <v>90</v>
      </c>
    </row>
    <row r="52" spans="2:28" x14ac:dyDescent="0.35">
      <c r="B52" s="99">
        <v>5</v>
      </c>
      <c r="C52" s="70" t="str">
        <f t="shared" si="6"/>
        <v>MAITRE</v>
      </c>
      <c r="D52" s="70" t="str">
        <f t="shared" si="7"/>
        <v>Benoît</v>
      </c>
      <c r="E52" s="190">
        <f t="shared" si="8"/>
        <v>36</v>
      </c>
      <c r="I52" s="99">
        <v>5</v>
      </c>
      <c r="J52" s="201" t="str">
        <f t="shared" si="9"/>
        <v>ZIAR</v>
      </c>
      <c r="K52" s="202"/>
      <c r="L52" s="202"/>
      <c r="M52" s="203"/>
      <c r="N52" s="201" t="str">
        <f t="shared" si="10"/>
        <v>Yacine</v>
      </c>
      <c r="O52" s="202"/>
      <c r="P52" s="203"/>
      <c r="Q52" s="189">
        <f t="shared" si="13"/>
        <v>20</v>
      </c>
      <c r="T52" s="17"/>
      <c r="U52" s="99">
        <v>5</v>
      </c>
      <c r="V52" s="201" t="str">
        <f t="shared" si="11"/>
        <v>VERRIER</v>
      </c>
      <c r="W52" s="202"/>
      <c r="X52" s="202"/>
      <c r="Y52" s="203"/>
      <c r="Z52" s="201" t="str">
        <f t="shared" si="12"/>
        <v>Alexandre</v>
      </c>
      <c r="AA52" s="203"/>
      <c r="AB52" s="190">
        <f t="shared" si="14"/>
        <v>90</v>
      </c>
    </row>
    <row r="53" spans="2:28" x14ac:dyDescent="0.35">
      <c r="B53" s="99">
        <v>6</v>
      </c>
      <c r="C53" s="70" t="str">
        <f t="shared" si="6"/>
        <v>MICHEL</v>
      </c>
      <c r="D53" s="70" t="str">
        <f t="shared" si="7"/>
        <v>Eric</v>
      </c>
      <c r="E53" s="190">
        <f t="shared" si="8"/>
        <v>36</v>
      </c>
      <c r="I53" s="99">
        <v>6</v>
      </c>
      <c r="J53" s="201" t="str">
        <f t="shared" si="9"/>
        <v>VERRIER</v>
      </c>
      <c r="K53" s="202"/>
      <c r="L53" s="202"/>
      <c r="M53" s="203"/>
      <c r="N53" s="201" t="str">
        <f t="shared" si="10"/>
        <v>Alexandre</v>
      </c>
      <c r="O53" s="202"/>
      <c r="P53" s="203"/>
      <c r="Q53" s="189">
        <f t="shared" si="13"/>
        <v>18</v>
      </c>
      <c r="T53" s="17"/>
      <c r="U53" s="99">
        <v>6</v>
      </c>
      <c r="V53" s="201" t="str">
        <f t="shared" si="11"/>
        <v>ZIAR</v>
      </c>
      <c r="W53" s="202"/>
      <c r="X53" s="202"/>
      <c r="Y53" s="203"/>
      <c r="Z53" s="201" t="str">
        <f t="shared" si="12"/>
        <v>Yacine</v>
      </c>
      <c r="AA53" s="203"/>
      <c r="AB53" s="190">
        <f t="shared" si="14"/>
        <v>90</v>
      </c>
    </row>
    <row r="54" spans="2:28" x14ac:dyDescent="0.35">
      <c r="B54" s="99">
        <v>7</v>
      </c>
      <c r="C54" s="70" t="str">
        <f t="shared" si="6"/>
        <v>FARE</v>
      </c>
      <c r="D54" s="70" t="str">
        <f t="shared" si="7"/>
        <v>Loïc</v>
      </c>
      <c r="E54" s="190">
        <f t="shared" si="8"/>
        <v>35</v>
      </c>
      <c r="I54" s="99">
        <v>7</v>
      </c>
      <c r="J54" s="201" t="str">
        <f t="shared" si="9"/>
        <v>VIALLETON</v>
      </c>
      <c r="K54" s="202"/>
      <c r="L54" s="202"/>
      <c r="M54" s="203"/>
      <c r="N54" s="201" t="str">
        <f t="shared" si="10"/>
        <v>Loïc</v>
      </c>
      <c r="O54" s="202"/>
      <c r="P54" s="203"/>
      <c r="Q54" s="189">
        <f t="shared" si="13"/>
        <v>16</v>
      </c>
      <c r="T54" s="17"/>
      <c r="U54" s="99">
        <v>7</v>
      </c>
      <c r="V54" s="201" t="str">
        <f t="shared" si="11"/>
        <v>VIALLETON</v>
      </c>
      <c r="W54" s="202"/>
      <c r="X54" s="202"/>
      <c r="Y54" s="203"/>
      <c r="Z54" s="201" t="str">
        <f t="shared" si="12"/>
        <v>Loïc</v>
      </c>
      <c r="AA54" s="203"/>
      <c r="AB54" s="190">
        <f t="shared" si="14"/>
        <v>92</v>
      </c>
    </row>
    <row r="55" spans="2:28" x14ac:dyDescent="0.35">
      <c r="B55" s="99">
        <v>8</v>
      </c>
      <c r="C55" s="70" t="str">
        <f t="shared" si="6"/>
        <v>MORALES</v>
      </c>
      <c r="D55" s="70" t="str">
        <f t="shared" si="7"/>
        <v>José</v>
      </c>
      <c r="E55" s="190">
        <f t="shared" si="8"/>
        <v>35</v>
      </c>
      <c r="I55" s="99">
        <v>8</v>
      </c>
      <c r="J55" s="201" t="str">
        <f t="shared" si="9"/>
        <v>MAITRE</v>
      </c>
      <c r="K55" s="202"/>
      <c r="L55" s="202"/>
      <c r="M55" s="203"/>
      <c r="N55" s="201" t="str">
        <f t="shared" si="10"/>
        <v>Benoît</v>
      </c>
      <c r="O55" s="202"/>
      <c r="P55" s="203"/>
      <c r="Q55" s="189">
        <f t="shared" si="13"/>
        <v>15</v>
      </c>
      <c r="T55" s="17"/>
      <c r="U55" s="99">
        <v>8</v>
      </c>
      <c r="V55" s="201" t="str">
        <f t="shared" si="11"/>
        <v>MAITRE</v>
      </c>
      <c r="W55" s="202"/>
      <c r="X55" s="202"/>
      <c r="Y55" s="203"/>
      <c r="Z55" s="201" t="str">
        <f t="shared" si="12"/>
        <v>Benoît</v>
      </c>
      <c r="AA55" s="203"/>
      <c r="AB55" s="190">
        <f t="shared" si="14"/>
        <v>96</v>
      </c>
    </row>
    <row r="56" spans="2:28" x14ac:dyDescent="0.35">
      <c r="B56" s="99">
        <v>9</v>
      </c>
      <c r="C56" s="70" t="str">
        <f t="shared" si="6"/>
        <v>HERRAULT</v>
      </c>
      <c r="D56" s="70" t="str">
        <f t="shared" si="7"/>
        <v>Sébastien</v>
      </c>
      <c r="E56" s="190">
        <f t="shared" si="8"/>
        <v>35</v>
      </c>
      <c r="I56" s="99">
        <v>9</v>
      </c>
      <c r="J56" s="201" t="str">
        <f t="shared" si="9"/>
        <v>CHRETIEN</v>
      </c>
      <c r="K56" s="202"/>
      <c r="L56" s="202"/>
      <c r="M56" s="203"/>
      <c r="N56" s="201" t="str">
        <f t="shared" si="10"/>
        <v>Fabrice</v>
      </c>
      <c r="O56" s="202"/>
      <c r="P56" s="203"/>
      <c r="Q56" s="189">
        <f t="shared" si="13"/>
        <v>13</v>
      </c>
      <c r="T56" s="17"/>
      <c r="U56" s="99">
        <v>9</v>
      </c>
      <c r="V56" s="201" t="str">
        <f t="shared" si="11"/>
        <v>CHRETIEN</v>
      </c>
      <c r="W56" s="202"/>
      <c r="X56" s="202"/>
      <c r="Y56" s="203"/>
      <c r="Z56" s="201" t="str">
        <f t="shared" si="12"/>
        <v>Fabrice</v>
      </c>
      <c r="AA56" s="203"/>
      <c r="AB56" s="190">
        <f t="shared" si="14"/>
        <v>97</v>
      </c>
    </row>
    <row r="57" spans="2:28" x14ac:dyDescent="0.35">
      <c r="B57" s="99">
        <v>10</v>
      </c>
      <c r="C57" s="70" t="str">
        <f t="shared" si="6"/>
        <v>ZIAR</v>
      </c>
      <c r="D57" s="70" t="str">
        <f t="shared" si="7"/>
        <v>Yacine</v>
      </c>
      <c r="E57" s="190">
        <f t="shared" si="8"/>
        <v>35</v>
      </c>
      <c r="I57" s="99">
        <v>10</v>
      </c>
      <c r="J57" s="201" t="str">
        <f t="shared" si="9"/>
        <v>HODEAU</v>
      </c>
      <c r="K57" s="202"/>
      <c r="L57" s="202"/>
      <c r="M57" s="203"/>
      <c r="N57" s="201" t="str">
        <f t="shared" si="10"/>
        <v>Cédric</v>
      </c>
      <c r="O57" s="202"/>
      <c r="P57" s="203"/>
      <c r="Q57" s="189">
        <f t="shared" si="13"/>
        <v>12</v>
      </c>
      <c r="T57" s="17"/>
      <c r="U57" s="99">
        <v>10</v>
      </c>
      <c r="V57" s="201" t="str">
        <f t="shared" si="11"/>
        <v>FARE</v>
      </c>
      <c r="W57" s="202"/>
      <c r="X57" s="202"/>
      <c r="Y57" s="203"/>
      <c r="Z57" s="201" t="str">
        <f t="shared" si="12"/>
        <v>Loïc</v>
      </c>
      <c r="AA57" s="203"/>
      <c r="AB57" s="190">
        <f t="shared" si="14"/>
        <v>99</v>
      </c>
    </row>
    <row r="58" spans="2:28" x14ac:dyDescent="0.35">
      <c r="B58" s="99">
        <v>11</v>
      </c>
      <c r="C58" s="70" t="str">
        <f t="shared" si="6"/>
        <v>VERRIER</v>
      </c>
      <c r="D58" s="70" t="str">
        <f t="shared" si="7"/>
        <v>Alexandre</v>
      </c>
      <c r="E58" s="190">
        <f t="shared" si="8"/>
        <v>34</v>
      </c>
      <c r="I58" s="99">
        <v>11</v>
      </c>
      <c r="J58" s="201" t="str">
        <f t="shared" si="9"/>
        <v>FARE</v>
      </c>
      <c r="K58" s="202"/>
      <c r="L58" s="202"/>
      <c r="M58" s="203"/>
      <c r="N58" s="201" t="str">
        <f t="shared" si="10"/>
        <v>Loïc</v>
      </c>
      <c r="O58" s="202"/>
      <c r="P58" s="203"/>
      <c r="Q58" s="189">
        <f t="shared" si="13"/>
        <v>11</v>
      </c>
      <c r="T58" s="17"/>
      <c r="U58" s="99">
        <v>11</v>
      </c>
      <c r="V58" s="201" t="str">
        <f t="shared" si="11"/>
        <v>HODEAU</v>
      </c>
      <c r="W58" s="202"/>
      <c r="X58" s="202"/>
      <c r="Y58" s="203"/>
      <c r="Z58" s="201" t="str">
        <f t="shared" si="12"/>
        <v>Cédric</v>
      </c>
      <c r="AA58" s="203"/>
      <c r="AB58" s="190">
        <f t="shared" si="14"/>
        <v>103</v>
      </c>
    </row>
    <row r="59" spans="2:28" x14ac:dyDescent="0.35">
      <c r="B59" s="99">
        <v>12</v>
      </c>
      <c r="C59" s="70" t="str">
        <f t="shared" si="6"/>
        <v>PORTRON</v>
      </c>
      <c r="D59" s="70" t="str">
        <f t="shared" si="7"/>
        <v>Inès</v>
      </c>
      <c r="E59" s="190">
        <f t="shared" si="8"/>
        <v>34</v>
      </c>
      <c r="I59" s="99">
        <v>12</v>
      </c>
      <c r="J59" s="201" t="str">
        <f t="shared" si="9"/>
        <v>DAVID</v>
      </c>
      <c r="K59" s="202"/>
      <c r="L59" s="202"/>
      <c r="M59" s="203"/>
      <c r="N59" s="201" t="str">
        <f t="shared" si="10"/>
        <v>Paul</v>
      </c>
      <c r="O59" s="202"/>
      <c r="P59" s="203"/>
      <c r="Q59" s="189">
        <f t="shared" si="13"/>
        <v>10</v>
      </c>
      <c r="T59" s="17"/>
      <c r="U59" s="99">
        <v>12</v>
      </c>
      <c r="V59" s="201" t="str">
        <f t="shared" si="11"/>
        <v>DAVID</v>
      </c>
      <c r="W59" s="202"/>
      <c r="X59" s="202"/>
      <c r="Y59" s="203"/>
      <c r="Z59" s="201" t="str">
        <f t="shared" si="12"/>
        <v>Paul</v>
      </c>
      <c r="AA59" s="203"/>
      <c r="AB59" s="190">
        <f t="shared" si="14"/>
        <v>104</v>
      </c>
    </row>
    <row r="60" spans="2:28" x14ac:dyDescent="0.35">
      <c r="B60" s="99">
        <v>13</v>
      </c>
      <c r="C60" s="70" t="str">
        <f t="shared" si="6"/>
        <v>VIALLETON</v>
      </c>
      <c r="D60" s="70" t="str">
        <f t="shared" si="7"/>
        <v>Loïc</v>
      </c>
      <c r="E60" s="190">
        <f t="shared" si="8"/>
        <v>33</v>
      </c>
      <c r="I60" s="99">
        <v>13</v>
      </c>
      <c r="J60" s="201" t="str">
        <f t="shared" si="9"/>
        <v>ROBERT</v>
      </c>
      <c r="K60" s="202"/>
      <c r="L60" s="202"/>
      <c r="M60" s="203"/>
      <c r="N60" s="201" t="str">
        <f t="shared" si="10"/>
        <v>Jean-Christophe</v>
      </c>
      <c r="O60" s="202"/>
      <c r="P60" s="203"/>
      <c r="Q60" s="189">
        <f t="shared" si="13"/>
        <v>9</v>
      </c>
      <c r="T60" s="17"/>
      <c r="U60" s="99">
        <v>13</v>
      </c>
      <c r="V60" s="201" t="str">
        <f t="shared" si="11"/>
        <v>LANDIER</v>
      </c>
      <c r="W60" s="202"/>
      <c r="X60" s="202"/>
      <c r="Y60" s="203"/>
      <c r="Z60" s="201" t="str">
        <f t="shared" si="12"/>
        <v>Marc</v>
      </c>
      <c r="AA60" s="203"/>
      <c r="AB60" s="190">
        <f t="shared" si="14"/>
        <v>107</v>
      </c>
    </row>
    <row r="61" spans="2:28" x14ac:dyDescent="0.35">
      <c r="B61" s="99">
        <v>14</v>
      </c>
      <c r="C61" s="70" t="str">
        <f t="shared" si="6"/>
        <v>BINVAULT</v>
      </c>
      <c r="D61" s="70" t="str">
        <f t="shared" si="7"/>
        <v>Dominique</v>
      </c>
      <c r="E61" s="190">
        <f t="shared" si="8"/>
        <v>32</v>
      </c>
      <c r="I61" s="99">
        <v>14</v>
      </c>
      <c r="J61" s="201" t="str">
        <f t="shared" si="9"/>
        <v>LANDIER</v>
      </c>
      <c r="K61" s="202"/>
      <c r="L61" s="202"/>
      <c r="M61" s="203"/>
      <c r="N61" s="201" t="str">
        <f t="shared" si="10"/>
        <v>Marc</v>
      </c>
      <c r="O61" s="202"/>
      <c r="P61" s="203"/>
      <c r="Q61" s="189">
        <f t="shared" si="13"/>
        <v>7</v>
      </c>
      <c r="T61" s="17"/>
      <c r="U61" s="99">
        <v>14</v>
      </c>
      <c r="V61" s="201" t="str">
        <f t="shared" si="11"/>
        <v>ROBERT</v>
      </c>
      <c r="W61" s="202"/>
      <c r="X61" s="202"/>
      <c r="Y61" s="203"/>
      <c r="Z61" s="201" t="str">
        <f t="shared" si="12"/>
        <v>Jean-Christophe</v>
      </c>
      <c r="AA61" s="203"/>
      <c r="AB61" s="190">
        <f t="shared" si="14"/>
        <v>107</v>
      </c>
    </row>
    <row r="62" spans="2:28" x14ac:dyDescent="0.35">
      <c r="B62" s="99">
        <v>15</v>
      </c>
      <c r="C62" s="70" t="str">
        <f t="shared" si="6"/>
        <v>CHRETIEN</v>
      </c>
      <c r="D62" s="70" t="str">
        <f t="shared" si="7"/>
        <v>Fabrice</v>
      </c>
      <c r="E62" s="190">
        <f t="shared" si="8"/>
        <v>31</v>
      </c>
      <c r="I62" s="99">
        <v>15</v>
      </c>
      <c r="J62" s="201" t="str">
        <f t="shared" si="9"/>
        <v>MICHEL</v>
      </c>
      <c r="K62" s="202"/>
      <c r="L62" s="202"/>
      <c r="M62" s="203"/>
      <c r="N62" s="201" t="str">
        <f t="shared" si="10"/>
        <v>Eric</v>
      </c>
      <c r="O62" s="202"/>
      <c r="P62" s="203"/>
      <c r="Q62" s="189">
        <f t="shared" si="13"/>
        <v>7</v>
      </c>
      <c r="T62" s="17"/>
      <c r="U62" s="99">
        <v>15</v>
      </c>
      <c r="V62" s="201" t="str">
        <f t="shared" si="11"/>
        <v>LEVEQUE</v>
      </c>
      <c r="W62" s="202"/>
      <c r="X62" s="202"/>
      <c r="Y62" s="203"/>
      <c r="Z62" s="201" t="str">
        <f t="shared" si="12"/>
        <v>Claude</v>
      </c>
      <c r="AA62" s="203"/>
      <c r="AB62" s="190">
        <f t="shared" si="14"/>
        <v>109</v>
      </c>
    </row>
    <row r="63" spans="2:28" x14ac:dyDescent="0.35">
      <c r="B63" s="99">
        <v>16</v>
      </c>
      <c r="C63" s="70" t="str">
        <f t="shared" si="6"/>
        <v>ROBERT</v>
      </c>
      <c r="D63" s="70" t="str">
        <f t="shared" si="7"/>
        <v>Jean-Christophe</v>
      </c>
      <c r="E63" s="190">
        <f t="shared" si="8"/>
        <v>27</v>
      </c>
      <c r="I63" s="99">
        <v>16</v>
      </c>
      <c r="J63" s="201" t="str">
        <f t="shared" si="9"/>
        <v>BINVAULT</v>
      </c>
      <c r="K63" s="202"/>
      <c r="L63" s="202"/>
      <c r="M63" s="203"/>
      <c r="N63" s="201" t="str">
        <f t="shared" si="10"/>
        <v>Dominique</v>
      </c>
      <c r="O63" s="202"/>
      <c r="P63" s="203"/>
      <c r="Q63" s="189">
        <f t="shared" si="13"/>
        <v>6</v>
      </c>
      <c r="T63" s="17"/>
      <c r="U63" s="99">
        <v>16</v>
      </c>
      <c r="V63" s="201" t="str">
        <f t="shared" si="11"/>
        <v>MICHEL</v>
      </c>
      <c r="W63" s="202"/>
      <c r="X63" s="202"/>
      <c r="Y63" s="203"/>
      <c r="Z63" s="201" t="str">
        <f t="shared" si="12"/>
        <v>Eric</v>
      </c>
      <c r="AA63" s="203"/>
      <c r="AB63" s="190">
        <f t="shared" si="14"/>
        <v>110</v>
      </c>
    </row>
    <row r="64" spans="2:28" x14ac:dyDescent="0.35">
      <c r="B64" s="99">
        <v>17</v>
      </c>
      <c r="C64" s="70" t="str">
        <f t="shared" si="6"/>
        <v>DIOT</v>
      </c>
      <c r="D64" s="70" t="str">
        <f t="shared" si="7"/>
        <v>Alexandre</v>
      </c>
      <c r="E64" s="190">
        <f t="shared" si="8"/>
        <v>26</v>
      </c>
      <c r="I64" s="99">
        <v>17</v>
      </c>
      <c r="J64" s="201" t="str">
        <f t="shared" si="9"/>
        <v>VICENTE</v>
      </c>
      <c r="K64" s="202"/>
      <c r="L64" s="202"/>
      <c r="M64" s="203"/>
      <c r="N64" s="201" t="str">
        <f t="shared" si="10"/>
        <v>Paulo</v>
      </c>
      <c r="O64" s="202"/>
      <c r="P64" s="203"/>
      <c r="Q64" s="189">
        <f t="shared" si="13"/>
        <v>5</v>
      </c>
      <c r="T64" s="17"/>
      <c r="U64" s="99">
        <v>17</v>
      </c>
      <c r="V64" s="201" t="str">
        <f t="shared" si="11"/>
        <v>BINVAULT</v>
      </c>
      <c r="W64" s="202"/>
      <c r="X64" s="202"/>
      <c r="Y64" s="203"/>
      <c r="Z64" s="201" t="str">
        <f t="shared" si="12"/>
        <v>Dominique</v>
      </c>
      <c r="AA64" s="203"/>
      <c r="AB64" s="190">
        <f t="shared" si="14"/>
        <v>111</v>
      </c>
    </row>
    <row r="65" spans="2:28" x14ac:dyDescent="0.35">
      <c r="B65" s="99">
        <v>18</v>
      </c>
      <c r="C65" s="70" t="str">
        <f t="shared" si="6"/>
        <v>DAVID</v>
      </c>
      <c r="D65" s="70" t="str">
        <f t="shared" si="7"/>
        <v>Paul</v>
      </c>
      <c r="E65" s="190">
        <f t="shared" si="8"/>
        <v>26</v>
      </c>
      <c r="I65" s="99">
        <v>18</v>
      </c>
      <c r="J65" s="201" t="str">
        <f t="shared" si="9"/>
        <v>LEVEQUE</v>
      </c>
      <c r="K65" s="202"/>
      <c r="L65" s="202"/>
      <c r="M65" s="203"/>
      <c r="N65" s="201" t="str">
        <f t="shared" si="10"/>
        <v>Claude</v>
      </c>
      <c r="O65" s="202"/>
      <c r="P65" s="203"/>
      <c r="Q65" s="189">
        <f t="shared" si="13"/>
        <v>4</v>
      </c>
      <c r="T65" s="17"/>
      <c r="U65" s="99">
        <v>18</v>
      </c>
      <c r="V65" s="201" t="str">
        <f t="shared" si="11"/>
        <v>VICENTE</v>
      </c>
      <c r="W65" s="202"/>
      <c r="X65" s="202"/>
      <c r="Y65" s="203"/>
      <c r="Z65" s="201" t="str">
        <f t="shared" si="12"/>
        <v>Paulo</v>
      </c>
      <c r="AA65" s="203"/>
      <c r="AB65" s="190">
        <f t="shared" si="14"/>
        <v>113</v>
      </c>
    </row>
    <row r="66" spans="2:28" x14ac:dyDescent="0.35">
      <c r="B66" s="99">
        <v>19</v>
      </c>
      <c r="C66" s="70" t="str">
        <f t="shared" si="6"/>
        <v>LEFEU</v>
      </c>
      <c r="D66" s="70" t="str">
        <f t="shared" si="7"/>
        <v>Jean-Marie</v>
      </c>
      <c r="E66" s="190">
        <f t="shared" si="8"/>
        <v>26</v>
      </c>
      <c r="I66" s="99">
        <v>19</v>
      </c>
      <c r="J66" s="201" t="str">
        <f t="shared" si="9"/>
        <v>LEFEU</v>
      </c>
      <c r="K66" s="202"/>
      <c r="L66" s="202"/>
      <c r="M66" s="203"/>
      <c r="N66" s="201" t="str">
        <f t="shared" si="10"/>
        <v>Jean-Marie</v>
      </c>
      <c r="O66" s="202"/>
      <c r="P66" s="203"/>
      <c r="Q66" s="189">
        <f t="shared" si="13"/>
        <v>4</v>
      </c>
      <c r="T66" s="17"/>
      <c r="U66" s="99">
        <v>19</v>
      </c>
      <c r="V66" s="201" t="str">
        <f t="shared" si="11"/>
        <v>LEFEU</v>
      </c>
      <c r="W66" s="202"/>
      <c r="X66" s="202"/>
      <c r="Y66" s="203"/>
      <c r="Z66" s="201" t="str">
        <f t="shared" si="12"/>
        <v>Jean-Marie</v>
      </c>
      <c r="AA66" s="203"/>
      <c r="AB66" s="190">
        <f t="shared" si="14"/>
        <v>113</v>
      </c>
    </row>
    <row r="67" spans="2:28" x14ac:dyDescent="0.35">
      <c r="B67" s="99">
        <v>20</v>
      </c>
      <c r="C67" s="70" t="str">
        <f t="shared" si="6"/>
        <v>LANDIER</v>
      </c>
      <c r="D67" s="70" t="str">
        <f t="shared" si="7"/>
        <v>Marc</v>
      </c>
      <c r="E67" s="190">
        <f t="shared" si="8"/>
        <v>24</v>
      </c>
      <c r="I67" s="99">
        <v>20</v>
      </c>
      <c r="J67" s="201" t="str">
        <f t="shared" si="9"/>
        <v>PORTRON</v>
      </c>
      <c r="K67" s="202"/>
      <c r="L67" s="202"/>
      <c r="M67" s="203"/>
      <c r="N67" s="201" t="str">
        <f t="shared" si="10"/>
        <v>Inès</v>
      </c>
      <c r="O67" s="202"/>
      <c r="P67" s="203"/>
      <c r="Q67" s="189">
        <f t="shared" si="13"/>
        <v>3</v>
      </c>
      <c r="T67" s="17"/>
      <c r="U67" s="99">
        <v>20</v>
      </c>
      <c r="V67" s="201" t="str">
        <f t="shared" si="11"/>
        <v>DELOUCHE</v>
      </c>
      <c r="W67" s="202"/>
      <c r="X67" s="202"/>
      <c r="Y67" s="203"/>
      <c r="Z67" s="201" t="str">
        <f t="shared" si="12"/>
        <v>Yannick</v>
      </c>
      <c r="AA67" s="203"/>
      <c r="AB67" s="190">
        <f t="shared" si="14"/>
        <v>121</v>
      </c>
    </row>
    <row r="68" spans="2:28" x14ac:dyDescent="0.35">
      <c r="B68" s="99">
        <v>21</v>
      </c>
      <c r="C68" s="70" t="str">
        <f t="shared" si="6"/>
        <v>LEVEQUE</v>
      </c>
      <c r="D68" s="70" t="str">
        <f t="shared" si="7"/>
        <v>Claude</v>
      </c>
      <c r="E68" s="190">
        <f t="shared" si="8"/>
        <v>22</v>
      </c>
      <c r="I68" s="99">
        <v>21</v>
      </c>
      <c r="J68" s="201" t="str">
        <f t="shared" si="9"/>
        <v>DELOUCHE</v>
      </c>
      <c r="K68" s="202"/>
      <c r="L68" s="202"/>
      <c r="M68" s="203"/>
      <c r="N68" s="201" t="str">
        <f t="shared" si="10"/>
        <v>Yannick</v>
      </c>
      <c r="O68" s="202"/>
      <c r="P68" s="203"/>
      <c r="Q68" s="189">
        <f t="shared" si="13"/>
        <v>2</v>
      </c>
      <c r="T68" s="17"/>
      <c r="U68" s="99">
        <v>21</v>
      </c>
      <c r="V68" s="201" t="str">
        <f t="shared" si="11"/>
        <v>PORTRON</v>
      </c>
      <c r="W68" s="202"/>
      <c r="X68" s="202"/>
      <c r="Y68" s="203"/>
      <c r="Z68" s="201" t="str">
        <f t="shared" si="12"/>
        <v>Inès</v>
      </c>
      <c r="AA68" s="203"/>
      <c r="AB68" s="190">
        <f t="shared" si="14"/>
        <v>129</v>
      </c>
    </row>
    <row r="69" spans="2:28" x14ac:dyDescent="0.35">
      <c r="B69" s="99">
        <v>22</v>
      </c>
      <c r="C69" s="70" t="str">
        <f t="shared" si="6"/>
        <v>VILLATTE</v>
      </c>
      <c r="D69" s="70" t="str">
        <f t="shared" si="7"/>
        <v>Joël</v>
      </c>
      <c r="E69" s="190">
        <f t="shared" si="8"/>
        <v>20</v>
      </c>
      <c r="I69" s="99">
        <v>22</v>
      </c>
      <c r="J69" s="201" t="str">
        <f t="shared" si="9"/>
        <v>VILLATTE</v>
      </c>
      <c r="K69" s="202"/>
      <c r="L69" s="202"/>
      <c r="M69" s="203"/>
      <c r="N69" s="201" t="str">
        <f t="shared" si="10"/>
        <v>Joël</v>
      </c>
      <c r="O69" s="202"/>
      <c r="P69" s="203"/>
      <c r="Q69" s="189">
        <f t="shared" si="13"/>
        <v>0</v>
      </c>
      <c r="T69" s="17"/>
      <c r="U69" s="99">
        <v>22</v>
      </c>
      <c r="V69" s="201" t="str">
        <f t="shared" si="11"/>
        <v>VILLATTE</v>
      </c>
      <c r="W69" s="202"/>
      <c r="X69" s="202"/>
      <c r="Y69" s="203"/>
      <c r="Z69" s="201" t="str">
        <f t="shared" si="12"/>
        <v>Joël</v>
      </c>
      <c r="AA69" s="203"/>
      <c r="AB69" s="190">
        <f t="shared" si="14"/>
        <v>142</v>
      </c>
    </row>
    <row r="70" spans="2:28" x14ac:dyDescent="0.35">
      <c r="B70" s="99">
        <v>23</v>
      </c>
      <c r="C70" s="70" t="str">
        <f t="shared" si="6"/>
        <v>LAHOREAU</v>
      </c>
      <c r="D70" s="70" t="str">
        <f t="shared" si="7"/>
        <v>Patrice</v>
      </c>
      <c r="E70" s="190">
        <f t="shared" si="8"/>
        <v>17</v>
      </c>
      <c r="I70" s="99">
        <v>23</v>
      </c>
      <c r="J70" s="201" t="str">
        <f t="shared" si="9"/>
        <v>LAHOREAU</v>
      </c>
      <c r="K70" s="202"/>
      <c r="L70" s="202"/>
      <c r="M70" s="203"/>
      <c r="N70" s="201" t="str">
        <f t="shared" si="10"/>
        <v>Patrice</v>
      </c>
      <c r="O70" s="202"/>
      <c r="P70" s="203"/>
      <c r="Q70" s="189">
        <f t="shared" si="13"/>
        <v>0</v>
      </c>
      <c r="T70" s="17"/>
      <c r="U70" s="99">
        <v>23</v>
      </c>
      <c r="V70" s="201" t="str">
        <f t="shared" si="11"/>
        <v>LAHOREAU</v>
      </c>
      <c r="W70" s="202"/>
      <c r="X70" s="202"/>
      <c r="Y70" s="203"/>
      <c r="Z70" s="201" t="str">
        <f t="shared" si="12"/>
        <v>Patrice</v>
      </c>
      <c r="AA70" s="203"/>
      <c r="AB70" s="190">
        <f t="shared" si="14"/>
        <v>146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 t="str">
        <f>C9</f>
        <v>CHRETIEN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44646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20.100000000000001</v>
      </c>
      <c r="H88" s="211"/>
      <c r="I88" s="211"/>
      <c r="J88" s="211"/>
      <c r="K88" s="17"/>
      <c r="L88" s="211">
        <f>$F$3</f>
        <v>122</v>
      </c>
      <c r="M88" s="211"/>
      <c r="N88" s="211"/>
      <c r="O88" s="211">
        <f>$G$3</f>
        <v>70</v>
      </c>
      <c r="P88" s="211"/>
      <c r="Q88" s="212">
        <f>ROUND((G88*(L88/113)+(O88-AA91)),0)</f>
        <v>20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5</v>
      </c>
      <c r="I91" s="110">
        <f t="shared" si="15"/>
        <v>3</v>
      </c>
      <c r="J91" s="110">
        <f t="shared" si="15"/>
        <v>4</v>
      </c>
      <c r="K91" s="110">
        <f t="shared" si="15"/>
        <v>4</v>
      </c>
      <c r="L91" s="110">
        <f t="shared" si="15"/>
        <v>4</v>
      </c>
      <c r="M91" s="110">
        <f t="shared" si="15"/>
        <v>3</v>
      </c>
      <c r="N91" s="110">
        <f t="shared" si="15"/>
        <v>4</v>
      </c>
      <c r="O91" s="110">
        <f t="shared" si="15"/>
        <v>5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4</v>
      </c>
      <c r="U91" s="112">
        <f t="shared" si="16"/>
        <v>4</v>
      </c>
      <c r="V91" s="112">
        <f t="shared" si="16"/>
        <v>5</v>
      </c>
      <c r="W91" s="112">
        <f t="shared" si="16"/>
        <v>4</v>
      </c>
      <c r="X91" s="112">
        <f t="shared" si="16"/>
        <v>3</v>
      </c>
      <c r="Y91" s="113">
        <f t="shared" si="16"/>
        <v>5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2</v>
      </c>
      <c r="H92" s="115">
        <f t="shared" ref="H92:O92" si="17">H$8</f>
        <v>8</v>
      </c>
      <c r="I92" s="115">
        <f t="shared" si="17"/>
        <v>10</v>
      </c>
      <c r="J92" s="115">
        <f t="shared" si="17"/>
        <v>14</v>
      </c>
      <c r="K92" s="115">
        <f t="shared" si="17"/>
        <v>6</v>
      </c>
      <c r="L92" s="115">
        <f t="shared" si="17"/>
        <v>4</v>
      </c>
      <c r="M92" s="115">
        <f t="shared" si="17"/>
        <v>16</v>
      </c>
      <c r="N92" s="115">
        <f t="shared" si="17"/>
        <v>12</v>
      </c>
      <c r="O92" s="116">
        <f t="shared" si="17"/>
        <v>18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15</v>
      </c>
      <c r="V92" s="119">
        <f t="shared" si="18"/>
        <v>13</v>
      </c>
      <c r="W92" s="119">
        <f t="shared" si="18"/>
        <v>3</v>
      </c>
      <c r="X92" s="119">
        <f t="shared" si="18"/>
        <v>17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2</v>
      </c>
      <c r="H93" s="122">
        <f t="shared" ref="H93:O93" si="19">IF($Q88&lt;=18,IF(H92&lt;=$Q88,1,0),IF($Q88&lt;=36,IF(H92&lt;=($Q88-18),2,1),IF($Q88&gt;36,IF(H92&lt;=($Q88-36),3,2))))</f>
        <v>1</v>
      </c>
      <c r="I93" s="122">
        <f t="shared" si="19"/>
        <v>1</v>
      </c>
      <c r="J93" s="122">
        <f t="shared" si="19"/>
        <v>1</v>
      </c>
      <c r="K93" s="122">
        <f t="shared" si="19"/>
        <v>1</v>
      </c>
      <c r="L93" s="122">
        <f t="shared" si="19"/>
        <v>1</v>
      </c>
      <c r="M93" s="122">
        <f t="shared" si="19"/>
        <v>1</v>
      </c>
      <c r="N93" s="122">
        <f t="shared" si="19"/>
        <v>1</v>
      </c>
      <c r="O93" s="123">
        <f t="shared" si="19"/>
        <v>1</v>
      </c>
      <c r="P93" s="124">
        <f>SUM(G93:O93)</f>
        <v>10</v>
      </c>
      <c r="Q93" s="123">
        <f t="shared" ref="Q93:Y93" si="20">IF($Q88&lt;=18,IF(Q92&lt;=$Q88,1,0),IF($Q88&lt;=36,IF(Q92&lt;=($Q88-18),2,1),IF($Q88&gt;36,IF(Q92&lt;=($Q88-36),3,2))))</f>
        <v>2</v>
      </c>
      <c r="R93" s="123">
        <f t="shared" si="20"/>
        <v>1</v>
      </c>
      <c r="S93" s="123">
        <f t="shared" si="20"/>
        <v>1</v>
      </c>
      <c r="T93" s="123">
        <f t="shared" si="20"/>
        <v>1</v>
      </c>
      <c r="U93" s="123">
        <f t="shared" si="20"/>
        <v>1</v>
      </c>
      <c r="V93" s="123">
        <f t="shared" si="20"/>
        <v>1</v>
      </c>
      <c r="W93" s="123">
        <f t="shared" si="20"/>
        <v>1</v>
      </c>
      <c r="X93" s="123">
        <f t="shared" si="20"/>
        <v>1</v>
      </c>
      <c r="Y93" s="123">
        <f t="shared" si="20"/>
        <v>1</v>
      </c>
      <c r="Z93" s="125">
        <f>SUM(Q93:Y93)</f>
        <v>10</v>
      </c>
      <c r="AA93" s="126">
        <f>P93+Z93</f>
        <v>20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6</v>
      </c>
      <c r="H94" s="128">
        <f t="shared" si="21"/>
        <v>7</v>
      </c>
      <c r="I94" s="128">
        <f t="shared" si="21"/>
        <v>5</v>
      </c>
      <c r="J94" s="128">
        <f t="shared" si="21"/>
        <v>3</v>
      </c>
      <c r="K94" s="128">
        <f t="shared" si="21"/>
        <v>5</v>
      </c>
      <c r="L94" s="128">
        <f t="shared" si="21"/>
        <v>4</v>
      </c>
      <c r="M94" s="128">
        <f t="shared" si="21"/>
        <v>5</v>
      </c>
      <c r="N94" s="128">
        <f t="shared" si="21"/>
        <v>6</v>
      </c>
      <c r="O94" s="128">
        <f t="shared" si="21"/>
        <v>4</v>
      </c>
      <c r="P94" s="129">
        <f>SUM(G94:O94)</f>
        <v>45</v>
      </c>
      <c r="Q94" s="130">
        <f t="shared" ref="Q94:Y94" si="22">Q9</f>
        <v>6</v>
      </c>
      <c r="R94" s="128">
        <f t="shared" si="22"/>
        <v>5</v>
      </c>
      <c r="S94" s="128">
        <f t="shared" si="22"/>
        <v>5</v>
      </c>
      <c r="T94" s="128">
        <f t="shared" si="22"/>
        <v>7</v>
      </c>
      <c r="U94" s="128">
        <f t="shared" si="22"/>
        <v>4</v>
      </c>
      <c r="V94" s="128">
        <f t="shared" si="22"/>
        <v>7</v>
      </c>
      <c r="W94" s="128">
        <f t="shared" si="22"/>
        <v>5</v>
      </c>
      <c r="X94" s="128">
        <f t="shared" si="22"/>
        <v>5</v>
      </c>
      <c r="Y94" s="131">
        <f t="shared" si="22"/>
        <v>8</v>
      </c>
      <c r="Z94" s="129">
        <f>SUM(Q94:Y94)</f>
        <v>52</v>
      </c>
      <c r="AA94" s="132">
        <f>P94+Z94</f>
        <v>97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2</v>
      </c>
      <c r="H95" s="134">
        <f t="shared" ref="H95:O95" si="23">IF(H94-H91=-1,3+H93)+IF(H94-H91=0,2+H93)+IF(H94-H91=1,1+H93)+IF(H94-H91=2,H93)+IF(H94-H91=3,IF(H93-1&gt;0,H93-1,0))+IF(H94-H91=4,IF(H93-2&gt;0,H93-2,0))</f>
        <v>1</v>
      </c>
      <c r="I95" s="134">
        <f t="shared" si="23"/>
        <v>1</v>
      </c>
      <c r="J95" s="134">
        <f t="shared" si="23"/>
        <v>4</v>
      </c>
      <c r="K95" s="134">
        <f t="shared" si="23"/>
        <v>2</v>
      </c>
      <c r="L95" s="134">
        <f t="shared" si="23"/>
        <v>3</v>
      </c>
      <c r="M95" s="134">
        <f t="shared" si="23"/>
        <v>1</v>
      </c>
      <c r="N95" s="134">
        <f t="shared" si="23"/>
        <v>1</v>
      </c>
      <c r="O95" s="135">
        <f t="shared" si="23"/>
        <v>4</v>
      </c>
      <c r="P95" s="136">
        <f>SUM(G95:O95)</f>
        <v>19</v>
      </c>
      <c r="Q95" s="137">
        <f t="shared" ref="Q95:Y95" si="24">IF(Q94-Q91=-1,3+Q93)+IF(Q94-Q91=0,2+Q93)+IF(Q94-Q91=1,1+Q93)+IF(Q94-Q91=2,Q93)+IF(Q94-Q91=3,IF(Q93-1&gt;0,Q93-1,0))+IF(Q94-Q91=4,IF(Q93-2&gt;0,Q93-2,0))</f>
        <v>2</v>
      </c>
      <c r="R95" s="138">
        <f t="shared" si="24"/>
        <v>2</v>
      </c>
      <c r="S95" s="138">
        <f t="shared" si="24"/>
        <v>1</v>
      </c>
      <c r="T95" s="138">
        <f t="shared" si="24"/>
        <v>0</v>
      </c>
      <c r="U95" s="138">
        <f t="shared" si="24"/>
        <v>3</v>
      </c>
      <c r="V95" s="138">
        <f t="shared" si="24"/>
        <v>1</v>
      </c>
      <c r="W95" s="138">
        <f t="shared" si="24"/>
        <v>2</v>
      </c>
      <c r="X95" s="138">
        <f t="shared" si="24"/>
        <v>1</v>
      </c>
      <c r="Y95" s="135">
        <f t="shared" si="24"/>
        <v>0</v>
      </c>
      <c r="Z95" s="136">
        <f>SUM(Q95:Y95)</f>
        <v>12</v>
      </c>
      <c r="AA95" s="139">
        <f>P95+Z95</f>
        <v>31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0</v>
      </c>
      <c r="H96" s="141">
        <f t="shared" si="25"/>
        <v>0</v>
      </c>
      <c r="I96" s="141">
        <f t="shared" si="25"/>
        <v>0</v>
      </c>
      <c r="J96" s="141">
        <f t="shared" si="25"/>
        <v>3</v>
      </c>
      <c r="K96" s="141">
        <f t="shared" si="25"/>
        <v>1</v>
      </c>
      <c r="L96" s="141">
        <f t="shared" si="25"/>
        <v>2</v>
      </c>
      <c r="M96" s="141">
        <f t="shared" si="25"/>
        <v>0</v>
      </c>
      <c r="N96" s="141">
        <f t="shared" si="25"/>
        <v>0</v>
      </c>
      <c r="O96" s="142">
        <f t="shared" si="25"/>
        <v>3</v>
      </c>
      <c r="P96" s="143">
        <f>SUM(G96:O96)</f>
        <v>9</v>
      </c>
      <c r="Q96" s="142">
        <f t="shared" ref="Q96:Y96" si="26">IF(Q94-Q91=-2,4)+IF(Q94-Q91=-1,3)+IF(Q94-Q91=0,2)+IF(Q94-Q91=1,1)+IF(Q94-Q91&gt;2,0)</f>
        <v>0</v>
      </c>
      <c r="R96" s="142">
        <f t="shared" si="26"/>
        <v>1</v>
      </c>
      <c r="S96" s="142">
        <f t="shared" si="26"/>
        <v>0</v>
      </c>
      <c r="T96" s="142">
        <f t="shared" si="26"/>
        <v>0</v>
      </c>
      <c r="U96" s="142">
        <f t="shared" si="26"/>
        <v>2</v>
      </c>
      <c r="V96" s="142">
        <f t="shared" si="26"/>
        <v>0</v>
      </c>
      <c r="W96" s="142">
        <f t="shared" si="26"/>
        <v>1</v>
      </c>
      <c r="X96" s="142">
        <f t="shared" si="26"/>
        <v>0</v>
      </c>
      <c r="Y96" s="142">
        <f t="shared" si="26"/>
        <v>0</v>
      </c>
      <c r="Z96" s="143">
        <f>SUM(Q96:Y96)</f>
        <v>4</v>
      </c>
      <c r="AA96" s="144">
        <f>P96+Z96</f>
        <v>13</v>
      </c>
      <c r="AB96" s="101"/>
      <c r="AC96" s="101"/>
    </row>
    <row r="97" spans="5:32" x14ac:dyDescent="0.35">
      <c r="E97" s="101"/>
      <c r="F97" s="38"/>
      <c r="G97" s="28">
        <f>G94-G91</f>
        <v>2</v>
      </c>
      <c r="H97" s="28">
        <f t="shared" ref="H97:O97" si="27">H94-H91</f>
        <v>2</v>
      </c>
      <c r="I97" s="28">
        <f t="shared" si="27"/>
        <v>2</v>
      </c>
      <c r="J97" s="28">
        <f t="shared" si="27"/>
        <v>-1</v>
      </c>
      <c r="K97" s="28">
        <f t="shared" si="27"/>
        <v>1</v>
      </c>
      <c r="L97" s="28">
        <f t="shared" si="27"/>
        <v>0</v>
      </c>
      <c r="M97" s="28">
        <f t="shared" si="27"/>
        <v>2</v>
      </c>
      <c r="N97" s="28">
        <f t="shared" si="27"/>
        <v>2</v>
      </c>
      <c r="O97" s="15">
        <f t="shared" si="27"/>
        <v>-1</v>
      </c>
      <c r="P97" s="15"/>
      <c r="Q97" s="15">
        <f t="shared" ref="Q97:Y97" si="28">Q94-Q91</f>
        <v>2</v>
      </c>
      <c r="R97" s="15">
        <f t="shared" si="28"/>
        <v>1</v>
      </c>
      <c r="S97" s="15">
        <f t="shared" si="28"/>
        <v>2</v>
      </c>
      <c r="T97" s="15">
        <f t="shared" si="28"/>
        <v>3</v>
      </c>
      <c r="U97" s="15">
        <f t="shared" si="28"/>
        <v>0</v>
      </c>
      <c r="V97" s="15">
        <f t="shared" si="28"/>
        <v>2</v>
      </c>
      <c r="W97" s="15">
        <f t="shared" si="28"/>
        <v>1</v>
      </c>
      <c r="X97" s="15">
        <f t="shared" si="28"/>
        <v>2</v>
      </c>
      <c r="Y97" s="15">
        <f t="shared" si="28"/>
        <v>3</v>
      </c>
      <c r="Z97" s="145"/>
      <c r="AA97" s="146"/>
      <c r="AB97" s="101"/>
      <c r="AC97" s="101"/>
    </row>
    <row r="98" spans="5:32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2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2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2</v>
      </c>
      <c r="P100" s="198" t="s">
        <v>57</v>
      </c>
      <c r="Q100" s="198"/>
      <c r="R100" s="198"/>
      <c r="S100" s="198"/>
      <c r="T100" s="198"/>
      <c r="U100" s="148">
        <f>COUNTIF(G97:Y97,"=2")</f>
        <v>9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</row>
    <row r="101" spans="5:32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2</v>
      </c>
      <c r="M101" s="217" t="s">
        <v>59</v>
      </c>
      <c r="N101" s="217"/>
      <c r="O101" s="152">
        <f>COUNTIF(G97:Y97,"=1")</f>
        <v>3</v>
      </c>
      <c r="P101" s="198" t="s">
        <v>60</v>
      </c>
      <c r="Q101" s="198"/>
      <c r="R101" s="198"/>
      <c r="S101" s="198"/>
      <c r="T101" s="198"/>
      <c r="U101" s="151">
        <f>COUNTIF(G97:Y97,"&gt;=3")</f>
        <v>2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</row>
    <row r="102" spans="5:32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2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</row>
    <row r="103" spans="5:32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3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</row>
    <row r="104" spans="5:32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9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</row>
    <row r="105" spans="5:32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2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</row>
    <row r="106" spans="5:32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</row>
    <row r="107" spans="5:32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</row>
    <row r="108" spans="5:32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</row>
    <row r="109" spans="5:32" ht="15.5" thickTop="1" thickBot="1" x14ac:dyDescent="0.4"/>
    <row r="110" spans="5:32" x14ac:dyDescent="0.35">
      <c r="E110" s="101"/>
      <c r="F110" s="102" t="s">
        <v>49</v>
      </c>
      <c r="G110" s="196" t="str">
        <f>C10</f>
        <v>DELOUCHE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44646</v>
      </c>
      <c r="AB110" s="101"/>
      <c r="AC110" s="101"/>
    </row>
    <row r="111" spans="5:32" ht="15" thickBot="1" x14ac:dyDescent="0.4">
      <c r="E111" s="101"/>
      <c r="F111" s="104" t="s">
        <v>6</v>
      </c>
      <c r="G111" s="210">
        <f>E10</f>
        <v>48.2</v>
      </c>
      <c r="H111" s="211"/>
      <c r="I111" s="211"/>
      <c r="J111" s="211"/>
      <c r="K111" s="17"/>
      <c r="L111" s="211">
        <f>$F$3</f>
        <v>122</v>
      </c>
      <c r="M111" s="211"/>
      <c r="N111" s="211"/>
      <c r="O111" s="211">
        <f>$G$3</f>
        <v>70</v>
      </c>
      <c r="P111" s="211"/>
      <c r="Q111" s="212">
        <f>ROUND((G111*(L111/113)+(O111-AA114)),0)</f>
        <v>50</v>
      </c>
      <c r="R111" s="212"/>
      <c r="S111" s="212"/>
      <c r="T111" s="212"/>
      <c r="U111" s="17"/>
      <c r="V111" s="17"/>
      <c r="AA111" s="17"/>
      <c r="AB111" s="101"/>
      <c r="AC111" s="101"/>
    </row>
    <row r="112" spans="5:32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2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2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5</v>
      </c>
      <c r="I114" s="110">
        <f t="shared" si="29"/>
        <v>3</v>
      </c>
      <c r="J114" s="110">
        <f t="shared" si="29"/>
        <v>4</v>
      </c>
      <c r="K114" s="110">
        <f t="shared" si="29"/>
        <v>4</v>
      </c>
      <c r="L114" s="110">
        <f t="shared" si="29"/>
        <v>4</v>
      </c>
      <c r="M114" s="110">
        <f t="shared" si="29"/>
        <v>3</v>
      </c>
      <c r="N114" s="110">
        <f t="shared" si="29"/>
        <v>4</v>
      </c>
      <c r="O114" s="110">
        <f t="shared" si="29"/>
        <v>5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4</v>
      </c>
      <c r="U114" s="112">
        <f t="shared" si="30"/>
        <v>4</v>
      </c>
      <c r="V114" s="112">
        <f t="shared" si="30"/>
        <v>5</v>
      </c>
      <c r="W114" s="112">
        <f t="shared" si="30"/>
        <v>4</v>
      </c>
      <c r="X114" s="112">
        <f t="shared" si="30"/>
        <v>3</v>
      </c>
      <c r="Y114" s="113">
        <f t="shared" si="30"/>
        <v>5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2" x14ac:dyDescent="0.35">
      <c r="E115" s="101"/>
      <c r="F115" s="114" t="s">
        <v>7</v>
      </c>
      <c r="G115" s="115">
        <f>G$8</f>
        <v>2</v>
      </c>
      <c r="H115" s="115">
        <f t="shared" ref="H115:O115" si="31">H$8</f>
        <v>8</v>
      </c>
      <c r="I115" s="115">
        <f t="shared" si="31"/>
        <v>10</v>
      </c>
      <c r="J115" s="115">
        <f t="shared" si="31"/>
        <v>14</v>
      </c>
      <c r="K115" s="115">
        <f t="shared" si="31"/>
        <v>6</v>
      </c>
      <c r="L115" s="115">
        <f t="shared" si="31"/>
        <v>4</v>
      </c>
      <c r="M115" s="115">
        <f t="shared" si="31"/>
        <v>16</v>
      </c>
      <c r="N115" s="115">
        <f t="shared" si="31"/>
        <v>12</v>
      </c>
      <c r="O115" s="116">
        <f t="shared" si="31"/>
        <v>18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15</v>
      </c>
      <c r="V115" s="119">
        <f t="shared" si="32"/>
        <v>13</v>
      </c>
      <c r="W115" s="119">
        <f t="shared" si="32"/>
        <v>3</v>
      </c>
      <c r="X115" s="119">
        <f t="shared" si="32"/>
        <v>17</v>
      </c>
      <c r="Y115" s="116">
        <f t="shared" si="32"/>
        <v>7</v>
      </c>
      <c r="Z115" s="117"/>
      <c r="AA115" s="120"/>
      <c r="AB115" s="101"/>
      <c r="AC115" s="101"/>
    </row>
    <row r="116" spans="5:32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3</v>
      </c>
      <c r="H116" s="122">
        <f t="shared" ref="H116:O116" si="33">IF($Q111&lt;=18,IF(H115&lt;=$Q111,1,0),IF($Q111&lt;=36,IF(H115&lt;=($Q111-18),2,1),IF($Q111&gt;36,IF(H115&lt;=($Q111-36),3,2))))</f>
        <v>3</v>
      </c>
      <c r="I116" s="122">
        <f t="shared" si="33"/>
        <v>3</v>
      </c>
      <c r="J116" s="122">
        <f t="shared" si="33"/>
        <v>3</v>
      </c>
      <c r="K116" s="122">
        <f t="shared" si="33"/>
        <v>3</v>
      </c>
      <c r="L116" s="122">
        <f t="shared" si="33"/>
        <v>3</v>
      </c>
      <c r="M116" s="122">
        <f t="shared" si="33"/>
        <v>2</v>
      </c>
      <c r="N116" s="122">
        <f t="shared" si="33"/>
        <v>3</v>
      </c>
      <c r="O116" s="123">
        <f t="shared" si="33"/>
        <v>2</v>
      </c>
      <c r="P116" s="124">
        <f>SUM(G116:O116)</f>
        <v>25</v>
      </c>
      <c r="Q116" s="123">
        <f t="shared" ref="Q116:Y116" si="34">IF($Q111&lt;=18,IF(Q115&lt;=$Q111,1,0),IF($Q111&lt;=36,IF(Q115&lt;=($Q111-18),2,1),IF($Q111&gt;36,IF(Q115&lt;=($Q111-36),3,2))))</f>
        <v>3</v>
      </c>
      <c r="R116" s="123">
        <f t="shared" si="34"/>
        <v>3</v>
      </c>
      <c r="S116" s="123">
        <f t="shared" si="34"/>
        <v>3</v>
      </c>
      <c r="T116" s="123">
        <f t="shared" si="34"/>
        <v>3</v>
      </c>
      <c r="U116" s="123">
        <f t="shared" si="34"/>
        <v>2</v>
      </c>
      <c r="V116" s="123">
        <f t="shared" si="34"/>
        <v>3</v>
      </c>
      <c r="W116" s="123">
        <f t="shared" si="34"/>
        <v>3</v>
      </c>
      <c r="X116" s="123">
        <f t="shared" si="34"/>
        <v>2</v>
      </c>
      <c r="Y116" s="123">
        <f t="shared" si="34"/>
        <v>3</v>
      </c>
      <c r="Z116" s="125">
        <f>SUM(Q116:Y116)</f>
        <v>25</v>
      </c>
      <c r="AA116" s="126">
        <f>P116+Z116</f>
        <v>50</v>
      </c>
      <c r="AB116" s="101"/>
      <c r="AC116" s="101"/>
    </row>
    <row r="117" spans="5:32" x14ac:dyDescent="0.35">
      <c r="E117" s="101"/>
      <c r="F117" s="127" t="s">
        <v>51</v>
      </c>
      <c r="G117" s="128">
        <f t="shared" ref="G117:O117" si="35">G10</f>
        <v>7</v>
      </c>
      <c r="H117" s="128">
        <f t="shared" si="35"/>
        <v>6</v>
      </c>
      <c r="I117" s="128">
        <f t="shared" si="35"/>
        <v>5</v>
      </c>
      <c r="J117" s="128">
        <f t="shared" si="35"/>
        <v>6</v>
      </c>
      <c r="K117" s="128">
        <f t="shared" si="35"/>
        <v>9</v>
      </c>
      <c r="L117" s="128">
        <f t="shared" si="35"/>
        <v>7</v>
      </c>
      <c r="M117" s="128">
        <f t="shared" si="35"/>
        <v>5</v>
      </c>
      <c r="N117" s="128">
        <f t="shared" si="35"/>
        <v>5</v>
      </c>
      <c r="O117" s="128">
        <f t="shared" si="35"/>
        <v>7</v>
      </c>
      <c r="P117" s="129">
        <f>SUM(G117:O117)</f>
        <v>57</v>
      </c>
      <c r="Q117" s="130">
        <f t="shared" ref="Q117:Y117" si="36">Q10</f>
        <v>8</v>
      </c>
      <c r="R117" s="128">
        <f t="shared" si="36"/>
        <v>7</v>
      </c>
      <c r="S117" s="128">
        <f t="shared" si="36"/>
        <v>5</v>
      </c>
      <c r="T117" s="128">
        <f t="shared" si="36"/>
        <v>9</v>
      </c>
      <c r="U117" s="128">
        <f t="shared" si="36"/>
        <v>7</v>
      </c>
      <c r="V117" s="128">
        <f t="shared" si="36"/>
        <v>8</v>
      </c>
      <c r="W117" s="128">
        <f t="shared" si="36"/>
        <v>6</v>
      </c>
      <c r="X117" s="128">
        <f t="shared" si="36"/>
        <v>5</v>
      </c>
      <c r="Y117" s="131">
        <f t="shared" si="36"/>
        <v>9</v>
      </c>
      <c r="Z117" s="129">
        <f>SUM(Q117:Y117)</f>
        <v>64</v>
      </c>
      <c r="AA117" s="132">
        <f>P117+Z117</f>
        <v>121</v>
      </c>
      <c r="AB117" s="101"/>
      <c r="AC117" s="101"/>
    </row>
    <row r="118" spans="5:32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2</v>
      </c>
      <c r="H118" s="134">
        <f t="shared" ref="H118:O118" si="37">IF(H117-H114=-1,3+H116)+IF(H117-H114=0,2+H116)+IF(H117-H114=1,1+H116)+IF(H117-H114=2,H116)+IF(H117-H114=3,IF(H116-1&gt;0,H116-1,0))+IF(H117-H114=4,IF(H116-2&gt;0,H116-2,0))</f>
        <v>4</v>
      </c>
      <c r="I118" s="134">
        <f t="shared" si="37"/>
        <v>3</v>
      </c>
      <c r="J118" s="134">
        <f t="shared" si="37"/>
        <v>3</v>
      </c>
      <c r="K118" s="134">
        <f t="shared" si="37"/>
        <v>0</v>
      </c>
      <c r="L118" s="134">
        <f t="shared" si="37"/>
        <v>2</v>
      </c>
      <c r="M118" s="134">
        <f t="shared" si="37"/>
        <v>2</v>
      </c>
      <c r="N118" s="134">
        <f t="shared" si="37"/>
        <v>4</v>
      </c>
      <c r="O118" s="135">
        <f t="shared" si="37"/>
        <v>2</v>
      </c>
      <c r="P118" s="136">
        <f>SUM(G118:O118)</f>
        <v>22</v>
      </c>
      <c r="Q118" s="137">
        <f t="shared" ref="Q118:Y118" si="38">IF(Q117-Q114=-1,3+Q116)+IF(Q117-Q114=0,2+Q116)+IF(Q117-Q114=1,1+Q116)+IF(Q117-Q114=2,Q116)+IF(Q117-Q114=3,IF(Q116-1&gt;0,Q116-1,0))+IF(Q117-Q114=4,IF(Q116-2&gt;0,Q116-2,0))</f>
        <v>1</v>
      </c>
      <c r="R118" s="138">
        <f t="shared" si="38"/>
        <v>2</v>
      </c>
      <c r="S118" s="138">
        <f t="shared" si="38"/>
        <v>3</v>
      </c>
      <c r="T118" s="138">
        <f t="shared" si="38"/>
        <v>0</v>
      </c>
      <c r="U118" s="138">
        <f t="shared" si="38"/>
        <v>1</v>
      </c>
      <c r="V118" s="138">
        <f t="shared" si="38"/>
        <v>2</v>
      </c>
      <c r="W118" s="138">
        <f t="shared" si="38"/>
        <v>3</v>
      </c>
      <c r="X118" s="138">
        <f t="shared" si="38"/>
        <v>2</v>
      </c>
      <c r="Y118" s="135">
        <f t="shared" si="38"/>
        <v>1</v>
      </c>
      <c r="Z118" s="136">
        <f>SUM(Q118:Y118)</f>
        <v>15</v>
      </c>
      <c r="AA118" s="139">
        <f>P118+Z118</f>
        <v>37</v>
      </c>
      <c r="AB118" s="101"/>
      <c r="AC118" s="101"/>
    </row>
    <row r="119" spans="5:32" ht="15" thickBot="1" x14ac:dyDescent="0.4">
      <c r="E119" s="101"/>
      <c r="F119" s="140" t="s">
        <v>53</v>
      </c>
      <c r="G119" s="141">
        <f t="shared" ref="G119:O119" si="39">IF(G117-G114=-2,4)+IF(G117-G114=-1,3)+IF(G117-G114=0,2)+IF(G117-G114=1,1)+IF(G117-G114&gt;2,0)</f>
        <v>0</v>
      </c>
      <c r="H119" s="141">
        <f t="shared" si="39"/>
        <v>1</v>
      </c>
      <c r="I119" s="141">
        <f t="shared" si="39"/>
        <v>0</v>
      </c>
      <c r="J119" s="141">
        <f t="shared" si="39"/>
        <v>0</v>
      </c>
      <c r="K119" s="141">
        <f t="shared" si="39"/>
        <v>0</v>
      </c>
      <c r="L119" s="141">
        <f t="shared" si="39"/>
        <v>0</v>
      </c>
      <c r="M119" s="141">
        <f t="shared" si="39"/>
        <v>0</v>
      </c>
      <c r="N119" s="141">
        <f t="shared" si="39"/>
        <v>1</v>
      </c>
      <c r="O119" s="142">
        <f t="shared" si="39"/>
        <v>0</v>
      </c>
      <c r="P119" s="143">
        <f>SUM(G119:O119)</f>
        <v>2</v>
      </c>
      <c r="Q119" s="142">
        <f t="shared" ref="Q119:Y119" si="40">IF(Q117-Q114=-2,4)+IF(Q117-Q114=-1,3)+IF(Q117-Q114=0,2)+IF(Q117-Q114=1,1)+IF(Q117-Q114&gt;2,0)</f>
        <v>0</v>
      </c>
      <c r="R119" s="142">
        <f t="shared" si="40"/>
        <v>0</v>
      </c>
      <c r="S119" s="142">
        <f t="shared" si="40"/>
        <v>0</v>
      </c>
      <c r="T119" s="142">
        <f t="shared" si="40"/>
        <v>0</v>
      </c>
      <c r="U119" s="142">
        <f t="shared" si="40"/>
        <v>0</v>
      </c>
      <c r="V119" s="142">
        <f t="shared" si="40"/>
        <v>0</v>
      </c>
      <c r="W119" s="142">
        <f t="shared" si="40"/>
        <v>0</v>
      </c>
      <c r="X119" s="142">
        <f t="shared" si="40"/>
        <v>0</v>
      </c>
      <c r="Y119" s="142">
        <f t="shared" si="40"/>
        <v>0</v>
      </c>
      <c r="Z119" s="143">
        <f>SUM(Q119:Y119)</f>
        <v>0</v>
      </c>
      <c r="AA119" s="144">
        <f>P119+Z119</f>
        <v>2</v>
      </c>
      <c r="AB119" s="101"/>
      <c r="AC119" s="101"/>
    </row>
    <row r="120" spans="5:32" x14ac:dyDescent="0.35">
      <c r="E120" s="101"/>
      <c r="F120" s="38"/>
      <c r="G120" s="28">
        <f>G117-G114</f>
        <v>3</v>
      </c>
      <c r="H120" s="28">
        <f t="shared" ref="H120:O120" si="41">H117-H114</f>
        <v>1</v>
      </c>
      <c r="I120" s="28">
        <f t="shared" si="41"/>
        <v>2</v>
      </c>
      <c r="J120" s="28">
        <f t="shared" si="41"/>
        <v>2</v>
      </c>
      <c r="K120" s="28">
        <f t="shared" si="41"/>
        <v>5</v>
      </c>
      <c r="L120" s="28">
        <f t="shared" si="41"/>
        <v>3</v>
      </c>
      <c r="M120" s="28">
        <f t="shared" si="41"/>
        <v>2</v>
      </c>
      <c r="N120" s="28">
        <f t="shared" si="41"/>
        <v>1</v>
      </c>
      <c r="O120" s="15">
        <f t="shared" si="41"/>
        <v>2</v>
      </c>
      <c r="P120" s="15"/>
      <c r="Q120" s="15">
        <f t="shared" ref="Q120:Y120" si="42">Q117-Q114</f>
        <v>4</v>
      </c>
      <c r="R120" s="15">
        <f t="shared" si="42"/>
        <v>3</v>
      </c>
      <c r="S120" s="15">
        <f t="shared" si="42"/>
        <v>2</v>
      </c>
      <c r="T120" s="15">
        <f t="shared" si="42"/>
        <v>5</v>
      </c>
      <c r="U120" s="15">
        <f t="shared" si="42"/>
        <v>3</v>
      </c>
      <c r="V120" s="15">
        <f t="shared" si="42"/>
        <v>3</v>
      </c>
      <c r="W120" s="15">
        <f t="shared" si="42"/>
        <v>2</v>
      </c>
      <c r="X120" s="15">
        <f t="shared" si="42"/>
        <v>2</v>
      </c>
      <c r="Y120" s="15">
        <f t="shared" si="42"/>
        <v>4</v>
      </c>
      <c r="Z120" s="145"/>
      <c r="AA120" s="146"/>
      <c r="AB120" s="101"/>
      <c r="AC120" s="101"/>
    </row>
    <row r="121" spans="5:32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2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2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0</v>
      </c>
      <c r="P123" s="198" t="s">
        <v>57</v>
      </c>
      <c r="Q123" s="198"/>
      <c r="R123" s="198"/>
      <c r="S123" s="198"/>
      <c r="T123" s="198"/>
      <c r="U123" s="148">
        <f>COUNTIF(G120:Y120,"=2")</f>
        <v>7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</row>
    <row r="124" spans="5:32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2</v>
      </c>
      <c r="P124" s="198" t="s">
        <v>60</v>
      </c>
      <c r="Q124" s="198"/>
      <c r="R124" s="198"/>
      <c r="S124" s="198"/>
      <c r="T124" s="198"/>
      <c r="U124" s="151">
        <f>COUNTIF(G120:Y120,"&gt;=3")</f>
        <v>9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</row>
    <row r="125" spans="5:32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0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</row>
    <row r="126" spans="5:32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2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</row>
    <row r="127" spans="5:32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7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</row>
    <row r="128" spans="5:32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9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</row>
    <row r="129" spans="5:32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</row>
    <row r="130" spans="5:32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</row>
    <row r="131" spans="5:32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</row>
    <row r="132" spans="5:32" ht="15.5" thickTop="1" thickBot="1" x14ac:dyDescent="0.4"/>
    <row r="133" spans="5:32" x14ac:dyDescent="0.35">
      <c r="E133" s="101"/>
      <c r="F133" s="102" t="s">
        <v>49</v>
      </c>
      <c r="G133" s="196" t="str">
        <f>C11</f>
        <v>LANDIER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44646</v>
      </c>
      <c r="AB133" s="101"/>
      <c r="AC133" s="101"/>
    </row>
    <row r="134" spans="5:32" ht="15" thickBot="1" x14ac:dyDescent="0.4">
      <c r="E134" s="101"/>
      <c r="F134" s="104" t="s">
        <v>6</v>
      </c>
      <c r="G134" s="210">
        <f>E11</f>
        <v>23.3</v>
      </c>
      <c r="H134" s="211"/>
      <c r="I134" s="211"/>
      <c r="J134" s="211"/>
      <c r="K134" s="17"/>
      <c r="L134" s="211">
        <f>$F$3</f>
        <v>122</v>
      </c>
      <c r="M134" s="211"/>
      <c r="N134" s="211"/>
      <c r="O134" s="211">
        <f>$G$3</f>
        <v>70</v>
      </c>
      <c r="P134" s="211"/>
      <c r="Q134" s="212">
        <f>ROUND((G134*(L134/113)+(O134-AA137)),0)</f>
        <v>23</v>
      </c>
      <c r="R134" s="212"/>
      <c r="S134" s="212"/>
      <c r="T134" s="212"/>
      <c r="U134" s="17"/>
      <c r="V134" s="17"/>
      <c r="AA134" s="17"/>
      <c r="AB134" s="101"/>
      <c r="AC134" s="101"/>
    </row>
    <row r="135" spans="5:32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2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2" x14ac:dyDescent="0.35">
      <c r="E137" s="101"/>
      <c r="F137" s="109" t="s">
        <v>11</v>
      </c>
      <c r="G137" s="110">
        <f>G$7</f>
        <v>4</v>
      </c>
      <c r="H137" s="110">
        <f t="shared" ref="H137:O137" si="43">H$7</f>
        <v>5</v>
      </c>
      <c r="I137" s="110">
        <f t="shared" si="43"/>
        <v>3</v>
      </c>
      <c r="J137" s="110">
        <f t="shared" si="43"/>
        <v>4</v>
      </c>
      <c r="K137" s="110">
        <f t="shared" si="43"/>
        <v>4</v>
      </c>
      <c r="L137" s="110">
        <f t="shared" si="43"/>
        <v>4</v>
      </c>
      <c r="M137" s="110">
        <f t="shared" si="43"/>
        <v>3</v>
      </c>
      <c r="N137" s="110">
        <f t="shared" si="43"/>
        <v>4</v>
      </c>
      <c r="O137" s="110">
        <f t="shared" si="43"/>
        <v>5</v>
      </c>
      <c r="P137" s="111">
        <f>SUM(G137:O137)</f>
        <v>36</v>
      </c>
      <c r="Q137" s="110">
        <f t="shared" ref="Q137:Y137" si="44">Q$7</f>
        <v>4</v>
      </c>
      <c r="R137" s="112">
        <f t="shared" si="44"/>
        <v>4</v>
      </c>
      <c r="S137" s="112">
        <f t="shared" si="44"/>
        <v>3</v>
      </c>
      <c r="T137" s="112">
        <f t="shared" si="44"/>
        <v>4</v>
      </c>
      <c r="U137" s="112">
        <f t="shared" si="44"/>
        <v>4</v>
      </c>
      <c r="V137" s="112">
        <f t="shared" si="44"/>
        <v>5</v>
      </c>
      <c r="W137" s="112">
        <f t="shared" si="44"/>
        <v>4</v>
      </c>
      <c r="X137" s="112">
        <f t="shared" si="44"/>
        <v>3</v>
      </c>
      <c r="Y137" s="113">
        <f t="shared" si="44"/>
        <v>5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2" x14ac:dyDescent="0.35">
      <c r="E138" s="101"/>
      <c r="F138" s="114" t="s">
        <v>7</v>
      </c>
      <c r="G138" s="115">
        <f>G$8</f>
        <v>2</v>
      </c>
      <c r="H138" s="115">
        <f t="shared" ref="H138:O138" si="45">H$8</f>
        <v>8</v>
      </c>
      <c r="I138" s="115">
        <f t="shared" si="45"/>
        <v>10</v>
      </c>
      <c r="J138" s="115">
        <f t="shared" si="45"/>
        <v>14</v>
      </c>
      <c r="K138" s="115">
        <f t="shared" si="45"/>
        <v>6</v>
      </c>
      <c r="L138" s="115">
        <f t="shared" si="45"/>
        <v>4</v>
      </c>
      <c r="M138" s="115">
        <f t="shared" si="45"/>
        <v>16</v>
      </c>
      <c r="N138" s="115">
        <f t="shared" si="45"/>
        <v>12</v>
      </c>
      <c r="O138" s="116">
        <f t="shared" si="45"/>
        <v>18</v>
      </c>
      <c r="P138" s="117"/>
      <c r="Q138" s="118">
        <f t="shared" ref="Q138:Y138" si="46">Q$8</f>
        <v>1</v>
      </c>
      <c r="R138" s="119">
        <f t="shared" si="46"/>
        <v>9</v>
      </c>
      <c r="S138" s="119">
        <f t="shared" si="46"/>
        <v>11</v>
      </c>
      <c r="T138" s="119">
        <f t="shared" si="46"/>
        <v>5</v>
      </c>
      <c r="U138" s="119">
        <f t="shared" si="46"/>
        <v>15</v>
      </c>
      <c r="V138" s="119">
        <f t="shared" si="46"/>
        <v>13</v>
      </c>
      <c r="W138" s="119">
        <f t="shared" si="46"/>
        <v>3</v>
      </c>
      <c r="X138" s="119">
        <f t="shared" si="46"/>
        <v>17</v>
      </c>
      <c r="Y138" s="116">
        <f t="shared" si="46"/>
        <v>7</v>
      </c>
      <c r="Z138" s="117"/>
      <c r="AA138" s="120"/>
      <c r="AB138" s="101"/>
      <c r="AC138" s="101"/>
    </row>
    <row r="139" spans="5:32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2</v>
      </c>
      <c r="H139" s="122">
        <f t="shared" ref="H139:O139" si="47">IF($Q134&lt;=18,IF(H138&lt;=$Q134,1,0),IF($Q134&lt;=36,IF(H138&lt;=($Q134-18),2,1),IF($Q134&gt;36,IF(H138&lt;=($Q134-36),3,2))))</f>
        <v>1</v>
      </c>
      <c r="I139" s="122">
        <f t="shared" si="47"/>
        <v>1</v>
      </c>
      <c r="J139" s="122">
        <f t="shared" si="47"/>
        <v>1</v>
      </c>
      <c r="K139" s="122">
        <f t="shared" si="47"/>
        <v>1</v>
      </c>
      <c r="L139" s="122">
        <f t="shared" si="47"/>
        <v>2</v>
      </c>
      <c r="M139" s="122">
        <f t="shared" si="47"/>
        <v>1</v>
      </c>
      <c r="N139" s="122">
        <f t="shared" si="47"/>
        <v>1</v>
      </c>
      <c r="O139" s="123">
        <f t="shared" si="47"/>
        <v>1</v>
      </c>
      <c r="P139" s="124">
        <f>SUM(G139:O139)</f>
        <v>11</v>
      </c>
      <c r="Q139" s="123">
        <f t="shared" ref="Q139:Y139" si="48">IF($Q134&lt;=18,IF(Q138&lt;=$Q134,1,0),IF($Q134&lt;=36,IF(Q138&lt;=($Q134-18),2,1),IF($Q134&gt;36,IF(Q138&lt;=($Q134-36),3,2))))</f>
        <v>2</v>
      </c>
      <c r="R139" s="123">
        <f t="shared" si="48"/>
        <v>1</v>
      </c>
      <c r="S139" s="123">
        <f t="shared" si="48"/>
        <v>1</v>
      </c>
      <c r="T139" s="123">
        <f t="shared" si="48"/>
        <v>2</v>
      </c>
      <c r="U139" s="123">
        <f t="shared" si="48"/>
        <v>1</v>
      </c>
      <c r="V139" s="123">
        <f t="shared" si="48"/>
        <v>1</v>
      </c>
      <c r="W139" s="123">
        <f t="shared" si="48"/>
        <v>2</v>
      </c>
      <c r="X139" s="123">
        <f t="shared" si="48"/>
        <v>1</v>
      </c>
      <c r="Y139" s="123">
        <f t="shared" si="48"/>
        <v>1</v>
      </c>
      <c r="Z139" s="125">
        <f>SUM(Q139:Y139)</f>
        <v>12</v>
      </c>
      <c r="AA139" s="126">
        <f>P139+Z139</f>
        <v>23</v>
      </c>
      <c r="AB139" s="101"/>
      <c r="AC139" s="101"/>
    </row>
    <row r="140" spans="5:32" x14ac:dyDescent="0.35">
      <c r="E140" s="101"/>
      <c r="F140" s="127" t="s">
        <v>51</v>
      </c>
      <c r="G140" s="128">
        <f t="shared" ref="G140:O140" si="49">G11</f>
        <v>5</v>
      </c>
      <c r="H140" s="128">
        <f t="shared" si="49"/>
        <v>7</v>
      </c>
      <c r="I140" s="128">
        <f t="shared" si="49"/>
        <v>6</v>
      </c>
      <c r="J140" s="128">
        <f t="shared" si="49"/>
        <v>6</v>
      </c>
      <c r="K140" s="128">
        <f t="shared" si="49"/>
        <v>6</v>
      </c>
      <c r="L140" s="128">
        <f t="shared" si="49"/>
        <v>5</v>
      </c>
      <c r="M140" s="128">
        <f t="shared" si="49"/>
        <v>4</v>
      </c>
      <c r="N140" s="128">
        <f t="shared" si="49"/>
        <v>6</v>
      </c>
      <c r="O140" s="128">
        <f t="shared" si="49"/>
        <v>6</v>
      </c>
      <c r="P140" s="129">
        <f>SUM(G140:O140)</f>
        <v>51</v>
      </c>
      <c r="Q140" s="130">
        <f t="shared" ref="Q140:Y140" si="50">Q11</f>
        <v>7</v>
      </c>
      <c r="R140" s="128">
        <f t="shared" si="50"/>
        <v>6</v>
      </c>
      <c r="S140" s="128">
        <f t="shared" si="50"/>
        <v>4</v>
      </c>
      <c r="T140" s="128">
        <f t="shared" si="50"/>
        <v>8</v>
      </c>
      <c r="U140" s="128">
        <f t="shared" si="50"/>
        <v>5</v>
      </c>
      <c r="V140" s="128">
        <f t="shared" si="50"/>
        <v>6</v>
      </c>
      <c r="W140" s="128">
        <f t="shared" si="50"/>
        <v>7</v>
      </c>
      <c r="X140" s="128">
        <f t="shared" si="50"/>
        <v>6</v>
      </c>
      <c r="Y140" s="131">
        <f t="shared" si="50"/>
        <v>7</v>
      </c>
      <c r="Z140" s="129">
        <f>SUM(Q140:Y140)</f>
        <v>56</v>
      </c>
      <c r="AA140" s="132">
        <f>P140+Z140</f>
        <v>107</v>
      </c>
      <c r="AB140" s="101"/>
      <c r="AC140" s="101"/>
    </row>
    <row r="141" spans="5:32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3</v>
      </c>
      <c r="H141" s="134">
        <f t="shared" ref="H141:O141" si="51">IF(H140-H137=-1,3+H139)+IF(H140-H137=0,2+H139)+IF(H140-H137=1,1+H139)+IF(H140-H137=2,H139)+IF(H140-H137=3,IF(H139-1&gt;0,H139-1,0))+IF(H140-H137=4,IF(H139-2&gt;0,H139-2,0))</f>
        <v>1</v>
      </c>
      <c r="I141" s="134">
        <f t="shared" si="51"/>
        <v>0</v>
      </c>
      <c r="J141" s="134">
        <f t="shared" si="51"/>
        <v>1</v>
      </c>
      <c r="K141" s="134">
        <f t="shared" si="51"/>
        <v>1</v>
      </c>
      <c r="L141" s="134">
        <f t="shared" si="51"/>
        <v>3</v>
      </c>
      <c r="M141" s="134">
        <f t="shared" si="51"/>
        <v>2</v>
      </c>
      <c r="N141" s="134">
        <f t="shared" si="51"/>
        <v>1</v>
      </c>
      <c r="O141" s="135">
        <f t="shared" si="51"/>
        <v>2</v>
      </c>
      <c r="P141" s="136">
        <f>SUM(G141:O141)</f>
        <v>14</v>
      </c>
      <c r="Q141" s="137">
        <f t="shared" ref="Q141:Y141" si="52">IF(Q140-Q137=-1,3+Q139)+IF(Q140-Q137=0,2+Q139)+IF(Q140-Q137=1,1+Q139)+IF(Q140-Q137=2,Q139)+IF(Q140-Q137=3,IF(Q139-1&gt;0,Q139-1,0))+IF(Q140-Q137=4,IF(Q139-2&gt;0,Q139-2,0))</f>
        <v>1</v>
      </c>
      <c r="R141" s="138">
        <f t="shared" si="52"/>
        <v>1</v>
      </c>
      <c r="S141" s="138">
        <f t="shared" si="52"/>
        <v>2</v>
      </c>
      <c r="T141" s="138">
        <f t="shared" si="52"/>
        <v>0</v>
      </c>
      <c r="U141" s="138">
        <f t="shared" si="52"/>
        <v>2</v>
      </c>
      <c r="V141" s="138">
        <f t="shared" si="52"/>
        <v>2</v>
      </c>
      <c r="W141" s="138">
        <f t="shared" si="52"/>
        <v>1</v>
      </c>
      <c r="X141" s="138">
        <f t="shared" si="52"/>
        <v>0</v>
      </c>
      <c r="Y141" s="135">
        <f t="shared" si="52"/>
        <v>1</v>
      </c>
      <c r="Z141" s="136">
        <f>SUM(Q141:Y141)</f>
        <v>10</v>
      </c>
      <c r="AA141" s="139">
        <f>P141+Z141</f>
        <v>24</v>
      </c>
      <c r="AB141" s="101"/>
      <c r="AC141" s="101"/>
    </row>
    <row r="142" spans="5:32" ht="15" thickBot="1" x14ac:dyDescent="0.4">
      <c r="E142" s="101"/>
      <c r="F142" s="140" t="s">
        <v>53</v>
      </c>
      <c r="G142" s="141">
        <f t="shared" ref="G142:O142" si="53">IF(G140-G137=-2,4)+IF(G140-G137=-1,3)+IF(G140-G137=0,2)+IF(G140-G137=1,1)+IF(G140-G137&gt;2,0)</f>
        <v>1</v>
      </c>
      <c r="H142" s="141">
        <f t="shared" si="53"/>
        <v>0</v>
      </c>
      <c r="I142" s="141">
        <f t="shared" si="53"/>
        <v>0</v>
      </c>
      <c r="J142" s="141">
        <f t="shared" si="53"/>
        <v>0</v>
      </c>
      <c r="K142" s="141">
        <f t="shared" si="53"/>
        <v>0</v>
      </c>
      <c r="L142" s="141">
        <f t="shared" si="53"/>
        <v>1</v>
      </c>
      <c r="M142" s="141">
        <f t="shared" si="53"/>
        <v>1</v>
      </c>
      <c r="N142" s="141">
        <f t="shared" si="53"/>
        <v>0</v>
      </c>
      <c r="O142" s="142">
        <f t="shared" si="53"/>
        <v>1</v>
      </c>
      <c r="P142" s="143">
        <f>SUM(G142:O142)</f>
        <v>4</v>
      </c>
      <c r="Q142" s="142">
        <f t="shared" ref="Q142:Y142" si="54">IF(Q140-Q137=-2,4)+IF(Q140-Q137=-1,3)+IF(Q140-Q137=0,2)+IF(Q140-Q137=1,1)+IF(Q140-Q137&gt;2,0)</f>
        <v>0</v>
      </c>
      <c r="R142" s="142">
        <f t="shared" si="54"/>
        <v>0</v>
      </c>
      <c r="S142" s="142">
        <f t="shared" si="54"/>
        <v>1</v>
      </c>
      <c r="T142" s="142">
        <f t="shared" si="54"/>
        <v>0</v>
      </c>
      <c r="U142" s="142">
        <f t="shared" si="54"/>
        <v>1</v>
      </c>
      <c r="V142" s="142">
        <f t="shared" si="54"/>
        <v>1</v>
      </c>
      <c r="W142" s="142">
        <f t="shared" si="54"/>
        <v>0</v>
      </c>
      <c r="X142" s="142">
        <f t="shared" si="54"/>
        <v>0</v>
      </c>
      <c r="Y142" s="142">
        <f t="shared" si="54"/>
        <v>0</v>
      </c>
      <c r="Z142" s="143">
        <f>SUM(Q142:Y142)</f>
        <v>3</v>
      </c>
      <c r="AA142" s="144">
        <f>P142+Z142</f>
        <v>7</v>
      </c>
      <c r="AB142" s="101"/>
      <c r="AC142" s="101"/>
    </row>
    <row r="143" spans="5:32" x14ac:dyDescent="0.35">
      <c r="E143" s="101"/>
      <c r="F143" s="38"/>
      <c r="G143" s="28">
        <f>G140-G137</f>
        <v>1</v>
      </c>
      <c r="H143" s="28">
        <f t="shared" ref="H143:O143" si="55">H140-H137</f>
        <v>2</v>
      </c>
      <c r="I143" s="28">
        <f t="shared" si="55"/>
        <v>3</v>
      </c>
      <c r="J143" s="28">
        <f t="shared" si="55"/>
        <v>2</v>
      </c>
      <c r="K143" s="28">
        <f t="shared" si="55"/>
        <v>2</v>
      </c>
      <c r="L143" s="28">
        <f t="shared" si="55"/>
        <v>1</v>
      </c>
      <c r="M143" s="28">
        <f t="shared" si="55"/>
        <v>1</v>
      </c>
      <c r="N143" s="28">
        <f t="shared" si="55"/>
        <v>2</v>
      </c>
      <c r="O143" s="15">
        <f t="shared" si="55"/>
        <v>1</v>
      </c>
      <c r="P143" s="15"/>
      <c r="Q143" s="15">
        <f t="shared" ref="Q143:Y143" si="56">Q140-Q137</f>
        <v>3</v>
      </c>
      <c r="R143" s="15">
        <f t="shared" si="56"/>
        <v>2</v>
      </c>
      <c r="S143" s="15">
        <f t="shared" si="56"/>
        <v>1</v>
      </c>
      <c r="T143" s="15">
        <f t="shared" si="56"/>
        <v>4</v>
      </c>
      <c r="U143" s="15">
        <f t="shared" si="56"/>
        <v>1</v>
      </c>
      <c r="V143" s="15">
        <f t="shared" si="56"/>
        <v>1</v>
      </c>
      <c r="W143" s="15">
        <f t="shared" si="56"/>
        <v>3</v>
      </c>
      <c r="X143" s="15">
        <f t="shared" si="56"/>
        <v>3</v>
      </c>
      <c r="Y143" s="15">
        <f t="shared" si="56"/>
        <v>2</v>
      </c>
      <c r="Z143" s="145"/>
      <c r="AA143" s="146"/>
      <c r="AB143" s="101"/>
      <c r="AC143" s="101"/>
    </row>
    <row r="144" spans="5:32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2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2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0</v>
      </c>
      <c r="P146" s="198" t="s">
        <v>57</v>
      </c>
      <c r="Q146" s="198"/>
      <c r="R146" s="198"/>
      <c r="S146" s="198"/>
      <c r="T146" s="198"/>
      <c r="U146" s="148">
        <f>COUNTIF(G143:Y143,"=2")</f>
        <v>6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</row>
    <row r="147" spans="5:32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7</v>
      </c>
      <c r="P147" s="198" t="s">
        <v>60</v>
      </c>
      <c r="Q147" s="198"/>
      <c r="R147" s="198"/>
      <c r="S147" s="198"/>
      <c r="T147" s="198"/>
      <c r="U147" s="151">
        <f>COUNTIF(G143:Y143,"&gt;=3")</f>
        <v>5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</row>
    <row r="148" spans="5:32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0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</row>
    <row r="149" spans="5:32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7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</row>
    <row r="150" spans="5:32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6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</row>
    <row r="151" spans="5:32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5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</row>
    <row r="152" spans="5:32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</row>
    <row r="153" spans="5:32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</row>
    <row r="154" spans="5:32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</row>
    <row r="155" spans="5:32" ht="15.5" thickTop="1" thickBot="1" x14ac:dyDescent="0.4"/>
    <row r="156" spans="5:32" x14ac:dyDescent="0.35">
      <c r="E156" s="101"/>
      <c r="F156" s="102" t="s">
        <v>49</v>
      </c>
      <c r="G156" s="196" t="str">
        <f>C12</f>
        <v>HODEAU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44646</v>
      </c>
      <c r="AB156" s="101"/>
      <c r="AC156" s="101"/>
    </row>
    <row r="157" spans="5:32" ht="15" thickBot="1" x14ac:dyDescent="0.4">
      <c r="E157" s="101"/>
      <c r="F157" s="104" t="s">
        <v>6</v>
      </c>
      <c r="G157" s="210">
        <f>E12</f>
        <v>34.700000000000003</v>
      </c>
      <c r="H157" s="211"/>
      <c r="I157" s="211"/>
      <c r="J157" s="211"/>
      <c r="K157" s="17"/>
      <c r="L157" s="211">
        <f>$F$3</f>
        <v>122</v>
      </c>
      <c r="M157" s="211"/>
      <c r="N157" s="211"/>
      <c r="O157" s="211">
        <f>$G$3</f>
        <v>70</v>
      </c>
      <c r="P157" s="211"/>
      <c r="Q157" s="212">
        <f>ROUND((G157*(L157/113)+(O157-AA160)),0)</f>
        <v>35</v>
      </c>
      <c r="R157" s="212"/>
      <c r="S157" s="212"/>
      <c r="T157" s="212"/>
      <c r="U157" s="17"/>
      <c r="V157" s="17"/>
      <c r="AA157" s="17"/>
      <c r="AB157" s="101"/>
      <c r="AC157" s="101"/>
    </row>
    <row r="158" spans="5:32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2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2" x14ac:dyDescent="0.35">
      <c r="E160" s="101"/>
      <c r="F160" s="109" t="s">
        <v>11</v>
      </c>
      <c r="G160" s="110">
        <f>G$7</f>
        <v>4</v>
      </c>
      <c r="H160" s="110">
        <f t="shared" ref="H160:O160" si="57">H$7</f>
        <v>5</v>
      </c>
      <c r="I160" s="110">
        <f t="shared" si="57"/>
        <v>3</v>
      </c>
      <c r="J160" s="110">
        <f t="shared" si="57"/>
        <v>4</v>
      </c>
      <c r="K160" s="110">
        <f t="shared" si="57"/>
        <v>4</v>
      </c>
      <c r="L160" s="110">
        <f t="shared" si="57"/>
        <v>4</v>
      </c>
      <c r="M160" s="110">
        <f t="shared" si="57"/>
        <v>3</v>
      </c>
      <c r="N160" s="110">
        <f t="shared" si="57"/>
        <v>4</v>
      </c>
      <c r="O160" s="110">
        <f t="shared" si="57"/>
        <v>5</v>
      </c>
      <c r="P160" s="111">
        <f>SUM(G160:O160)</f>
        <v>36</v>
      </c>
      <c r="Q160" s="110">
        <f t="shared" ref="Q160:Y160" si="58">Q$7</f>
        <v>4</v>
      </c>
      <c r="R160" s="112">
        <f t="shared" si="58"/>
        <v>4</v>
      </c>
      <c r="S160" s="112">
        <f t="shared" si="58"/>
        <v>3</v>
      </c>
      <c r="T160" s="112">
        <f t="shared" si="58"/>
        <v>4</v>
      </c>
      <c r="U160" s="112">
        <f t="shared" si="58"/>
        <v>4</v>
      </c>
      <c r="V160" s="112">
        <f t="shared" si="58"/>
        <v>5</v>
      </c>
      <c r="W160" s="112">
        <f t="shared" si="58"/>
        <v>4</v>
      </c>
      <c r="X160" s="112">
        <f t="shared" si="58"/>
        <v>3</v>
      </c>
      <c r="Y160" s="113">
        <f t="shared" si="58"/>
        <v>5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2" x14ac:dyDescent="0.35">
      <c r="E161" s="101"/>
      <c r="F161" s="114" t="s">
        <v>7</v>
      </c>
      <c r="G161" s="115">
        <f>G$8</f>
        <v>2</v>
      </c>
      <c r="H161" s="115">
        <f t="shared" ref="H161:O161" si="59">H$8</f>
        <v>8</v>
      </c>
      <c r="I161" s="115">
        <f t="shared" si="59"/>
        <v>10</v>
      </c>
      <c r="J161" s="115">
        <f t="shared" si="59"/>
        <v>14</v>
      </c>
      <c r="K161" s="115">
        <f t="shared" si="59"/>
        <v>6</v>
      </c>
      <c r="L161" s="115">
        <f t="shared" si="59"/>
        <v>4</v>
      </c>
      <c r="M161" s="115">
        <f t="shared" si="59"/>
        <v>16</v>
      </c>
      <c r="N161" s="115">
        <f t="shared" si="59"/>
        <v>12</v>
      </c>
      <c r="O161" s="116">
        <f t="shared" si="59"/>
        <v>18</v>
      </c>
      <c r="P161" s="117"/>
      <c r="Q161" s="118">
        <f t="shared" ref="Q161:Y161" si="60">Q$8</f>
        <v>1</v>
      </c>
      <c r="R161" s="119">
        <f t="shared" si="60"/>
        <v>9</v>
      </c>
      <c r="S161" s="119">
        <f t="shared" si="60"/>
        <v>11</v>
      </c>
      <c r="T161" s="119">
        <f t="shared" si="60"/>
        <v>5</v>
      </c>
      <c r="U161" s="119">
        <f t="shared" si="60"/>
        <v>15</v>
      </c>
      <c r="V161" s="119">
        <f t="shared" si="60"/>
        <v>13</v>
      </c>
      <c r="W161" s="119">
        <f t="shared" si="60"/>
        <v>3</v>
      </c>
      <c r="X161" s="119">
        <f t="shared" si="60"/>
        <v>17</v>
      </c>
      <c r="Y161" s="116">
        <f t="shared" si="60"/>
        <v>7</v>
      </c>
      <c r="Z161" s="117"/>
      <c r="AA161" s="120"/>
      <c r="AB161" s="101"/>
      <c r="AC161" s="101"/>
    </row>
    <row r="162" spans="5:32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2</v>
      </c>
      <c r="H162" s="122">
        <f t="shared" ref="H162:O162" si="61">IF($Q157&lt;=18,IF(H161&lt;=$Q157,1,0),IF($Q157&lt;=36,IF(H161&lt;=($Q157-18),2,1),IF($Q157&gt;36,IF(H161&lt;=($Q157-36),3,2))))</f>
        <v>2</v>
      </c>
      <c r="I162" s="122">
        <f t="shared" si="61"/>
        <v>2</v>
      </c>
      <c r="J162" s="122">
        <f t="shared" si="61"/>
        <v>2</v>
      </c>
      <c r="K162" s="122">
        <f t="shared" si="61"/>
        <v>2</v>
      </c>
      <c r="L162" s="122">
        <f t="shared" si="61"/>
        <v>2</v>
      </c>
      <c r="M162" s="122">
        <f t="shared" si="61"/>
        <v>2</v>
      </c>
      <c r="N162" s="122">
        <f t="shared" si="61"/>
        <v>2</v>
      </c>
      <c r="O162" s="123">
        <f t="shared" si="61"/>
        <v>1</v>
      </c>
      <c r="P162" s="124">
        <f>SUM(G162:O162)</f>
        <v>17</v>
      </c>
      <c r="Q162" s="123">
        <f t="shared" ref="Q162:Y162" si="62">IF($Q157&lt;=18,IF(Q161&lt;=$Q157,1,0),IF($Q157&lt;=36,IF(Q161&lt;=($Q157-18),2,1),IF($Q157&gt;36,IF(Q161&lt;=($Q157-36),3,2))))</f>
        <v>2</v>
      </c>
      <c r="R162" s="123">
        <f t="shared" si="62"/>
        <v>2</v>
      </c>
      <c r="S162" s="123">
        <f t="shared" si="62"/>
        <v>2</v>
      </c>
      <c r="T162" s="123">
        <f t="shared" si="62"/>
        <v>2</v>
      </c>
      <c r="U162" s="123">
        <f t="shared" si="62"/>
        <v>2</v>
      </c>
      <c r="V162" s="123">
        <f t="shared" si="62"/>
        <v>2</v>
      </c>
      <c r="W162" s="123">
        <f t="shared" si="62"/>
        <v>2</v>
      </c>
      <c r="X162" s="123">
        <f t="shared" si="62"/>
        <v>2</v>
      </c>
      <c r="Y162" s="123">
        <f t="shared" si="62"/>
        <v>2</v>
      </c>
      <c r="Z162" s="125">
        <f>SUM(Q162:Y162)</f>
        <v>18</v>
      </c>
      <c r="AA162" s="126">
        <f>P162+Z162</f>
        <v>35</v>
      </c>
      <c r="AB162" s="101"/>
      <c r="AC162" s="101"/>
    </row>
    <row r="163" spans="5:32" x14ac:dyDescent="0.35">
      <c r="E163" s="101"/>
      <c r="F163" s="127" t="s">
        <v>51</v>
      </c>
      <c r="G163" s="128">
        <f t="shared" ref="G163:O163" si="63">G12</f>
        <v>7</v>
      </c>
      <c r="H163" s="128">
        <f t="shared" si="63"/>
        <v>8</v>
      </c>
      <c r="I163" s="128">
        <f t="shared" si="63"/>
        <v>4</v>
      </c>
      <c r="J163" s="128">
        <f t="shared" si="63"/>
        <v>5</v>
      </c>
      <c r="K163" s="128">
        <f t="shared" si="63"/>
        <v>6</v>
      </c>
      <c r="L163" s="128">
        <f t="shared" si="63"/>
        <v>5</v>
      </c>
      <c r="M163" s="128">
        <f t="shared" si="63"/>
        <v>5</v>
      </c>
      <c r="N163" s="128">
        <f t="shared" si="63"/>
        <v>4</v>
      </c>
      <c r="O163" s="128">
        <f t="shared" si="63"/>
        <v>7</v>
      </c>
      <c r="P163" s="129">
        <f>SUM(G163:O163)</f>
        <v>51</v>
      </c>
      <c r="Q163" s="130">
        <f t="shared" ref="Q163:Y163" si="64">Q12</f>
        <v>8</v>
      </c>
      <c r="R163" s="128">
        <f t="shared" si="64"/>
        <v>6</v>
      </c>
      <c r="S163" s="128">
        <f t="shared" si="64"/>
        <v>2</v>
      </c>
      <c r="T163" s="128">
        <f t="shared" si="64"/>
        <v>6</v>
      </c>
      <c r="U163" s="128">
        <f t="shared" si="64"/>
        <v>8</v>
      </c>
      <c r="V163" s="128">
        <f t="shared" si="64"/>
        <v>6</v>
      </c>
      <c r="W163" s="128">
        <f t="shared" si="64"/>
        <v>7</v>
      </c>
      <c r="X163" s="128">
        <f t="shared" si="64"/>
        <v>3</v>
      </c>
      <c r="Y163" s="131">
        <f t="shared" si="64"/>
        <v>6</v>
      </c>
      <c r="Z163" s="129">
        <f>SUM(Q163:Y163)</f>
        <v>52</v>
      </c>
      <c r="AA163" s="132">
        <f>P163+Z163</f>
        <v>103</v>
      </c>
      <c r="AB163" s="101"/>
      <c r="AC163" s="101"/>
    </row>
    <row r="164" spans="5:32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1</v>
      </c>
      <c r="H164" s="134">
        <f t="shared" ref="H164:O164" si="65">IF(H163-H160=-1,3+H162)+IF(H163-H160=0,2+H162)+IF(H163-H160=1,1+H162)+IF(H163-H160=2,H162)+IF(H163-H160=3,IF(H162-1&gt;0,H162-1,0))+IF(H163-H160=4,IF(H162-2&gt;0,H162-2,0))</f>
        <v>1</v>
      </c>
      <c r="I164" s="134">
        <f t="shared" si="65"/>
        <v>3</v>
      </c>
      <c r="J164" s="134">
        <f t="shared" si="65"/>
        <v>3</v>
      </c>
      <c r="K164" s="134">
        <f t="shared" si="65"/>
        <v>2</v>
      </c>
      <c r="L164" s="134">
        <f t="shared" si="65"/>
        <v>3</v>
      </c>
      <c r="M164" s="134">
        <f t="shared" si="65"/>
        <v>2</v>
      </c>
      <c r="N164" s="134">
        <f t="shared" si="65"/>
        <v>4</v>
      </c>
      <c r="O164" s="135">
        <f t="shared" si="65"/>
        <v>1</v>
      </c>
      <c r="P164" s="136">
        <f>SUM(G164:O164)</f>
        <v>20</v>
      </c>
      <c r="Q164" s="137">
        <f t="shared" ref="Q164:Y164" si="66">IF(Q163-Q160=-1,3+Q162)+IF(Q163-Q160=0,2+Q162)+IF(Q163-Q160=1,1+Q162)+IF(Q163-Q160=2,Q162)+IF(Q163-Q160=3,IF(Q162-1&gt;0,Q162-1,0))+IF(Q163-Q160=4,IF(Q162-2&gt;0,Q162-2,0))</f>
        <v>0</v>
      </c>
      <c r="R164" s="138">
        <f t="shared" si="66"/>
        <v>2</v>
      </c>
      <c r="S164" s="138">
        <f t="shared" si="66"/>
        <v>5</v>
      </c>
      <c r="T164" s="138">
        <f t="shared" si="66"/>
        <v>2</v>
      </c>
      <c r="U164" s="138">
        <f t="shared" si="66"/>
        <v>0</v>
      </c>
      <c r="V164" s="138">
        <f t="shared" si="66"/>
        <v>3</v>
      </c>
      <c r="W164" s="138">
        <f t="shared" si="66"/>
        <v>1</v>
      </c>
      <c r="X164" s="138">
        <f t="shared" si="66"/>
        <v>4</v>
      </c>
      <c r="Y164" s="135">
        <f t="shared" si="66"/>
        <v>3</v>
      </c>
      <c r="Z164" s="136">
        <f>SUM(Q164:Y164)</f>
        <v>20</v>
      </c>
      <c r="AA164" s="139">
        <f>P164+Z164</f>
        <v>40</v>
      </c>
      <c r="AB164" s="101"/>
      <c r="AC164" s="101"/>
    </row>
    <row r="165" spans="5:32" ht="15" thickBot="1" x14ac:dyDescent="0.4">
      <c r="E165" s="101"/>
      <c r="F165" s="140" t="s">
        <v>53</v>
      </c>
      <c r="G165" s="141">
        <f t="shared" ref="G165:O165" si="67">IF(G163-G160=-2,4)+IF(G163-G160=-1,3)+IF(G163-G160=0,2)+IF(G163-G160=1,1)+IF(G163-G160&gt;2,0)</f>
        <v>0</v>
      </c>
      <c r="H165" s="141">
        <f t="shared" si="67"/>
        <v>0</v>
      </c>
      <c r="I165" s="141">
        <f t="shared" si="67"/>
        <v>1</v>
      </c>
      <c r="J165" s="141">
        <f t="shared" si="67"/>
        <v>1</v>
      </c>
      <c r="K165" s="141">
        <f t="shared" si="67"/>
        <v>0</v>
      </c>
      <c r="L165" s="141">
        <f t="shared" si="67"/>
        <v>1</v>
      </c>
      <c r="M165" s="141">
        <f t="shared" si="67"/>
        <v>0</v>
      </c>
      <c r="N165" s="141">
        <f t="shared" si="67"/>
        <v>2</v>
      </c>
      <c r="O165" s="142">
        <f t="shared" si="67"/>
        <v>0</v>
      </c>
      <c r="P165" s="143">
        <f>SUM(G165:O165)</f>
        <v>5</v>
      </c>
      <c r="Q165" s="142">
        <f t="shared" ref="Q165:Y165" si="68">IF(Q163-Q160=-2,4)+IF(Q163-Q160=-1,3)+IF(Q163-Q160=0,2)+IF(Q163-Q160=1,1)+IF(Q163-Q160&gt;2,0)</f>
        <v>0</v>
      </c>
      <c r="R165" s="142">
        <f t="shared" si="68"/>
        <v>0</v>
      </c>
      <c r="S165" s="142">
        <f t="shared" si="68"/>
        <v>3</v>
      </c>
      <c r="T165" s="142">
        <f t="shared" si="68"/>
        <v>0</v>
      </c>
      <c r="U165" s="142">
        <f t="shared" si="68"/>
        <v>0</v>
      </c>
      <c r="V165" s="142">
        <f t="shared" si="68"/>
        <v>1</v>
      </c>
      <c r="W165" s="142">
        <f t="shared" si="68"/>
        <v>0</v>
      </c>
      <c r="X165" s="142">
        <f t="shared" si="68"/>
        <v>2</v>
      </c>
      <c r="Y165" s="142">
        <f t="shared" si="68"/>
        <v>1</v>
      </c>
      <c r="Z165" s="143">
        <f>SUM(Q165:Y165)</f>
        <v>7</v>
      </c>
      <c r="AA165" s="144">
        <f>P165+Z165</f>
        <v>12</v>
      </c>
      <c r="AB165" s="101"/>
      <c r="AC165" s="101"/>
    </row>
    <row r="166" spans="5:32" x14ac:dyDescent="0.35">
      <c r="E166" s="101"/>
      <c r="F166" s="38"/>
      <c r="G166" s="28">
        <f>G163-G160</f>
        <v>3</v>
      </c>
      <c r="H166" s="28">
        <f t="shared" ref="H166:O166" si="69">H163-H160</f>
        <v>3</v>
      </c>
      <c r="I166" s="28">
        <f t="shared" si="69"/>
        <v>1</v>
      </c>
      <c r="J166" s="28">
        <f t="shared" si="69"/>
        <v>1</v>
      </c>
      <c r="K166" s="28">
        <f t="shared" si="69"/>
        <v>2</v>
      </c>
      <c r="L166" s="28">
        <f t="shared" si="69"/>
        <v>1</v>
      </c>
      <c r="M166" s="28">
        <f t="shared" si="69"/>
        <v>2</v>
      </c>
      <c r="N166" s="28">
        <f t="shared" si="69"/>
        <v>0</v>
      </c>
      <c r="O166" s="15">
        <f t="shared" si="69"/>
        <v>2</v>
      </c>
      <c r="P166" s="15"/>
      <c r="Q166" s="15">
        <f t="shared" ref="Q166:Y166" si="70">Q163-Q160</f>
        <v>4</v>
      </c>
      <c r="R166" s="15">
        <f t="shared" si="70"/>
        <v>2</v>
      </c>
      <c r="S166" s="15">
        <f t="shared" si="70"/>
        <v>-1</v>
      </c>
      <c r="T166" s="15">
        <f t="shared" si="70"/>
        <v>2</v>
      </c>
      <c r="U166" s="15">
        <f t="shared" si="70"/>
        <v>4</v>
      </c>
      <c r="V166" s="15">
        <f t="shared" si="70"/>
        <v>1</v>
      </c>
      <c r="W166" s="15">
        <f t="shared" si="70"/>
        <v>3</v>
      </c>
      <c r="X166" s="15">
        <f t="shared" si="70"/>
        <v>0</v>
      </c>
      <c r="Y166" s="15">
        <f t="shared" si="70"/>
        <v>1</v>
      </c>
      <c r="Z166" s="145"/>
      <c r="AA166" s="146"/>
      <c r="AB166" s="101"/>
      <c r="AC166" s="101"/>
    </row>
    <row r="167" spans="5:32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2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2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2</v>
      </c>
      <c r="P169" s="198" t="s">
        <v>57</v>
      </c>
      <c r="Q169" s="198"/>
      <c r="R169" s="198"/>
      <c r="S169" s="198"/>
      <c r="T169" s="198"/>
      <c r="U169" s="148">
        <f>COUNTIF(G166:Y166,"=2")</f>
        <v>5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</row>
    <row r="170" spans="5:32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1</v>
      </c>
      <c r="M170" s="217" t="s">
        <v>59</v>
      </c>
      <c r="N170" s="217"/>
      <c r="O170" s="152">
        <f>COUNTIF(G166:Y166,"=1")</f>
        <v>5</v>
      </c>
      <c r="P170" s="198" t="s">
        <v>60</v>
      </c>
      <c r="Q170" s="198"/>
      <c r="R170" s="198"/>
      <c r="S170" s="198"/>
      <c r="T170" s="198"/>
      <c r="U170" s="151">
        <f>COUNTIF(G166:Y166,"&gt;=3")</f>
        <v>5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</row>
    <row r="171" spans="5:32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2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</row>
    <row r="172" spans="5:32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5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</row>
    <row r="173" spans="5:32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5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</row>
    <row r="174" spans="5:32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5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</row>
    <row r="175" spans="5:32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</row>
    <row r="176" spans="5:32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</row>
    <row r="177" spans="5:32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</row>
    <row r="178" spans="5:32" ht="15.5" thickTop="1" thickBot="1" x14ac:dyDescent="0.4"/>
    <row r="179" spans="5:32" x14ac:dyDescent="0.35">
      <c r="E179" s="101"/>
      <c r="F179" s="102" t="s">
        <v>49</v>
      </c>
      <c r="G179" s="196" t="str">
        <f>C13</f>
        <v>FARE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44646</v>
      </c>
      <c r="AB179" s="101"/>
      <c r="AC179" s="101"/>
    </row>
    <row r="180" spans="5:32" ht="15" thickBot="1" x14ac:dyDescent="0.4">
      <c r="E180" s="101"/>
      <c r="F180" s="104" t="s">
        <v>6</v>
      </c>
      <c r="G180" s="210">
        <f>E13</f>
        <v>25.6</v>
      </c>
      <c r="H180" s="211"/>
      <c r="I180" s="211"/>
      <c r="J180" s="211"/>
      <c r="K180" s="17"/>
      <c r="L180" s="211">
        <f>$F$3</f>
        <v>122</v>
      </c>
      <c r="M180" s="211"/>
      <c r="N180" s="211"/>
      <c r="O180" s="211">
        <f>$G$3</f>
        <v>70</v>
      </c>
      <c r="P180" s="211"/>
      <c r="Q180" s="212">
        <f>ROUND((G180*(L180/113)+(O180-AA183)),0)</f>
        <v>26</v>
      </c>
      <c r="R180" s="212"/>
      <c r="S180" s="212"/>
      <c r="T180" s="212"/>
      <c r="U180" s="17"/>
      <c r="V180" s="17"/>
      <c r="AA180" s="17"/>
      <c r="AB180" s="101"/>
      <c r="AC180" s="101"/>
    </row>
    <row r="181" spans="5:32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2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2" x14ac:dyDescent="0.35">
      <c r="E183" s="101"/>
      <c r="F183" s="109" t="s">
        <v>11</v>
      </c>
      <c r="G183" s="110">
        <f>G$7</f>
        <v>4</v>
      </c>
      <c r="H183" s="110">
        <f t="shared" ref="H183:O183" si="71">H$7</f>
        <v>5</v>
      </c>
      <c r="I183" s="110">
        <f t="shared" si="71"/>
        <v>3</v>
      </c>
      <c r="J183" s="110">
        <f t="shared" si="71"/>
        <v>4</v>
      </c>
      <c r="K183" s="110">
        <f t="shared" si="71"/>
        <v>4</v>
      </c>
      <c r="L183" s="110">
        <f t="shared" si="71"/>
        <v>4</v>
      </c>
      <c r="M183" s="110">
        <f t="shared" si="71"/>
        <v>3</v>
      </c>
      <c r="N183" s="110">
        <f t="shared" si="71"/>
        <v>4</v>
      </c>
      <c r="O183" s="110">
        <f t="shared" si="71"/>
        <v>5</v>
      </c>
      <c r="P183" s="111">
        <f>SUM(G183:O183)</f>
        <v>36</v>
      </c>
      <c r="Q183" s="110">
        <f t="shared" ref="Q183:Y183" si="72">Q$7</f>
        <v>4</v>
      </c>
      <c r="R183" s="112">
        <f t="shared" si="72"/>
        <v>4</v>
      </c>
      <c r="S183" s="112">
        <f t="shared" si="72"/>
        <v>3</v>
      </c>
      <c r="T183" s="112">
        <f t="shared" si="72"/>
        <v>4</v>
      </c>
      <c r="U183" s="112">
        <f t="shared" si="72"/>
        <v>4</v>
      </c>
      <c r="V183" s="112">
        <f t="shared" si="72"/>
        <v>5</v>
      </c>
      <c r="W183" s="112">
        <f t="shared" si="72"/>
        <v>4</v>
      </c>
      <c r="X183" s="112">
        <f t="shared" si="72"/>
        <v>3</v>
      </c>
      <c r="Y183" s="113">
        <f t="shared" si="72"/>
        <v>5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2" x14ac:dyDescent="0.35">
      <c r="E184" s="101"/>
      <c r="F184" s="114" t="s">
        <v>7</v>
      </c>
      <c r="G184" s="115">
        <f>G$8</f>
        <v>2</v>
      </c>
      <c r="H184" s="115">
        <f t="shared" ref="H184:O184" si="73">H$8</f>
        <v>8</v>
      </c>
      <c r="I184" s="115">
        <f t="shared" si="73"/>
        <v>10</v>
      </c>
      <c r="J184" s="115">
        <f t="shared" si="73"/>
        <v>14</v>
      </c>
      <c r="K184" s="115">
        <f t="shared" si="73"/>
        <v>6</v>
      </c>
      <c r="L184" s="115">
        <f t="shared" si="73"/>
        <v>4</v>
      </c>
      <c r="M184" s="115">
        <f t="shared" si="73"/>
        <v>16</v>
      </c>
      <c r="N184" s="115">
        <f t="shared" si="73"/>
        <v>12</v>
      </c>
      <c r="O184" s="116">
        <f t="shared" si="73"/>
        <v>18</v>
      </c>
      <c r="P184" s="117"/>
      <c r="Q184" s="118">
        <f t="shared" ref="Q184:Y184" si="74">Q$8</f>
        <v>1</v>
      </c>
      <c r="R184" s="119">
        <f t="shared" si="74"/>
        <v>9</v>
      </c>
      <c r="S184" s="119">
        <f t="shared" si="74"/>
        <v>11</v>
      </c>
      <c r="T184" s="119">
        <f t="shared" si="74"/>
        <v>5</v>
      </c>
      <c r="U184" s="119">
        <f t="shared" si="74"/>
        <v>15</v>
      </c>
      <c r="V184" s="119">
        <f t="shared" si="74"/>
        <v>13</v>
      </c>
      <c r="W184" s="119">
        <f t="shared" si="74"/>
        <v>3</v>
      </c>
      <c r="X184" s="119">
        <f t="shared" si="74"/>
        <v>17</v>
      </c>
      <c r="Y184" s="116">
        <f t="shared" si="74"/>
        <v>7</v>
      </c>
      <c r="Z184" s="117"/>
      <c r="AA184" s="120"/>
      <c r="AB184" s="101"/>
      <c r="AC184" s="101"/>
    </row>
    <row r="185" spans="5:32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2</v>
      </c>
      <c r="H185" s="122">
        <f t="shared" ref="H185:O185" si="75">IF($Q180&lt;=18,IF(H184&lt;=$Q180,1,0),IF($Q180&lt;=36,IF(H184&lt;=($Q180-18),2,1),IF($Q180&gt;36,IF(H184&lt;=($Q180-36),3,2))))</f>
        <v>2</v>
      </c>
      <c r="I185" s="122">
        <f t="shared" si="75"/>
        <v>1</v>
      </c>
      <c r="J185" s="122">
        <f t="shared" si="75"/>
        <v>1</v>
      </c>
      <c r="K185" s="122">
        <f t="shared" si="75"/>
        <v>2</v>
      </c>
      <c r="L185" s="122">
        <f t="shared" si="75"/>
        <v>2</v>
      </c>
      <c r="M185" s="122">
        <f t="shared" si="75"/>
        <v>1</v>
      </c>
      <c r="N185" s="122">
        <f t="shared" si="75"/>
        <v>1</v>
      </c>
      <c r="O185" s="123">
        <f t="shared" si="75"/>
        <v>1</v>
      </c>
      <c r="P185" s="124">
        <f>SUM(G185:O185)</f>
        <v>13</v>
      </c>
      <c r="Q185" s="123">
        <f t="shared" ref="Q185:Y185" si="76">IF($Q180&lt;=18,IF(Q184&lt;=$Q180,1,0),IF($Q180&lt;=36,IF(Q184&lt;=($Q180-18),2,1),IF($Q180&gt;36,IF(Q184&lt;=($Q180-36),3,2))))</f>
        <v>2</v>
      </c>
      <c r="R185" s="123">
        <f t="shared" si="76"/>
        <v>1</v>
      </c>
      <c r="S185" s="123">
        <f t="shared" si="76"/>
        <v>1</v>
      </c>
      <c r="T185" s="123">
        <f t="shared" si="76"/>
        <v>2</v>
      </c>
      <c r="U185" s="123">
        <f t="shared" si="76"/>
        <v>1</v>
      </c>
      <c r="V185" s="123">
        <f t="shared" si="76"/>
        <v>1</v>
      </c>
      <c r="W185" s="123">
        <f t="shared" si="76"/>
        <v>2</v>
      </c>
      <c r="X185" s="123">
        <f t="shared" si="76"/>
        <v>1</v>
      </c>
      <c r="Y185" s="123">
        <f t="shared" si="76"/>
        <v>2</v>
      </c>
      <c r="Z185" s="125">
        <f>SUM(Q185:Y185)</f>
        <v>13</v>
      </c>
      <c r="AA185" s="126">
        <f>P185+Z185</f>
        <v>26</v>
      </c>
      <c r="AB185" s="101"/>
      <c r="AC185" s="101"/>
    </row>
    <row r="186" spans="5:32" x14ac:dyDescent="0.35">
      <c r="E186" s="101"/>
      <c r="F186" s="127" t="s">
        <v>51</v>
      </c>
      <c r="G186" s="128">
        <f t="shared" ref="G186:O186" si="77">G13</f>
        <v>6</v>
      </c>
      <c r="H186" s="128">
        <f t="shared" si="77"/>
        <v>7</v>
      </c>
      <c r="I186" s="128">
        <f t="shared" si="77"/>
        <v>5</v>
      </c>
      <c r="J186" s="128">
        <f t="shared" si="77"/>
        <v>5</v>
      </c>
      <c r="K186" s="128">
        <f t="shared" si="77"/>
        <v>7</v>
      </c>
      <c r="L186" s="128">
        <f t="shared" si="77"/>
        <v>5</v>
      </c>
      <c r="M186" s="128">
        <f t="shared" si="77"/>
        <v>5</v>
      </c>
      <c r="N186" s="128">
        <f t="shared" si="77"/>
        <v>4</v>
      </c>
      <c r="O186" s="128">
        <f t="shared" si="77"/>
        <v>5</v>
      </c>
      <c r="P186" s="129">
        <f>SUM(G186:O186)</f>
        <v>49</v>
      </c>
      <c r="Q186" s="130">
        <f t="shared" ref="Q186:Y186" si="78">Q13</f>
        <v>6</v>
      </c>
      <c r="R186" s="128">
        <f t="shared" si="78"/>
        <v>7</v>
      </c>
      <c r="S186" s="128">
        <f t="shared" si="78"/>
        <v>4</v>
      </c>
      <c r="T186" s="128">
        <f t="shared" si="78"/>
        <v>6</v>
      </c>
      <c r="U186" s="128">
        <f t="shared" si="78"/>
        <v>6</v>
      </c>
      <c r="V186" s="128">
        <f t="shared" si="78"/>
        <v>6</v>
      </c>
      <c r="W186" s="128">
        <f t="shared" si="78"/>
        <v>5</v>
      </c>
      <c r="X186" s="128">
        <f t="shared" si="78"/>
        <v>4</v>
      </c>
      <c r="Y186" s="131">
        <f t="shared" si="78"/>
        <v>6</v>
      </c>
      <c r="Z186" s="129">
        <f>SUM(Q186:Y186)</f>
        <v>50</v>
      </c>
      <c r="AA186" s="132">
        <f>P186+Z186</f>
        <v>99</v>
      </c>
      <c r="AB186" s="101"/>
      <c r="AC186" s="101"/>
    </row>
    <row r="187" spans="5:32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2</v>
      </c>
      <c r="H187" s="134">
        <f t="shared" ref="H187:O187" si="79">IF(H186-H183=-1,3+H185)+IF(H186-H183=0,2+H185)+IF(H186-H183=1,1+H185)+IF(H186-H183=2,H185)+IF(H186-H183=3,IF(H185-1&gt;0,H185-1,0))+IF(H186-H183=4,IF(H185-2&gt;0,H185-2,0))</f>
        <v>2</v>
      </c>
      <c r="I187" s="134">
        <f t="shared" si="79"/>
        <v>1</v>
      </c>
      <c r="J187" s="134">
        <f t="shared" si="79"/>
        <v>2</v>
      </c>
      <c r="K187" s="134">
        <f t="shared" si="79"/>
        <v>1</v>
      </c>
      <c r="L187" s="134">
        <f t="shared" si="79"/>
        <v>3</v>
      </c>
      <c r="M187" s="134">
        <f t="shared" si="79"/>
        <v>1</v>
      </c>
      <c r="N187" s="134">
        <f t="shared" si="79"/>
        <v>3</v>
      </c>
      <c r="O187" s="135">
        <f t="shared" si="79"/>
        <v>3</v>
      </c>
      <c r="P187" s="136">
        <f>SUM(G187:O187)</f>
        <v>18</v>
      </c>
      <c r="Q187" s="137">
        <f t="shared" ref="Q187:Y187" si="80">IF(Q186-Q183=-1,3+Q185)+IF(Q186-Q183=0,2+Q185)+IF(Q186-Q183=1,1+Q185)+IF(Q186-Q183=2,Q185)+IF(Q186-Q183=3,IF(Q185-1&gt;0,Q185-1,0))+IF(Q186-Q183=4,IF(Q185-2&gt;0,Q185-2,0))</f>
        <v>2</v>
      </c>
      <c r="R187" s="138">
        <f t="shared" si="80"/>
        <v>0</v>
      </c>
      <c r="S187" s="138">
        <f t="shared" si="80"/>
        <v>2</v>
      </c>
      <c r="T187" s="138">
        <f t="shared" si="80"/>
        <v>2</v>
      </c>
      <c r="U187" s="138">
        <f t="shared" si="80"/>
        <v>1</v>
      </c>
      <c r="V187" s="138">
        <f t="shared" si="80"/>
        <v>2</v>
      </c>
      <c r="W187" s="138">
        <f t="shared" si="80"/>
        <v>3</v>
      </c>
      <c r="X187" s="138">
        <f t="shared" si="80"/>
        <v>2</v>
      </c>
      <c r="Y187" s="135">
        <f t="shared" si="80"/>
        <v>3</v>
      </c>
      <c r="Z187" s="136">
        <f>SUM(Q187:Y187)</f>
        <v>17</v>
      </c>
      <c r="AA187" s="139">
        <f>P187+Z187</f>
        <v>35</v>
      </c>
      <c r="AB187" s="101"/>
      <c r="AC187" s="101"/>
    </row>
    <row r="188" spans="5:32" ht="15" thickBot="1" x14ac:dyDescent="0.4">
      <c r="E188" s="101"/>
      <c r="F188" s="140" t="s">
        <v>53</v>
      </c>
      <c r="G188" s="141">
        <f t="shared" ref="G188:O188" si="81">IF(G186-G183=-2,4)+IF(G186-G183=-1,3)+IF(G186-G183=0,2)+IF(G186-G183=1,1)+IF(G186-G183&gt;2,0)</f>
        <v>0</v>
      </c>
      <c r="H188" s="141">
        <f t="shared" si="81"/>
        <v>0</v>
      </c>
      <c r="I188" s="141">
        <f t="shared" si="81"/>
        <v>0</v>
      </c>
      <c r="J188" s="141">
        <f t="shared" si="81"/>
        <v>1</v>
      </c>
      <c r="K188" s="141">
        <f t="shared" si="81"/>
        <v>0</v>
      </c>
      <c r="L188" s="141">
        <f t="shared" si="81"/>
        <v>1</v>
      </c>
      <c r="M188" s="141">
        <f t="shared" si="81"/>
        <v>0</v>
      </c>
      <c r="N188" s="141">
        <f t="shared" si="81"/>
        <v>2</v>
      </c>
      <c r="O188" s="142">
        <f t="shared" si="81"/>
        <v>2</v>
      </c>
      <c r="P188" s="143">
        <f>SUM(G188:O188)</f>
        <v>6</v>
      </c>
      <c r="Q188" s="142">
        <f t="shared" ref="Q188:Y188" si="82">IF(Q186-Q183=-2,4)+IF(Q186-Q183=-1,3)+IF(Q186-Q183=0,2)+IF(Q186-Q183=1,1)+IF(Q186-Q183&gt;2,0)</f>
        <v>0</v>
      </c>
      <c r="R188" s="142">
        <f t="shared" si="82"/>
        <v>0</v>
      </c>
      <c r="S188" s="142">
        <f t="shared" si="82"/>
        <v>1</v>
      </c>
      <c r="T188" s="142">
        <f t="shared" si="82"/>
        <v>0</v>
      </c>
      <c r="U188" s="142">
        <f t="shared" si="82"/>
        <v>0</v>
      </c>
      <c r="V188" s="142">
        <f t="shared" si="82"/>
        <v>1</v>
      </c>
      <c r="W188" s="142">
        <f t="shared" si="82"/>
        <v>1</v>
      </c>
      <c r="X188" s="142">
        <f t="shared" si="82"/>
        <v>1</v>
      </c>
      <c r="Y188" s="142">
        <f t="shared" si="82"/>
        <v>1</v>
      </c>
      <c r="Z188" s="143">
        <f>SUM(Q188:Y188)</f>
        <v>5</v>
      </c>
      <c r="AA188" s="144">
        <f>P188+Z188</f>
        <v>11</v>
      </c>
      <c r="AB188" s="101"/>
      <c r="AC188" s="101"/>
    </row>
    <row r="189" spans="5:32" x14ac:dyDescent="0.35">
      <c r="E189" s="101"/>
      <c r="F189" s="38"/>
      <c r="G189" s="28">
        <f>G186-G183</f>
        <v>2</v>
      </c>
      <c r="H189" s="28">
        <f t="shared" ref="H189:O189" si="83">H186-H183</f>
        <v>2</v>
      </c>
      <c r="I189" s="28">
        <f t="shared" si="83"/>
        <v>2</v>
      </c>
      <c r="J189" s="28">
        <f t="shared" si="83"/>
        <v>1</v>
      </c>
      <c r="K189" s="28">
        <f t="shared" si="83"/>
        <v>3</v>
      </c>
      <c r="L189" s="28">
        <f t="shared" si="83"/>
        <v>1</v>
      </c>
      <c r="M189" s="28">
        <f t="shared" si="83"/>
        <v>2</v>
      </c>
      <c r="N189" s="28">
        <f t="shared" si="83"/>
        <v>0</v>
      </c>
      <c r="O189" s="15">
        <f t="shared" si="83"/>
        <v>0</v>
      </c>
      <c r="P189" s="15"/>
      <c r="Q189" s="15">
        <f t="shared" ref="Q189:Y189" si="84">Q186-Q183</f>
        <v>2</v>
      </c>
      <c r="R189" s="15">
        <f t="shared" si="84"/>
        <v>3</v>
      </c>
      <c r="S189" s="15">
        <f t="shared" si="84"/>
        <v>1</v>
      </c>
      <c r="T189" s="15">
        <f t="shared" si="84"/>
        <v>2</v>
      </c>
      <c r="U189" s="15">
        <f t="shared" si="84"/>
        <v>2</v>
      </c>
      <c r="V189" s="15">
        <f t="shared" si="84"/>
        <v>1</v>
      </c>
      <c r="W189" s="15">
        <f t="shared" si="84"/>
        <v>1</v>
      </c>
      <c r="X189" s="15">
        <f t="shared" si="84"/>
        <v>1</v>
      </c>
      <c r="Y189" s="15">
        <f t="shared" si="84"/>
        <v>1</v>
      </c>
      <c r="Z189" s="145"/>
      <c r="AA189" s="146"/>
      <c r="AB189" s="101"/>
      <c r="AC189" s="101"/>
    </row>
    <row r="190" spans="5:32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2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2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2</v>
      </c>
      <c r="P192" s="198" t="s">
        <v>57</v>
      </c>
      <c r="Q192" s="198"/>
      <c r="R192" s="198"/>
      <c r="S192" s="198"/>
      <c r="T192" s="198"/>
      <c r="U192" s="148">
        <f>COUNTIF(G189:Y189,"=2")</f>
        <v>7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</row>
    <row r="193" spans="5:32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7</v>
      </c>
      <c r="P193" s="198" t="s">
        <v>60</v>
      </c>
      <c r="Q193" s="198"/>
      <c r="R193" s="198"/>
      <c r="S193" s="198"/>
      <c r="T193" s="198"/>
      <c r="U193" s="151">
        <f>COUNTIF(G189:Y189,"&gt;=3")</f>
        <v>2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</row>
    <row r="194" spans="5:32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2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</row>
    <row r="195" spans="5:32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7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</row>
    <row r="196" spans="5:32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7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</row>
    <row r="197" spans="5:32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2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</row>
    <row r="198" spans="5:32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</row>
    <row r="199" spans="5:32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</row>
    <row r="200" spans="5:32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</row>
    <row r="201" spans="5:32" ht="15.5" thickTop="1" thickBot="1" x14ac:dyDescent="0.4"/>
    <row r="202" spans="5:32" x14ac:dyDescent="0.35">
      <c r="E202" s="101"/>
      <c r="F202" s="102" t="s">
        <v>49</v>
      </c>
      <c r="G202" s="196" t="str">
        <f>C14</f>
        <v>MORALES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44646</v>
      </c>
      <c r="AB202" s="101"/>
      <c r="AC202" s="101"/>
    </row>
    <row r="203" spans="5:32" ht="15" thickBot="1" x14ac:dyDescent="0.4">
      <c r="E203" s="101"/>
      <c r="F203" s="104" t="s">
        <v>6</v>
      </c>
      <c r="G203" s="210">
        <f>E14</f>
        <v>14</v>
      </c>
      <c r="H203" s="211"/>
      <c r="I203" s="211"/>
      <c r="J203" s="211"/>
      <c r="K203" s="17"/>
      <c r="L203" s="211">
        <f>$F$3</f>
        <v>122</v>
      </c>
      <c r="M203" s="211"/>
      <c r="N203" s="211"/>
      <c r="O203" s="211">
        <f>$G$3</f>
        <v>70</v>
      </c>
      <c r="P203" s="211"/>
      <c r="Q203" s="212">
        <f>ROUND((G203*(L203/113)+(O203-AA206)),0)</f>
        <v>13</v>
      </c>
      <c r="R203" s="212"/>
      <c r="S203" s="212"/>
      <c r="T203" s="212"/>
      <c r="U203" s="17"/>
      <c r="V203" s="17"/>
      <c r="AA203" s="17"/>
      <c r="AB203" s="101"/>
      <c r="AC203" s="101"/>
    </row>
    <row r="204" spans="5:32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2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2" x14ac:dyDescent="0.35">
      <c r="E206" s="101"/>
      <c r="F206" s="109" t="s">
        <v>11</v>
      </c>
      <c r="G206" s="110">
        <f>G$7</f>
        <v>4</v>
      </c>
      <c r="H206" s="110">
        <f t="shared" ref="H206:O206" si="85">H$7</f>
        <v>5</v>
      </c>
      <c r="I206" s="110">
        <f t="shared" si="85"/>
        <v>3</v>
      </c>
      <c r="J206" s="110">
        <f t="shared" si="85"/>
        <v>4</v>
      </c>
      <c r="K206" s="110">
        <f t="shared" si="85"/>
        <v>4</v>
      </c>
      <c r="L206" s="110">
        <f t="shared" si="85"/>
        <v>4</v>
      </c>
      <c r="M206" s="110">
        <f t="shared" si="85"/>
        <v>3</v>
      </c>
      <c r="N206" s="110">
        <f t="shared" si="85"/>
        <v>4</v>
      </c>
      <c r="O206" s="110">
        <f t="shared" si="85"/>
        <v>5</v>
      </c>
      <c r="P206" s="111">
        <f>SUM(G206:O206)</f>
        <v>36</v>
      </c>
      <c r="Q206" s="110">
        <f t="shared" ref="Q206:Y206" si="86">Q$7</f>
        <v>4</v>
      </c>
      <c r="R206" s="112">
        <f t="shared" si="86"/>
        <v>4</v>
      </c>
      <c r="S206" s="112">
        <f t="shared" si="86"/>
        <v>3</v>
      </c>
      <c r="T206" s="112">
        <f t="shared" si="86"/>
        <v>4</v>
      </c>
      <c r="U206" s="112">
        <f t="shared" si="86"/>
        <v>4</v>
      </c>
      <c r="V206" s="112">
        <f t="shared" si="86"/>
        <v>5</v>
      </c>
      <c r="W206" s="112">
        <f t="shared" si="86"/>
        <v>4</v>
      </c>
      <c r="X206" s="112">
        <f t="shared" si="86"/>
        <v>3</v>
      </c>
      <c r="Y206" s="113">
        <f t="shared" si="86"/>
        <v>5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2" x14ac:dyDescent="0.35">
      <c r="E207" s="101"/>
      <c r="F207" s="114" t="s">
        <v>7</v>
      </c>
      <c r="G207" s="115">
        <f>G$8</f>
        <v>2</v>
      </c>
      <c r="H207" s="115">
        <f t="shared" ref="H207:O207" si="87">H$8</f>
        <v>8</v>
      </c>
      <c r="I207" s="115">
        <f t="shared" si="87"/>
        <v>10</v>
      </c>
      <c r="J207" s="115">
        <f t="shared" si="87"/>
        <v>14</v>
      </c>
      <c r="K207" s="115">
        <f t="shared" si="87"/>
        <v>6</v>
      </c>
      <c r="L207" s="115">
        <f t="shared" si="87"/>
        <v>4</v>
      </c>
      <c r="M207" s="115">
        <f t="shared" si="87"/>
        <v>16</v>
      </c>
      <c r="N207" s="115">
        <f t="shared" si="87"/>
        <v>12</v>
      </c>
      <c r="O207" s="116">
        <f t="shared" si="87"/>
        <v>18</v>
      </c>
      <c r="P207" s="117"/>
      <c r="Q207" s="118">
        <f t="shared" ref="Q207:Y207" si="88">Q$8</f>
        <v>1</v>
      </c>
      <c r="R207" s="119">
        <f t="shared" si="88"/>
        <v>9</v>
      </c>
      <c r="S207" s="119">
        <f t="shared" si="88"/>
        <v>11</v>
      </c>
      <c r="T207" s="119">
        <f t="shared" si="88"/>
        <v>5</v>
      </c>
      <c r="U207" s="119">
        <f t="shared" si="88"/>
        <v>15</v>
      </c>
      <c r="V207" s="119">
        <f t="shared" si="88"/>
        <v>13</v>
      </c>
      <c r="W207" s="119">
        <f t="shared" si="88"/>
        <v>3</v>
      </c>
      <c r="X207" s="119">
        <f t="shared" si="88"/>
        <v>17</v>
      </c>
      <c r="Y207" s="116">
        <f t="shared" si="88"/>
        <v>7</v>
      </c>
      <c r="Z207" s="117"/>
      <c r="AA207" s="120"/>
      <c r="AB207" s="101"/>
      <c r="AC207" s="101"/>
    </row>
    <row r="208" spans="5:32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:O208" si="89">IF($Q203&lt;=18,IF(H207&lt;=$Q203,1,0),IF($Q203&lt;=36,IF(H207&lt;=($Q203-18),2,1),IF($Q203&gt;36,IF(H207&lt;=($Q203-36),3,2))))</f>
        <v>1</v>
      </c>
      <c r="I208" s="122">
        <f t="shared" si="89"/>
        <v>1</v>
      </c>
      <c r="J208" s="122">
        <f t="shared" si="89"/>
        <v>0</v>
      </c>
      <c r="K208" s="122">
        <f t="shared" si="89"/>
        <v>1</v>
      </c>
      <c r="L208" s="122">
        <f t="shared" si="89"/>
        <v>1</v>
      </c>
      <c r="M208" s="122">
        <f t="shared" si="89"/>
        <v>0</v>
      </c>
      <c r="N208" s="122">
        <f t="shared" si="89"/>
        <v>1</v>
      </c>
      <c r="O208" s="123">
        <f t="shared" si="89"/>
        <v>0</v>
      </c>
      <c r="P208" s="124">
        <f>SUM(G208:O208)</f>
        <v>6</v>
      </c>
      <c r="Q208" s="123">
        <f t="shared" ref="Q208:Y208" si="90">IF($Q203&lt;=18,IF(Q207&lt;=$Q203,1,0),IF($Q203&lt;=36,IF(Q207&lt;=($Q203-18),2,1),IF($Q203&gt;36,IF(Q207&lt;=($Q203-36),3,2))))</f>
        <v>1</v>
      </c>
      <c r="R208" s="123">
        <f t="shared" si="90"/>
        <v>1</v>
      </c>
      <c r="S208" s="123">
        <f t="shared" si="90"/>
        <v>1</v>
      </c>
      <c r="T208" s="123">
        <f t="shared" si="90"/>
        <v>1</v>
      </c>
      <c r="U208" s="123">
        <f t="shared" si="90"/>
        <v>0</v>
      </c>
      <c r="V208" s="123">
        <f t="shared" si="90"/>
        <v>1</v>
      </c>
      <c r="W208" s="123">
        <f t="shared" si="90"/>
        <v>1</v>
      </c>
      <c r="X208" s="123">
        <f t="shared" si="90"/>
        <v>0</v>
      </c>
      <c r="Y208" s="123">
        <f t="shared" si="90"/>
        <v>1</v>
      </c>
      <c r="Z208" s="125">
        <f>SUM(Q208:Y208)</f>
        <v>7</v>
      </c>
      <c r="AA208" s="126">
        <f>P208+Z208</f>
        <v>13</v>
      </c>
      <c r="AB208" s="101"/>
      <c r="AC208" s="101"/>
    </row>
    <row r="209" spans="5:32" x14ac:dyDescent="0.35">
      <c r="E209" s="101"/>
      <c r="F209" s="127" t="s">
        <v>51</v>
      </c>
      <c r="G209" s="128">
        <f t="shared" ref="G209:O209" si="91">G14</f>
        <v>5</v>
      </c>
      <c r="H209" s="128">
        <f t="shared" si="91"/>
        <v>5</v>
      </c>
      <c r="I209" s="128">
        <f t="shared" si="91"/>
        <v>4</v>
      </c>
      <c r="J209" s="128">
        <f t="shared" si="91"/>
        <v>5</v>
      </c>
      <c r="K209" s="128">
        <f t="shared" si="91"/>
        <v>5</v>
      </c>
      <c r="L209" s="128">
        <f t="shared" si="91"/>
        <v>6</v>
      </c>
      <c r="M209" s="128">
        <f t="shared" si="91"/>
        <v>4</v>
      </c>
      <c r="N209" s="128">
        <f t="shared" si="91"/>
        <v>3</v>
      </c>
      <c r="O209" s="128">
        <f t="shared" si="91"/>
        <v>6</v>
      </c>
      <c r="P209" s="129">
        <f>SUM(G209:O209)</f>
        <v>43</v>
      </c>
      <c r="Q209" s="130">
        <f t="shared" ref="Q209:Y209" si="92">Q14</f>
        <v>3</v>
      </c>
      <c r="R209" s="128">
        <f t="shared" si="92"/>
        <v>6</v>
      </c>
      <c r="S209" s="128">
        <f t="shared" si="92"/>
        <v>6</v>
      </c>
      <c r="T209" s="128">
        <f t="shared" si="92"/>
        <v>6</v>
      </c>
      <c r="U209" s="128">
        <f t="shared" si="92"/>
        <v>4</v>
      </c>
      <c r="V209" s="128">
        <f t="shared" si="92"/>
        <v>5</v>
      </c>
      <c r="W209" s="128">
        <f t="shared" si="92"/>
        <v>5</v>
      </c>
      <c r="X209" s="128">
        <f t="shared" si="92"/>
        <v>3</v>
      </c>
      <c r="Y209" s="131">
        <f t="shared" si="92"/>
        <v>5</v>
      </c>
      <c r="Z209" s="129">
        <f>SUM(Q209:Y209)</f>
        <v>43</v>
      </c>
      <c r="AA209" s="132">
        <f>P209+Z209</f>
        <v>86</v>
      </c>
      <c r="AB209" s="101"/>
      <c r="AC209" s="101"/>
    </row>
    <row r="210" spans="5:32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2</v>
      </c>
      <c r="H210" s="134">
        <f t="shared" ref="H210:O210" si="93">IF(H209-H206=-1,3+H208)+IF(H209-H206=0,2+H208)+IF(H209-H206=1,1+H208)+IF(H209-H206=2,H208)+IF(H209-H206=3,IF(H208-1&gt;0,H208-1,0))+IF(H209-H206=4,IF(H208-2&gt;0,H208-2,0))</f>
        <v>3</v>
      </c>
      <c r="I210" s="134">
        <f t="shared" si="93"/>
        <v>2</v>
      </c>
      <c r="J210" s="134">
        <f t="shared" si="93"/>
        <v>1</v>
      </c>
      <c r="K210" s="134">
        <f t="shared" si="93"/>
        <v>2</v>
      </c>
      <c r="L210" s="134">
        <f t="shared" si="93"/>
        <v>1</v>
      </c>
      <c r="M210" s="134">
        <f t="shared" si="93"/>
        <v>1</v>
      </c>
      <c r="N210" s="134">
        <f t="shared" si="93"/>
        <v>4</v>
      </c>
      <c r="O210" s="135">
        <f t="shared" si="93"/>
        <v>1</v>
      </c>
      <c r="P210" s="136">
        <f>SUM(G210:O210)</f>
        <v>17</v>
      </c>
      <c r="Q210" s="137">
        <f t="shared" ref="Q210:Y210" si="94">IF(Q209-Q206=-1,3+Q208)+IF(Q209-Q206=0,2+Q208)+IF(Q209-Q206=1,1+Q208)+IF(Q209-Q206=2,Q208)+IF(Q209-Q206=3,IF(Q208-1&gt;0,Q208-1,0))+IF(Q209-Q206=4,IF(Q208-2&gt;0,Q208-2,0))</f>
        <v>4</v>
      </c>
      <c r="R210" s="138">
        <f t="shared" si="94"/>
        <v>1</v>
      </c>
      <c r="S210" s="138">
        <f t="shared" si="94"/>
        <v>0</v>
      </c>
      <c r="T210" s="138">
        <f t="shared" si="94"/>
        <v>1</v>
      </c>
      <c r="U210" s="138">
        <f t="shared" si="94"/>
        <v>2</v>
      </c>
      <c r="V210" s="138">
        <f t="shared" si="94"/>
        <v>3</v>
      </c>
      <c r="W210" s="138">
        <f t="shared" si="94"/>
        <v>2</v>
      </c>
      <c r="X210" s="138">
        <f t="shared" si="94"/>
        <v>2</v>
      </c>
      <c r="Y210" s="135">
        <f t="shared" si="94"/>
        <v>3</v>
      </c>
      <c r="Z210" s="136">
        <f>SUM(Q210:Y210)</f>
        <v>18</v>
      </c>
      <c r="AA210" s="139">
        <f>P210+Z210</f>
        <v>35</v>
      </c>
      <c r="AB210" s="101"/>
      <c r="AC210" s="101"/>
    </row>
    <row r="211" spans="5:32" ht="15" thickBot="1" x14ac:dyDescent="0.4">
      <c r="E211" s="101"/>
      <c r="F211" s="140" t="s">
        <v>53</v>
      </c>
      <c r="G211" s="141">
        <f t="shared" ref="G211:O211" si="95">IF(G209-G206=-2,4)+IF(G209-G206=-1,3)+IF(G209-G206=0,2)+IF(G209-G206=1,1)+IF(G209-G206&gt;2,0)</f>
        <v>1</v>
      </c>
      <c r="H211" s="141">
        <f t="shared" si="95"/>
        <v>2</v>
      </c>
      <c r="I211" s="141">
        <f t="shared" si="95"/>
        <v>1</v>
      </c>
      <c r="J211" s="141">
        <f t="shared" si="95"/>
        <v>1</v>
      </c>
      <c r="K211" s="141">
        <f t="shared" si="95"/>
        <v>1</v>
      </c>
      <c r="L211" s="141">
        <f t="shared" si="95"/>
        <v>0</v>
      </c>
      <c r="M211" s="141">
        <f t="shared" si="95"/>
        <v>1</v>
      </c>
      <c r="N211" s="141">
        <f t="shared" si="95"/>
        <v>3</v>
      </c>
      <c r="O211" s="142">
        <f t="shared" si="95"/>
        <v>1</v>
      </c>
      <c r="P211" s="143">
        <f>SUM(G211:O211)</f>
        <v>11</v>
      </c>
      <c r="Q211" s="142">
        <f t="shared" ref="Q211:Y211" si="96">IF(Q209-Q206=-2,4)+IF(Q209-Q206=-1,3)+IF(Q209-Q206=0,2)+IF(Q209-Q206=1,1)+IF(Q209-Q206&gt;2,0)</f>
        <v>3</v>
      </c>
      <c r="R211" s="142">
        <f t="shared" si="96"/>
        <v>0</v>
      </c>
      <c r="S211" s="142">
        <f t="shared" si="96"/>
        <v>0</v>
      </c>
      <c r="T211" s="142">
        <f t="shared" si="96"/>
        <v>0</v>
      </c>
      <c r="U211" s="142">
        <f t="shared" si="96"/>
        <v>2</v>
      </c>
      <c r="V211" s="142">
        <f t="shared" si="96"/>
        <v>2</v>
      </c>
      <c r="W211" s="142">
        <f t="shared" si="96"/>
        <v>1</v>
      </c>
      <c r="X211" s="142">
        <f t="shared" si="96"/>
        <v>2</v>
      </c>
      <c r="Y211" s="142">
        <f t="shared" si="96"/>
        <v>2</v>
      </c>
      <c r="Z211" s="143">
        <f>SUM(Q211:Y211)</f>
        <v>12</v>
      </c>
      <c r="AA211" s="144">
        <f>P211+Z211</f>
        <v>23</v>
      </c>
      <c r="AB211" s="101"/>
      <c r="AC211" s="101"/>
    </row>
    <row r="212" spans="5:32" x14ac:dyDescent="0.35">
      <c r="E212" s="101"/>
      <c r="F212" s="38"/>
      <c r="G212" s="28">
        <f>G209-G206</f>
        <v>1</v>
      </c>
      <c r="H212" s="28">
        <f t="shared" ref="H212:O212" si="97">H209-H206</f>
        <v>0</v>
      </c>
      <c r="I212" s="28">
        <f t="shared" si="97"/>
        <v>1</v>
      </c>
      <c r="J212" s="28">
        <f t="shared" si="97"/>
        <v>1</v>
      </c>
      <c r="K212" s="28">
        <f t="shared" si="97"/>
        <v>1</v>
      </c>
      <c r="L212" s="28">
        <f t="shared" si="97"/>
        <v>2</v>
      </c>
      <c r="M212" s="28">
        <f t="shared" si="97"/>
        <v>1</v>
      </c>
      <c r="N212" s="28">
        <f t="shared" si="97"/>
        <v>-1</v>
      </c>
      <c r="O212" s="15">
        <f t="shared" si="97"/>
        <v>1</v>
      </c>
      <c r="P212" s="15"/>
      <c r="Q212" s="15">
        <f t="shared" ref="Q212:Y212" si="98">Q209-Q206</f>
        <v>-1</v>
      </c>
      <c r="R212" s="15">
        <f t="shared" si="98"/>
        <v>2</v>
      </c>
      <c r="S212" s="15">
        <f t="shared" si="98"/>
        <v>3</v>
      </c>
      <c r="T212" s="15">
        <f t="shared" si="98"/>
        <v>2</v>
      </c>
      <c r="U212" s="15">
        <f t="shared" si="98"/>
        <v>0</v>
      </c>
      <c r="V212" s="15">
        <f t="shared" si="98"/>
        <v>0</v>
      </c>
      <c r="W212" s="15">
        <f t="shared" si="98"/>
        <v>1</v>
      </c>
      <c r="X212" s="15">
        <f t="shared" si="98"/>
        <v>0</v>
      </c>
      <c r="Y212" s="15">
        <f t="shared" si="98"/>
        <v>0</v>
      </c>
      <c r="Z212" s="145"/>
      <c r="AA212" s="146"/>
      <c r="AB212" s="101"/>
      <c r="AC212" s="101"/>
    </row>
    <row r="213" spans="5:32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2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2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5</v>
      </c>
      <c r="P215" s="198" t="s">
        <v>57</v>
      </c>
      <c r="Q215" s="198"/>
      <c r="R215" s="198"/>
      <c r="S215" s="198"/>
      <c r="T215" s="198"/>
      <c r="U215" s="148">
        <f>COUNTIF(G212:Y212,"=2")</f>
        <v>3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</row>
    <row r="216" spans="5:32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2</v>
      </c>
      <c r="M216" s="217" t="s">
        <v>59</v>
      </c>
      <c r="N216" s="217"/>
      <c r="O216" s="152">
        <f>COUNTIF(G212:Y212,"=1")</f>
        <v>7</v>
      </c>
      <c r="P216" s="198" t="s">
        <v>60</v>
      </c>
      <c r="Q216" s="198"/>
      <c r="R216" s="198"/>
      <c r="S216" s="198"/>
      <c r="T216" s="198"/>
      <c r="U216" s="151">
        <f>COUNTIF(G212:Y212,"&gt;=3")</f>
        <v>1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</row>
    <row r="217" spans="5:32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5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</row>
    <row r="218" spans="5:32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7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</row>
    <row r="219" spans="5:32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3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</row>
    <row r="220" spans="5:32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1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</row>
    <row r="221" spans="5:32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</row>
    <row r="222" spans="5:32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</row>
    <row r="223" spans="5:32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</row>
    <row r="224" spans="5:32" ht="15.5" thickTop="1" thickBot="1" x14ac:dyDescent="0.4"/>
    <row r="225" spans="5:32" x14ac:dyDescent="0.35">
      <c r="E225" s="101"/>
      <c r="F225" s="102" t="s">
        <v>49</v>
      </c>
      <c r="G225" s="196" t="str">
        <f>C15</f>
        <v>ROBERT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44646</v>
      </c>
      <c r="AB225" s="101"/>
      <c r="AC225" s="101"/>
    </row>
    <row r="226" spans="5:32" ht="15" thickBot="1" x14ac:dyDescent="0.4">
      <c r="E226" s="101"/>
      <c r="F226" s="104" t="s">
        <v>6</v>
      </c>
      <c r="G226" s="210">
        <f>E15</f>
        <v>25</v>
      </c>
      <c r="H226" s="211"/>
      <c r="I226" s="211"/>
      <c r="J226" s="211"/>
      <c r="K226" s="17"/>
      <c r="L226" s="211">
        <f>$F$3</f>
        <v>122</v>
      </c>
      <c r="M226" s="211"/>
      <c r="N226" s="211"/>
      <c r="O226" s="211">
        <f>$G$3</f>
        <v>70</v>
      </c>
      <c r="P226" s="211"/>
      <c r="Q226" s="212">
        <f>ROUND((G226*(L226/113)+(O226-AA229)),0)</f>
        <v>25</v>
      </c>
      <c r="R226" s="212"/>
      <c r="S226" s="212"/>
      <c r="T226" s="212"/>
      <c r="U226" s="17"/>
      <c r="V226" s="17"/>
      <c r="AA226" s="17"/>
      <c r="AB226" s="101"/>
      <c r="AC226" s="101"/>
    </row>
    <row r="227" spans="5:32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2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2" x14ac:dyDescent="0.35">
      <c r="E229" s="101"/>
      <c r="F229" s="109" t="s">
        <v>11</v>
      </c>
      <c r="G229" s="110">
        <f>G$7</f>
        <v>4</v>
      </c>
      <c r="H229" s="110">
        <f t="shared" ref="H229:O229" si="99">H$7</f>
        <v>5</v>
      </c>
      <c r="I229" s="110">
        <f t="shared" si="99"/>
        <v>3</v>
      </c>
      <c r="J229" s="110">
        <f t="shared" si="99"/>
        <v>4</v>
      </c>
      <c r="K229" s="110">
        <f t="shared" si="99"/>
        <v>4</v>
      </c>
      <c r="L229" s="110">
        <f t="shared" si="99"/>
        <v>4</v>
      </c>
      <c r="M229" s="110">
        <f t="shared" si="99"/>
        <v>3</v>
      </c>
      <c r="N229" s="110">
        <f t="shared" si="99"/>
        <v>4</v>
      </c>
      <c r="O229" s="110">
        <f t="shared" si="99"/>
        <v>5</v>
      </c>
      <c r="P229" s="111">
        <f>SUM(G229:O229)</f>
        <v>36</v>
      </c>
      <c r="Q229" s="110">
        <f t="shared" ref="Q229:Y229" si="100">Q$7</f>
        <v>4</v>
      </c>
      <c r="R229" s="112">
        <f t="shared" si="100"/>
        <v>4</v>
      </c>
      <c r="S229" s="112">
        <f t="shared" si="100"/>
        <v>3</v>
      </c>
      <c r="T229" s="112">
        <f t="shared" si="100"/>
        <v>4</v>
      </c>
      <c r="U229" s="112">
        <f t="shared" si="100"/>
        <v>4</v>
      </c>
      <c r="V229" s="112">
        <f t="shared" si="100"/>
        <v>5</v>
      </c>
      <c r="W229" s="112">
        <f t="shared" si="100"/>
        <v>4</v>
      </c>
      <c r="X229" s="112">
        <f t="shared" si="100"/>
        <v>3</v>
      </c>
      <c r="Y229" s="113">
        <f t="shared" si="100"/>
        <v>5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2" x14ac:dyDescent="0.35">
      <c r="E230" s="101"/>
      <c r="F230" s="114" t="s">
        <v>7</v>
      </c>
      <c r="G230" s="115">
        <f>G$8</f>
        <v>2</v>
      </c>
      <c r="H230" s="115">
        <f t="shared" ref="H230:O230" si="101">H$8</f>
        <v>8</v>
      </c>
      <c r="I230" s="115">
        <f t="shared" si="101"/>
        <v>10</v>
      </c>
      <c r="J230" s="115">
        <f t="shared" si="101"/>
        <v>14</v>
      </c>
      <c r="K230" s="115">
        <f t="shared" si="101"/>
        <v>6</v>
      </c>
      <c r="L230" s="115">
        <f t="shared" si="101"/>
        <v>4</v>
      </c>
      <c r="M230" s="115">
        <f t="shared" si="101"/>
        <v>16</v>
      </c>
      <c r="N230" s="115">
        <f t="shared" si="101"/>
        <v>12</v>
      </c>
      <c r="O230" s="116">
        <f t="shared" si="101"/>
        <v>18</v>
      </c>
      <c r="P230" s="117"/>
      <c r="Q230" s="118">
        <f t="shared" ref="Q230:Y230" si="102">Q$8</f>
        <v>1</v>
      </c>
      <c r="R230" s="119">
        <f t="shared" si="102"/>
        <v>9</v>
      </c>
      <c r="S230" s="119">
        <f t="shared" si="102"/>
        <v>11</v>
      </c>
      <c r="T230" s="119">
        <f t="shared" si="102"/>
        <v>5</v>
      </c>
      <c r="U230" s="119">
        <f t="shared" si="102"/>
        <v>15</v>
      </c>
      <c r="V230" s="119">
        <f t="shared" si="102"/>
        <v>13</v>
      </c>
      <c r="W230" s="119">
        <f t="shared" si="102"/>
        <v>3</v>
      </c>
      <c r="X230" s="119">
        <f t="shared" si="102"/>
        <v>17</v>
      </c>
      <c r="Y230" s="116">
        <f t="shared" si="102"/>
        <v>7</v>
      </c>
      <c r="Z230" s="117"/>
      <c r="AA230" s="120"/>
      <c r="AB230" s="101"/>
      <c r="AC230" s="101"/>
    </row>
    <row r="231" spans="5:32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2</v>
      </c>
      <c r="H231" s="122">
        <f t="shared" ref="H231:O231" si="103">IF($Q226&lt;=18,IF(H230&lt;=$Q226,1,0),IF($Q226&lt;=36,IF(H230&lt;=($Q226-18),2,1),IF($Q226&gt;36,IF(H230&lt;=($Q226-36),3,2))))</f>
        <v>1</v>
      </c>
      <c r="I231" s="122">
        <f t="shared" si="103"/>
        <v>1</v>
      </c>
      <c r="J231" s="122">
        <f t="shared" si="103"/>
        <v>1</v>
      </c>
      <c r="K231" s="122">
        <f t="shared" si="103"/>
        <v>2</v>
      </c>
      <c r="L231" s="122">
        <f t="shared" si="103"/>
        <v>2</v>
      </c>
      <c r="M231" s="122">
        <f t="shared" si="103"/>
        <v>1</v>
      </c>
      <c r="N231" s="122">
        <f t="shared" si="103"/>
        <v>1</v>
      </c>
      <c r="O231" s="123">
        <f t="shared" si="103"/>
        <v>1</v>
      </c>
      <c r="P231" s="124">
        <f>SUM(G231:O231)</f>
        <v>12</v>
      </c>
      <c r="Q231" s="123">
        <f t="shared" ref="Q231:Y231" si="104">IF($Q226&lt;=18,IF(Q230&lt;=$Q226,1,0),IF($Q226&lt;=36,IF(Q230&lt;=($Q226-18),2,1),IF($Q226&gt;36,IF(Q230&lt;=($Q226-36),3,2))))</f>
        <v>2</v>
      </c>
      <c r="R231" s="123">
        <f t="shared" si="104"/>
        <v>1</v>
      </c>
      <c r="S231" s="123">
        <f t="shared" si="104"/>
        <v>1</v>
      </c>
      <c r="T231" s="123">
        <f t="shared" si="104"/>
        <v>2</v>
      </c>
      <c r="U231" s="123">
        <f t="shared" si="104"/>
        <v>1</v>
      </c>
      <c r="V231" s="123">
        <f t="shared" si="104"/>
        <v>1</v>
      </c>
      <c r="W231" s="123">
        <f t="shared" si="104"/>
        <v>2</v>
      </c>
      <c r="X231" s="123">
        <f t="shared" si="104"/>
        <v>1</v>
      </c>
      <c r="Y231" s="123">
        <f t="shared" si="104"/>
        <v>2</v>
      </c>
      <c r="Z231" s="125">
        <f>SUM(Q231:Y231)</f>
        <v>13</v>
      </c>
      <c r="AA231" s="126">
        <f>P231+Z231</f>
        <v>25</v>
      </c>
      <c r="AB231" s="101"/>
      <c r="AC231" s="101"/>
    </row>
    <row r="232" spans="5:32" x14ac:dyDescent="0.35">
      <c r="E232" s="101"/>
      <c r="F232" s="127" t="s">
        <v>51</v>
      </c>
      <c r="G232" s="128">
        <f t="shared" ref="G232:O232" si="105">G15</f>
        <v>6</v>
      </c>
      <c r="H232" s="128">
        <f t="shared" si="105"/>
        <v>7</v>
      </c>
      <c r="I232" s="128">
        <f t="shared" si="105"/>
        <v>5</v>
      </c>
      <c r="J232" s="128">
        <f t="shared" si="105"/>
        <v>6</v>
      </c>
      <c r="K232" s="128">
        <f t="shared" si="105"/>
        <v>6</v>
      </c>
      <c r="L232" s="128">
        <f t="shared" si="105"/>
        <v>4</v>
      </c>
      <c r="M232" s="128">
        <f t="shared" si="105"/>
        <v>4</v>
      </c>
      <c r="N232" s="128">
        <f t="shared" si="105"/>
        <v>7</v>
      </c>
      <c r="O232" s="128">
        <f t="shared" si="105"/>
        <v>6</v>
      </c>
      <c r="P232" s="129">
        <f>SUM(G232:O232)</f>
        <v>51</v>
      </c>
      <c r="Q232" s="130">
        <f t="shared" ref="Q232:Y232" si="106">Q15</f>
        <v>7</v>
      </c>
      <c r="R232" s="128">
        <f t="shared" si="106"/>
        <v>8</v>
      </c>
      <c r="S232" s="128">
        <f t="shared" si="106"/>
        <v>4</v>
      </c>
      <c r="T232" s="128">
        <f t="shared" si="106"/>
        <v>6</v>
      </c>
      <c r="U232" s="128">
        <f t="shared" si="106"/>
        <v>5</v>
      </c>
      <c r="V232" s="128">
        <f t="shared" si="106"/>
        <v>6</v>
      </c>
      <c r="W232" s="128">
        <f t="shared" si="106"/>
        <v>8</v>
      </c>
      <c r="X232" s="128">
        <f t="shared" si="106"/>
        <v>3</v>
      </c>
      <c r="Y232" s="131">
        <f t="shared" si="106"/>
        <v>9</v>
      </c>
      <c r="Z232" s="129">
        <f>SUM(Q232:Y232)</f>
        <v>56</v>
      </c>
      <c r="AA232" s="132">
        <f>P232+Z232</f>
        <v>107</v>
      </c>
      <c r="AB232" s="101"/>
      <c r="AC232" s="101"/>
    </row>
    <row r="233" spans="5:32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2</v>
      </c>
      <c r="H233" s="134">
        <f t="shared" ref="H233:O233" si="107">IF(H232-H229=-1,3+H231)+IF(H232-H229=0,2+H231)+IF(H232-H229=1,1+H231)+IF(H232-H229=2,H231)+IF(H232-H229=3,IF(H231-1&gt;0,H231-1,0))+IF(H232-H229=4,IF(H231-2&gt;0,H231-2,0))</f>
        <v>1</v>
      </c>
      <c r="I233" s="134">
        <f t="shared" si="107"/>
        <v>1</v>
      </c>
      <c r="J233" s="134">
        <f t="shared" si="107"/>
        <v>1</v>
      </c>
      <c r="K233" s="134">
        <f t="shared" si="107"/>
        <v>2</v>
      </c>
      <c r="L233" s="134">
        <f t="shared" si="107"/>
        <v>4</v>
      </c>
      <c r="M233" s="134">
        <f t="shared" si="107"/>
        <v>2</v>
      </c>
      <c r="N233" s="134">
        <f t="shared" si="107"/>
        <v>0</v>
      </c>
      <c r="O233" s="135">
        <f t="shared" si="107"/>
        <v>2</v>
      </c>
      <c r="P233" s="136">
        <f>SUM(G233:O233)</f>
        <v>15</v>
      </c>
      <c r="Q233" s="137">
        <f t="shared" ref="Q233:Y233" si="108">IF(Q232-Q229=-1,3+Q231)+IF(Q232-Q229=0,2+Q231)+IF(Q232-Q229=1,1+Q231)+IF(Q232-Q229=2,Q231)+IF(Q232-Q229=3,IF(Q231-1&gt;0,Q231-1,0))+IF(Q232-Q229=4,IF(Q231-2&gt;0,Q231-2,0))</f>
        <v>1</v>
      </c>
      <c r="R233" s="138">
        <f t="shared" si="108"/>
        <v>0</v>
      </c>
      <c r="S233" s="138">
        <f t="shared" si="108"/>
        <v>2</v>
      </c>
      <c r="T233" s="138">
        <f t="shared" si="108"/>
        <v>2</v>
      </c>
      <c r="U233" s="138">
        <f t="shared" si="108"/>
        <v>2</v>
      </c>
      <c r="V233" s="138">
        <f t="shared" si="108"/>
        <v>2</v>
      </c>
      <c r="W233" s="138">
        <f t="shared" si="108"/>
        <v>0</v>
      </c>
      <c r="X233" s="138">
        <f t="shared" si="108"/>
        <v>3</v>
      </c>
      <c r="Y233" s="135">
        <f t="shared" si="108"/>
        <v>0</v>
      </c>
      <c r="Z233" s="136">
        <f>SUM(Q233:Y233)</f>
        <v>12</v>
      </c>
      <c r="AA233" s="139">
        <f>P233+Z233</f>
        <v>27</v>
      </c>
      <c r="AB233" s="101"/>
      <c r="AC233" s="101"/>
    </row>
    <row r="234" spans="5:32" ht="15" thickBot="1" x14ac:dyDescent="0.4">
      <c r="E234" s="101"/>
      <c r="F234" s="140" t="s">
        <v>53</v>
      </c>
      <c r="G234" s="141">
        <f t="shared" ref="G234:O234" si="109">IF(G232-G229=-2,4)+IF(G232-G229=-1,3)+IF(G232-G229=0,2)+IF(G232-G229=1,1)+IF(G232-G229&gt;2,0)</f>
        <v>0</v>
      </c>
      <c r="H234" s="141">
        <f t="shared" si="109"/>
        <v>0</v>
      </c>
      <c r="I234" s="141">
        <f t="shared" si="109"/>
        <v>0</v>
      </c>
      <c r="J234" s="141">
        <f t="shared" si="109"/>
        <v>0</v>
      </c>
      <c r="K234" s="141">
        <f t="shared" si="109"/>
        <v>0</v>
      </c>
      <c r="L234" s="141">
        <f t="shared" si="109"/>
        <v>2</v>
      </c>
      <c r="M234" s="141">
        <f t="shared" si="109"/>
        <v>1</v>
      </c>
      <c r="N234" s="141">
        <f t="shared" si="109"/>
        <v>0</v>
      </c>
      <c r="O234" s="142">
        <f t="shared" si="109"/>
        <v>1</v>
      </c>
      <c r="P234" s="143">
        <f>SUM(G234:O234)</f>
        <v>4</v>
      </c>
      <c r="Q234" s="142">
        <f t="shared" ref="Q234:Y234" si="110">IF(Q232-Q229=-2,4)+IF(Q232-Q229=-1,3)+IF(Q232-Q229=0,2)+IF(Q232-Q229=1,1)+IF(Q232-Q229&gt;2,0)</f>
        <v>0</v>
      </c>
      <c r="R234" s="142">
        <f t="shared" si="110"/>
        <v>0</v>
      </c>
      <c r="S234" s="142">
        <f t="shared" si="110"/>
        <v>1</v>
      </c>
      <c r="T234" s="142">
        <f t="shared" si="110"/>
        <v>0</v>
      </c>
      <c r="U234" s="142">
        <f t="shared" si="110"/>
        <v>1</v>
      </c>
      <c r="V234" s="142">
        <f t="shared" si="110"/>
        <v>1</v>
      </c>
      <c r="W234" s="142">
        <f t="shared" si="110"/>
        <v>0</v>
      </c>
      <c r="X234" s="142">
        <f t="shared" si="110"/>
        <v>2</v>
      </c>
      <c r="Y234" s="142">
        <f t="shared" si="110"/>
        <v>0</v>
      </c>
      <c r="Z234" s="143">
        <f>SUM(Q234:Y234)</f>
        <v>5</v>
      </c>
      <c r="AA234" s="144">
        <f>P234+Z234</f>
        <v>9</v>
      </c>
      <c r="AB234" s="101"/>
      <c r="AC234" s="101"/>
    </row>
    <row r="235" spans="5:32" x14ac:dyDescent="0.35">
      <c r="E235" s="101"/>
      <c r="F235" s="38"/>
      <c r="G235" s="28">
        <f>G232-G229</f>
        <v>2</v>
      </c>
      <c r="H235" s="28">
        <f t="shared" ref="H235:O235" si="111">H232-H229</f>
        <v>2</v>
      </c>
      <c r="I235" s="28">
        <f t="shared" si="111"/>
        <v>2</v>
      </c>
      <c r="J235" s="28">
        <f t="shared" si="111"/>
        <v>2</v>
      </c>
      <c r="K235" s="28">
        <f t="shared" si="111"/>
        <v>2</v>
      </c>
      <c r="L235" s="28">
        <f t="shared" si="111"/>
        <v>0</v>
      </c>
      <c r="M235" s="28">
        <f t="shared" si="111"/>
        <v>1</v>
      </c>
      <c r="N235" s="28">
        <f t="shared" si="111"/>
        <v>3</v>
      </c>
      <c r="O235" s="15">
        <f t="shared" si="111"/>
        <v>1</v>
      </c>
      <c r="P235" s="15"/>
      <c r="Q235" s="15">
        <f t="shared" ref="Q235:Y235" si="112">Q232-Q229</f>
        <v>3</v>
      </c>
      <c r="R235" s="15">
        <f t="shared" si="112"/>
        <v>4</v>
      </c>
      <c r="S235" s="15">
        <f t="shared" si="112"/>
        <v>1</v>
      </c>
      <c r="T235" s="15">
        <f t="shared" si="112"/>
        <v>2</v>
      </c>
      <c r="U235" s="15">
        <f t="shared" si="112"/>
        <v>1</v>
      </c>
      <c r="V235" s="15">
        <f t="shared" si="112"/>
        <v>1</v>
      </c>
      <c r="W235" s="15">
        <f t="shared" si="112"/>
        <v>4</v>
      </c>
      <c r="X235" s="15">
        <f t="shared" si="112"/>
        <v>0</v>
      </c>
      <c r="Y235" s="15">
        <f t="shared" si="112"/>
        <v>4</v>
      </c>
      <c r="Z235" s="145"/>
      <c r="AA235" s="146"/>
      <c r="AB235" s="101"/>
      <c r="AC235" s="101"/>
    </row>
    <row r="236" spans="5:32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2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2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2</v>
      </c>
      <c r="P238" s="198" t="s">
        <v>57</v>
      </c>
      <c r="Q238" s="198"/>
      <c r="R238" s="198"/>
      <c r="S238" s="198"/>
      <c r="T238" s="198"/>
      <c r="U238" s="148">
        <f>COUNTIF(G235:Y235,"=2")</f>
        <v>6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</row>
    <row r="239" spans="5:32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5</v>
      </c>
      <c r="P239" s="198" t="s">
        <v>60</v>
      </c>
      <c r="Q239" s="198"/>
      <c r="R239" s="198"/>
      <c r="S239" s="198"/>
      <c r="T239" s="198"/>
      <c r="U239" s="151">
        <f>COUNTIF(G235:Y235,"&gt;=3")</f>
        <v>5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</row>
    <row r="240" spans="5:32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2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</row>
    <row r="241" spans="5:32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5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</row>
    <row r="242" spans="5:32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6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</row>
    <row r="243" spans="5:32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5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</row>
    <row r="244" spans="5:32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</row>
    <row r="245" spans="5:32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</row>
    <row r="246" spans="5:32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</row>
    <row r="247" spans="5:32" ht="15.5" thickTop="1" thickBot="1" x14ac:dyDescent="0.4"/>
    <row r="248" spans="5:32" x14ac:dyDescent="0.35">
      <c r="E248" s="101"/>
      <c r="F248" s="102" t="s">
        <v>49</v>
      </c>
      <c r="G248" s="196" t="str">
        <f>C16</f>
        <v>BINVAULT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44646</v>
      </c>
      <c r="AB248" s="101"/>
      <c r="AC248" s="101"/>
    </row>
    <row r="249" spans="5:32" ht="15" thickBot="1" x14ac:dyDescent="0.4">
      <c r="E249" s="101"/>
      <c r="F249" s="104" t="s">
        <v>6</v>
      </c>
      <c r="G249" s="210">
        <f>E16</f>
        <v>34.700000000000003</v>
      </c>
      <c r="H249" s="211"/>
      <c r="I249" s="211"/>
      <c r="J249" s="211"/>
      <c r="K249" s="17"/>
      <c r="L249" s="211">
        <f>$F$3</f>
        <v>122</v>
      </c>
      <c r="M249" s="211"/>
      <c r="N249" s="211"/>
      <c r="O249" s="211">
        <f>$G$3</f>
        <v>70</v>
      </c>
      <c r="P249" s="211"/>
      <c r="Q249" s="212">
        <f>ROUND((G249*(L249/113)+(O249-AA252)),0)</f>
        <v>35</v>
      </c>
      <c r="R249" s="212"/>
      <c r="S249" s="212"/>
      <c r="T249" s="212"/>
      <c r="U249" s="17"/>
      <c r="V249" s="17"/>
      <c r="AA249" s="17"/>
      <c r="AB249" s="101"/>
      <c r="AC249" s="101"/>
    </row>
    <row r="250" spans="5:32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2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2" x14ac:dyDescent="0.35">
      <c r="E252" s="101"/>
      <c r="F252" s="109" t="s">
        <v>11</v>
      </c>
      <c r="G252" s="110">
        <f>G$7</f>
        <v>4</v>
      </c>
      <c r="H252" s="110">
        <f t="shared" ref="H252:O252" si="113">H$7</f>
        <v>5</v>
      </c>
      <c r="I252" s="110">
        <f t="shared" si="113"/>
        <v>3</v>
      </c>
      <c r="J252" s="110">
        <f t="shared" si="113"/>
        <v>4</v>
      </c>
      <c r="K252" s="110">
        <f t="shared" si="113"/>
        <v>4</v>
      </c>
      <c r="L252" s="110">
        <f t="shared" si="113"/>
        <v>4</v>
      </c>
      <c r="M252" s="110">
        <f t="shared" si="113"/>
        <v>3</v>
      </c>
      <c r="N252" s="110">
        <f t="shared" si="113"/>
        <v>4</v>
      </c>
      <c r="O252" s="110">
        <f t="shared" si="113"/>
        <v>5</v>
      </c>
      <c r="P252" s="111">
        <f>SUM(G252:O252)</f>
        <v>36</v>
      </c>
      <c r="Q252" s="110">
        <f t="shared" ref="Q252:Y252" si="114">Q$7</f>
        <v>4</v>
      </c>
      <c r="R252" s="112">
        <f t="shared" si="114"/>
        <v>4</v>
      </c>
      <c r="S252" s="112">
        <f t="shared" si="114"/>
        <v>3</v>
      </c>
      <c r="T252" s="112">
        <f t="shared" si="114"/>
        <v>4</v>
      </c>
      <c r="U252" s="112">
        <f t="shared" si="114"/>
        <v>4</v>
      </c>
      <c r="V252" s="112">
        <f t="shared" si="114"/>
        <v>5</v>
      </c>
      <c r="W252" s="112">
        <f t="shared" si="114"/>
        <v>4</v>
      </c>
      <c r="X252" s="112">
        <f t="shared" si="114"/>
        <v>3</v>
      </c>
      <c r="Y252" s="113">
        <f t="shared" si="114"/>
        <v>5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2" x14ac:dyDescent="0.35">
      <c r="E253" s="101"/>
      <c r="F253" s="114" t="s">
        <v>7</v>
      </c>
      <c r="G253" s="115">
        <f>G$8</f>
        <v>2</v>
      </c>
      <c r="H253" s="115">
        <f t="shared" ref="H253:O253" si="115">H$8</f>
        <v>8</v>
      </c>
      <c r="I253" s="115">
        <f t="shared" si="115"/>
        <v>10</v>
      </c>
      <c r="J253" s="115">
        <f t="shared" si="115"/>
        <v>14</v>
      </c>
      <c r="K253" s="115">
        <f t="shared" si="115"/>
        <v>6</v>
      </c>
      <c r="L253" s="115">
        <f t="shared" si="115"/>
        <v>4</v>
      </c>
      <c r="M253" s="115">
        <f t="shared" si="115"/>
        <v>16</v>
      </c>
      <c r="N253" s="115">
        <f t="shared" si="115"/>
        <v>12</v>
      </c>
      <c r="O253" s="116">
        <f t="shared" si="115"/>
        <v>18</v>
      </c>
      <c r="P253" s="117"/>
      <c r="Q253" s="118">
        <f t="shared" ref="Q253:Y253" si="116">Q$8</f>
        <v>1</v>
      </c>
      <c r="R253" s="119">
        <f t="shared" si="116"/>
        <v>9</v>
      </c>
      <c r="S253" s="119">
        <f t="shared" si="116"/>
        <v>11</v>
      </c>
      <c r="T253" s="119">
        <f t="shared" si="116"/>
        <v>5</v>
      </c>
      <c r="U253" s="119">
        <f t="shared" si="116"/>
        <v>15</v>
      </c>
      <c r="V253" s="119">
        <f t="shared" si="116"/>
        <v>13</v>
      </c>
      <c r="W253" s="119">
        <f t="shared" si="116"/>
        <v>3</v>
      </c>
      <c r="X253" s="119">
        <f t="shared" si="116"/>
        <v>17</v>
      </c>
      <c r="Y253" s="116">
        <f t="shared" si="116"/>
        <v>7</v>
      </c>
      <c r="Z253" s="117"/>
      <c r="AA253" s="120"/>
      <c r="AB253" s="101"/>
      <c r="AC253" s="101"/>
    </row>
    <row r="254" spans="5:32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2</v>
      </c>
      <c r="H254" s="122">
        <f t="shared" ref="H254:O254" si="117">IF($Q249&lt;=18,IF(H253&lt;=$Q249,1,0),IF($Q249&lt;=36,IF(H253&lt;=($Q249-18),2,1),IF($Q249&gt;36,IF(H253&lt;=($Q249-36),3,2))))</f>
        <v>2</v>
      </c>
      <c r="I254" s="122">
        <f t="shared" si="117"/>
        <v>2</v>
      </c>
      <c r="J254" s="122">
        <f t="shared" si="117"/>
        <v>2</v>
      </c>
      <c r="K254" s="122">
        <f t="shared" si="117"/>
        <v>2</v>
      </c>
      <c r="L254" s="122">
        <f t="shared" si="117"/>
        <v>2</v>
      </c>
      <c r="M254" s="122">
        <f t="shared" si="117"/>
        <v>2</v>
      </c>
      <c r="N254" s="122">
        <f t="shared" si="117"/>
        <v>2</v>
      </c>
      <c r="O254" s="123">
        <f t="shared" si="117"/>
        <v>1</v>
      </c>
      <c r="P254" s="124">
        <f>SUM(G254:O254)</f>
        <v>17</v>
      </c>
      <c r="Q254" s="123">
        <f t="shared" ref="Q254:Y254" si="118">IF($Q249&lt;=18,IF(Q253&lt;=$Q249,1,0),IF($Q249&lt;=36,IF(Q253&lt;=($Q249-18),2,1),IF($Q249&gt;36,IF(Q253&lt;=($Q249-36),3,2))))</f>
        <v>2</v>
      </c>
      <c r="R254" s="123">
        <f t="shared" si="118"/>
        <v>2</v>
      </c>
      <c r="S254" s="123">
        <f t="shared" si="118"/>
        <v>2</v>
      </c>
      <c r="T254" s="123">
        <f t="shared" si="118"/>
        <v>2</v>
      </c>
      <c r="U254" s="123">
        <f t="shared" si="118"/>
        <v>2</v>
      </c>
      <c r="V254" s="123">
        <f t="shared" si="118"/>
        <v>2</v>
      </c>
      <c r="W254" s="123">
        <f t="shared" si="118"/>
        <v>2</v>
      </c>
      <c r="X254" s="123">
        <f t="shared" si="118"/>
        <v>2</v>
      </c>
      <c r="Y254" s="123">
        <f t="shared" si="118"/>
        <v>2</v>
      </c>
      <c r="Z254" s="125">
        <f>SUM(Q254:Y254)</f>
        <v>18</v>
      </c>
      <c r="AA254" s="126">
        <f>P254+Z254</f>
        <v>35</v>
      </c>
      <c r="AB254" s="101"/>
      <c r="AC254" s="101"/>
    </row>
    <row r="255" spans="5:32" x14ac:dyDescent="0.35">
      <c r="E255" s="101"/>
      <c r="F255" s="127" t="s">
        <v>51</v>
      </c>
      <c r="G255" s="128">
        <f t="shared" ref="G255:O255" si="119">G16</f>
        <v>6</v>
      </c>
      <c r="H255" s="128">
        <f t="shared" si="119"/>
        <v>9</v>
      </c>
      <c r="I255" s="128">
        <f t="shared" si="119"/>
        <v>3</v>
      </c>
      <c r="J255" s="128">
        <f t="shared" si="119"/>
        <v>7</v>
      </c>
      <c r="K255" s="128">
        <f t="shared" si="119"/>
        <v>6</v>
      </c>
      <c r="L255" s="128">
        <f t="shared" si="119"/>
        <v>5</v>
      </c>
      <c r="M255" s="128">
        <f t="shared" si="119"/>
        <v>4</v>
      </c>
      <c r="N255" s="128">
        <f t="shared" si="119"/>
        <v>5</v>
      </c>
      <c r="O255" s="128">
        <f t="shared" si="119"/>
        <v>6</v>
      </c>
      <c r="P255" s="129">
        <f>SUM(G255:O255)</f>
        <v>51</v>
      </c>
      <c r="Q255" s="130">
        <f t="shared" ref="Q255:Y255" si="120">Q16</f>
        <v>6</v>
      </c>
      <c r="R255" s="128">
        <f t="shared" si="120"/>
        <v>6</v>
      </c>
      <c r="S255" s="128">
        <f t="shared" si="120"/>
        <v>5</v>
      </c>
      <c r="T255" s="128">
        <f t="shared" si="120"/>
        <v>6</v>
      </c>
      <c r="U255" s="128">
        <f t="shared" si="120"/>
        <v>7</v>
      </c>
      <c r="V255" s="128">
        <f t="shared" si="120"/>
        <v>9</v>
      </c>
      <c r="W255" s="128">
        <f t="shared" si="120"/>
        <v>7</v>
      </c>
      <c r="X255" s="128">
        <f t="shared" si="120"/>
        <v>7</v>
      </c>
      <c r="Y255" s="131">
        <f t="shared" si="120"/>
        <v>7</v>
      </c>
      <c r="Z255" s="129">
        <f>SUM(Q255:Y255)</f>
        <v>60</v>
      </c>
      <c r="AA255" s="132">
        <f>P255+Z255</f>
        <v>111</v>
      </c>
      <c r="AB255" s="101"/>
      <c r="AC255" s="101"/>
    </row>
    <row r="256" spans="5:32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2</v>
      </c>
      <c r="H256" s="134">
        <f t="shared" ref="H256:O256" si="121">IF(H255-H252=-1,3+H254)+IF(H255-H252=0,2+H254)+IF(H255-H252=1,1+H254)+IF(H255-H252=2,H254)+IF(H255-H252=3,IF(H254-1&gt;0,H254-1,0))+IF(H255-H252=4,IF(H254-2&gt;0,H254-2,0))</f>
        <v>0</v>
      </c>
      <c r="I256" s="134">
        <f t="shared" si="121"/>
        <v>4</v>
      </c>
      <c r="J256" s="134">
        <f t="shared" si="121"/>
        <v>1</v>
      </c>
      <c r="K256" s="134">
        <f t="shared" si="121"/>
        <v>2</v>
      </c>
      <c r="L256" s="134">
        <f t="shared" si="121"/>
        <v>3</v>
      </c>
      <c r="M256" s="134">
        <f t="shared" si="121"/>
        <v>3</v>
      </c>
      <c r="N256" s="134">
        <f t="shared" si="121"/>
        <v>3</v>
      </c>
      <c r="O256" s="135">
        <f t="shared" si="121"/>
        <v>2</v>
      </c>
      <c r="P256" s="136">
        <f>SUM(G256:O256)</f>
        <v>20</v>
      </c>
      <c r="Q256" s="137">
        <f t="shared" ref="Q256:Y256" si="122">IF(Q255-Q252=-1,3+Q254)+IF(Q255-Q252=0,2+Q254)+IF(Q255-Q252=1,1+Q254)+IF(Q255-Q252=2,Q254)+IF(Q255-Q252=3,IF(Q254-1&gt;0,Q254-1,0))+IF(Q255-Q252=4,IF(Q254-2&gt;0,Q254-2,0))</f>
        <v>2</v>
      </c>
      <c r="R256" s="138">
        <f t="shared" si="122"/>
        <v>2</v>
      </c>
      <c r="S256" s="138">
        <f t="shared" si="122"/>
        <v>2</v>
      </c>
      <c r="T256" s="138">
        <f t="shared" si="122"/>
        <v>2</v>
      </c>
      <c r="U256" s="138">
        <f t="shared" si="122"/>
        <v>1</v>
      </c>
      <c r="V256" s="138">
        <f t="shared" si="122"/>
        <v>0</v>
      </c>
      <c r="W256" s="138">
        <f t="shared" si="122"/>
        <v>1</v>
      </c>
      <c r="X256" s="138">
        <f t="shared" si="122"/>
        <v>0</v>
      </c>
      <c r="Y256" s="135">
        <f t="shared" si="122"/>
        <v>2</v>
      </c>
      <c r="Z256" s="136">
        <f>SUM(Q256:Y256)</f>
        <v>12</v>
      </c>
      <c r="AA256" s="139">
        <f>P256+Z256</f>
        <v>32</v>
      </c>
      <c r="AB256" s="101"/>
      <c r="AC256" s="101"/>
    </row>
    <row r="257" spans="5:32" ht="15" thickBot="1" x14ac:dyDescent="0.4">
      <c r="E257" s="101"/>
      <c r="F257" s="140" t="s">
        <v>53</v>
      </c>
      <c r="G257" s="141">
        <f t="shared" ref="G257:O257" si="123">IF(G255-G252=-2,4)+IF(G255-G252=-1,3)+IF(G255-G252=0,2)+IF(G255-G252=1,1)+IF(G255-G252&gt;2,0)</f>
        <v>0</v>
      </c>
      <c r="H257" s="141">
        <f t="shared" si="123"/>
        <v>0</v>
      </c>
      <c r="I257" s="141">
        <f t="shared" si="123"/>
        <v>2</v>
      </c>
      <c r="J257" s="141">
        <f t="shared" si="123"/>
        <v>0</v>
      </c>
      <c r="K257" s="141">
        <f t="shared" si="123"/>
        <v>0</v>
      </c>
      <c r="L257" s="141">
        <f t="shared" si="123"/>
        <v>1</v>
      </c>
      <c r="M257" s="141">
        <f t="shared" si="123"/>
        <v>1</v>
      </c>
      <c r="N257" s="141">
        <f t="shared" si="123"/>
        <v>1</v>
      </c>
      <c r="O257" s="142">
        <f t="shared" si="123"/>
        <v>1</v>
      </c>
      <c r="P257" s="143">
        <f>SUM(G257:O257)</f>
        <v>6</v>
      </c>
      <c r="Q257" s="142">
        <f t="shared" ref="Q257:Y257" si="124">IF(Q255-Q252=-2,4)+IF(Q255-Q252=-1,3)+IF(Q255-Q252=0,2)+IF(Q255-Q252=1,1)+IF(Q255-Q252&gt;2,0)</f>
        <v>0</v>
      </c>
      <c r="R257" s="142">
        <f t="shared" si="124"/>
        <v>0</v>
      </c>
      <c r="S257" s="142">
        <f t="shared" si="124"/>
        <v>0</v>
      </c>
      <c r="T257" s="142">
        <f t="shared" si="124"/>
        <v>0</v>
      </c>
      <c r="U257" s="142">
        <f t="shared" si="124"/>
        <v>0</v>
      </c>
      <c r="V257" s="142">
        <f t="shared" si="124"/>
        <v>0</v>
      </c>
      <c r="W257" s="142">
        <f t="shared" si="124"/>
        <v>0</v>
      </c>
      <c r="X257" s="142">
        <f t="shared" si="124"/>
        <v>0</v>
      </c>
      <c r="Y257" s="142">
        <f t="shared" si="124"/>
        <v>0</v>
      </c>
      <c r="Z257" s="143">
        <f>SUM(Q257:Y257)</f>
        <v>0</v>
      </c>
      <c r="AA257" s="144">
        <f>P257+Z257</f>
        <v>6</v>
      </c>
      <c r="AB257" s="101"/>
      <c r="AC257" s="101"/>
    </row>
    <row r="258" spans="5:32" x14ac:dyDescent="0.35">
      <c r="E258" s="101"/>
      <c r="F258" s="38"/>
      <c r="G258" s="28">
        <f>G255-G252</f>
        <v>2</v>
      </c>
      <c r="H258" s="28">
        <f t="shared" ref="H258:O258" si="125">H255-H252</f>
        <v>4</v>
      </c>
      <c r="I258" s="28">
        <f t="shared" si="125"/>
        <v>0</v>
      </c>
      <c r="J258" s="28">
        <f t="shared" si="125"/>
        <v>3</v>
      </c>
      <c r="K258" s="28">
        <f t="shared" si="125"/>
        <v>2</v>
      </c>
      <c r="L258" s="28">
        <f t="shared" si="125"/>
        <v>1</v>
      </c>
      <c r="M258" s="28">
        <f t="shared" si="125"/>
        <v>1</v>
      </c>
      <c r="N258" s="28">
        <f t="shared" si="125"/>
        <v>1</v>
      </c>
      <c r="O258" s="15">
        <f t="shared" si="125"/>
        <v>1</v>
      </c>
      <c r="P258" s="15"/>
      <c r="Q258" s="15">
        <f t="shared" ref="Q258:Y258" si="126">Q255-Q252</f>
        <v>2</v>
      </c>
      <c r="R258" s="15">
        <f t="shared" si="126"/>
        <v>2</v>
      </c>
      <c r="S258" s="15">
        <f t="shared" si="126"/>
        <v>2</v>
      </c>
      <c r="T258" s="15">
        <f t="shared" si="126"/>
        <v>2</v>
      </c>
      <c r="U258" s="15">
        <f t="shared" si="126"/>
        <v>3</v>
      </c>
      <c r="V258" s="15">
        <f t="shared" si="126"/>
        <v>4</v>
      </c>
      <c r="W258" s="15">
        <f t="shared" si="126"/>
        <v>3</v>
      </c>
      <c r="X258" s="15">
        <f t="shared" si="126"/>
        <v>4</v>
      </c>
      <c r="Y258" s="15">
        <f t="shared" si="126"/>
        <v>2</v>
      </c>
      <c r="Z258" s="145"/>
      <c r="AA258" s="146"/>
      <c r="AB258" s="101"/>
      <c r="AC258" s="101"/>
    </row>
    <row r="259" spans="5:32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2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2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1</v>
      </c>
      <c r="P261" s="198" t="s">
        <v>57</v>
      </c>
      <c r="Q261" s="198"/>
      <c r="R261" s="198"/>
      <c r="S261" s="198"/>
      <c r="T261" s="198"/>
      <c r="U261" s="148">
        <f>COUNTIF(G258:Y258,"=2")</f>
        <v>7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</row>
    <row r="262" spans="5:32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0</v>
      </c>
      <c r="M262" s="217" t="s">
        <v>59</v>
      </c>
      <c r="N262" s="217"/>
      <c r="O262" s="152">
        <f>COUNTIF(G258:Y258,"=1")</f>
        <v>4</v>
      </c>
      <c r="P262" s="198" t="s">
        <v>60</v>
      </c>
      <c r="Q262" s="198"/>
      <c r="R262" s="198"/>
      <c r="S262" s="198"/>
      <c r="T262" s="198"/>
      <c r="U262" s="151">
        <f>COUNTIF(G258:Y258,"&gt;=3")</f>
        <v>6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</row>
    <row r="263" spans="5:32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1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</row>
    <row r="264" spans="5:32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4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</row>
    <row r="265" spans="5:32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7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</row>
    <row r="266" spans="5:32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6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</row>
    <row r="267" spans="5:32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</row>
    <row r="268" spans="5:32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</row>
    <row r="269" spans="5:32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</row>
    <row r="270" spans="5:32" ht="15.5" thickTop="1" thickBot="1" x14ac:dyDescent="0.4"/>
    <row r="271" spans="5:32" x14ac:dyDescent="0.35">
      <c r="E271" s="101"/>
      <c r="F271" s="102" t="s">
        <v>49</v>
      </c>
      <c r="G271" s="196" t="str">
        <f>C17</f>
        <v>DIOT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44646</v>
      </c>
      <c r="AB271" s="101"/>
      <c r="AC271" s="101"/>
    </row>
    <row r="272" spans="5:32" ht="15" thickBot="1" x14ac:dyDescent="0.4">
      <c r="E272" s="101"/>
      <c r="F272" s="104" t="s">
        <v>6</v>
      </c>
      <c r="G272" s="210">
        <f>E17</f>
        <v>8.1999999999999993</v>
      </c>
      <c r="H272" s="211"/>
      <c r="I272" s="211"/>
      <c r="J272" s="211"/>
      <c r="K272" s="17"/>
      <c r="L272" s="211">
        <f>$F$3</f>
        <v>122</v>
      </c>
      <c r="M272" s="211"/>
      <c r="N272" s="211"/>
      <c r="O272" s="211">
        <f>$G$3</f>
        <v>70</v>
      </c>
      <c r="P272" s="211"/>
      <c r="Q272" s="212">
        <f>ROUND((G272*(L272/113)+(O272-AA275)),0)</f>
        <v>7</v>
      </c>
      <c r="R272" s="212"/>
      <c r="S272" s="212"/>
      <c r="T272" s="212"/>
      <c r="U272" s="17"/>
      <c r="V272" s="17"/>
      <c r="AA272" s="17"/>
      <c r="AB272" s="101"/>
      <c r="AC272" s="101"/>
    </row>
    <row r="273" spans="5:32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2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2" x14ac:dyDescent="0.35">
      <c r="E275" s="101"/>
      <c r="F275" s="109" t="s">
        <v>11</v>
      </c>
      <c r="G275" s="110">
        <f>G$7</f>
        <v>4</v>
      </c>
      <c r="H275" s="110">
        <f t="shared" ref="H275:O275" si="127">H$7</f>
        <v>5</v>
      </c>
      <c r="I275" s="110">
        <f t="shared" si="127"/>
        <v>3</v>
      </c>
      <c r="J275" s="110">
        <f t="shared" si="127"/>
        <v>4</v>
      </c>
      <c r="K275" s="110">
        <f t="shared" si="127"/>
        <v>4</v>
      </c>
      <c r="L275" s="110">
        <f t="shared" si="127"/>
        <v>4</v>
      </c>
      <c r="M275" s="110">
        <f t="shared" si="127"/>
        <v>3</v>
      </c>
      <c r="N275" s="110">
        <f t="shared" si="127"/>
        <v>4</v>
      </c>
      <c r="O275" s="110">
        <f t="shared" si="127"/>
        <v>5</v>
      </c>
      <c r="P275" s="111">
        <f>SUM(G275:O275)</f>
        <v>36</v>
      </c>
      <c r="Q275" s="110">
        <f t="shared" ref="Q275:Y275" si="128">Q$7</f>
        <v>4</v>
      </c>
      <c r="R275" s="112">
        <f t="shared" si="128"/>
        <v>4</v>
      </c>
      <c r="S275" s="112">
        <f t="shared" si="128"/>
        <v>3</v>
      </c>
      <c r="T275" s="112">
        <f t="shared" si="128"/>
        <v>4</v>
      </c>
      <c r="U275" s="112">
        <f t="shared" si="128"/>
        <v>4</v>
      </c>
      <c r="V275" s="112">
        <f t="shared" si="128"/>
        <v>5</v>
      </c>
      <c r="W275" s="112">
        <f t="shared" si="128"/>
        <v>4</v>
      </c>
      <c r="X275" s="112">
        <f t="shared" si="128"/>
        <v>3</v>
      </c>
      <c r="Y275" s="113">
        <f t="shared" si="128"/>
        <v>5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2" x14ac:dyDescent="0.35">
      <c r="E276" s="101"/>
      <c r="F276" s="114" t="s">
        <v>7</v>
      </c>
      <c r="G276" s="115">
        <f>G$8</f>
        <v>2</v>
      </c>
      <c r="H276" s="115">
        <f t="shared" ref="H276:O276" si="129">H$8</f>
        <v>8</v>
      </c>
      <c r="I276" s="115">
        <f t="shared" si="129"/>
        <v>10</v>
      </c>
      <c r="J276" s="115">
        <f t="shared" si="129"/>
        <v>14</v>
      </c>
      <c r="K276" s="115">
        <f t="shared" si="129"/>
        <v>6</v>
      </c>
      <c r="L276" s="115">
        <f t="shared" si="129"/>
        <v>4</v>
      </c>
      <c r="M276" s="115">
        <f t="shared" si="129"/>
        <v>16</v>
      </c>
      <c r="N276" s="115">
        <f t="shared" si="129"/>
        <v>12</v>
      </c>
      <c r="O276" s="116">
        <f t="shared" si="129"/>
        <v>18</v>
      </c>
      <c r="P276" s="117"/>
      <c r="Q276" s="118">
        <f t="shared" ref="Q276:Y276" si="130">Q$8</f>
        <v>1</v>
      </c>
      <c r="R276" s="119">
        <f t="shared" si="130"/>
        <v>9</v>
      </c>
      <c r="S276" s="119">
        <f t="shared" si="130"/>
        <v>11</v>
      </c>
      <c r="T276" s="119">
        <f t="shared" si="130"/>
        <v>5</v>
      </c>
      <c r="U276" s="119">
        <f t="shared" si="130"/>
        <v>15</v>
      </c>
      <c r="V276" s="119">
        <f t="shared" si="130"/>
        <v>13</v>
      </c>
      <c r="W276" s="119">
        <f t="shared" si="130"/>
        <v>3</v>
      </c>
      <c r="X276" s="119">
        <f t="shared" si="130"/>
        <v>17</v>
      </c>
      <c r="Y276" s="116">
        <f t="shared" si="130"/>
        <v>7</v>
      </c>
      <c r="Z276" s="117"/>
      <c r="AA276" s="120"/>
      <c r="AB276" s="101"/>
      <c r="AC276" s="101"/>
    </row>
    <row r="277" spans="5:32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1</v>
      </c>
      <c r="H277" s="122">
        <f t="shared" ref="H277:O277" si="131">IF($Q272&lt;=18,IF(H276&lt;=$Q272,1,0),IF($Q272&lt;=36,IF(H276&lt;=($Q272-18),2,1),IF($Q272&gt;36,IF(H276&lt;=($Q272-36),3,2))))</f>
        <v>0</v>
      </c>
      <c r="I277" s="122">
        <f t="shared" si="131"/>
        <v>0</v>
      </c>
      <c r="J277" s="122">
        <f t="shared" si="131"/>
        <v>0</v>
      </c>
      <c r="K277" s="122">
        <f t="shared" si="131"/>
        <v>1</v>
      </c>
      <c r="L277" s="122">
        <f t="shared" si="131"/>
        <v>1</v>
      </c>
      <c r="M277" s="122">
        <f t="shared" si="131"/>
        <v>0</v>
      </c>
      <c r="N277" s="122">
        <f t="shared" si="131"/>
        <v>0</v>
      </c>
      <c r="O277" s="123">
        <f t="shared" si="131"/>
        <v>0</v>
      </c>
      <c r="P277" s="124">
        <f>SUM(G277:O277)</f>
        <v>3</v>
      </c>
      <c r="Q277" s="123">
        <f t="shared" ref="Q277:Y277" si="132">IF($Q272&lt;=18,IF(Q276&lt;=$Q272,1,0),IF($Q272&lt;=36,IF(Q276&lt;=($Q272-18),2,1),IF($Q272&gt;36,IF(Q276&lt;=($Q272-36),3,2))))</f>
        <v>1</v>
      </c>
      <c r="R277" s="123">
        <f t="shared" si="132"/>
        <v>0</v>
      </c>
      <c r="S277" s="123">
        <f t="shared" si="132"/>
        <v>0</v>
      </c>
      <c r="T277" s="123">
        <f t="shared" si="132"/>
        <v>1</v>
      </c>
      <c r="U277" s="123">
        <f t="shared" si="132"/>
        <v>0</v>
      </c>
      <c r="V277" s="123">
        <f t="shared" si="132"/>
        <v>0</v>
      </c>
      <c r="W277" s="123">
        <f t="shared" si="132"/>
        <v>1</v>
      </c>
      <c r="X277" s="123">
        <f t="shared" si="132"/>
        <v>0</v>
      </c>
      <c r="Y277" s="123">
        <f t="shared" si="132"/>
        <v>1</v>
      </c>
      <c r="Z277" s="125">
        <f>SUM(Q277:Y277)</f>
        <v>4</v>
      </c>
      <c r="AA277" s="126">
        <f>P277+Z277</f>
        <v>7</v>
      </c>
      <c r="AB277" s="101"/>
      <c r="AC277" s="101"/>
    </row>
    <row r="278" spans="5:32" x14ac:dyDescent="0.35">
      <c r="E278" s="101"/>
      <c r="F278" s="127" t="s">
        <v>51</v>
      </c>
      <c r="G278" s="128">
        <f t="shared" ref="G278:O278" si="133">G17</f>
        <v>7</v>
      </c>
      <c r="H278" s="128">
        <f t="shared" si="133"/>
        <v>7</v>
      </c>
      <c r="I278" s="128">
        <f t="shared" si="133"/>
        <v>3</v>
      </c>
      <c r="J278" s="128">
        <f t="shared" si="133"/>
        <v>6</v>
      </c>
      <c r="K278" s="128">
        <f t="shared" si="133"/>
        <v>5</v>
      </c>
      <c r="L278" s="128">
        <f t="shared" si="133"/>
        <v>5</v>
      </c>
      <c r="M278" s="128">
        <f t="shared" si="133"/>
        <v>4</v>
      </c>
      <c r="N278" s="128">
        <f t="shared" si="133"/>
        <v>5</v>
      </c>
      <c r="O278" s="128">
        <f t="shared" si="133"/>
        <v>6</v>
      </c>
      <c r="P278" s="129">
        <f>SUM(G278:O278)</f>
        <v>48</v>
      </c>
      <c r="Q278" s="130">
        <f t="shared" ref="Q278:Y278" si="134">Q17</f>
        <v>5</v>
      </c>
      <c r="R278" s="128">
        <f t="shared" si="134"/>
        <v>7</v>
      </c>
      <c r="S278" s="128">
        <f t="shared" si="134"/>
        <v>4</v>
      </c>
      <c r="T278" s="128">
        <f t="shared" si="134"/>
        <v>5</v>
      </c>
      <c r="U278" s="128">
        <f t="shared" si="134"/>
        <v>4</v>
      </c>
      <c r="V278" s="128">
        <f t="shared" si="134"/>
        <v>5</v>
      </c>
      <c r="W278" s="128">
        <f t="shared" si="134"/>
        <v>4</v>
      </c>
      <c r="X278" s="128">
        <f t="shared" si="134"/>
        <v>3</v>
      </c>
      <c r="Y278" s="131">
        <f t="shared" si="134"/>
        <v>5</v>
      </c>
      <c r="Z278" s="129">
        <f>SUM(Q278:Y278)</f>
        <v>42</v>
      </c>
      <c r="AA278" s="132">
        <f>P278+Z278</f>
        <v>90</v>
      </c>
      <c r="AB278" s="101"/>
      <c r="AC278" s="101"/>
    </row>
    <row r="279" spans="5:32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0</v>
      </c>
      <c r="H279" s="134">
        <f t="shared" ref="H279:O279" si="135">IF(H278-H275=-1,3+H277)+IF(H278-H275=0,2+H277)+IF(H278-H275=1,1+H277)+IF(H278-H275=2,H277)+IF(H278-H275=3,IF(H277-1&gt;0,H277-1,0))+IF(H278-H275=4,IF(H277-2&gt;0,H277-2,0))</f>
        <v>0</v>
      </c>
      <c r="I279" s="134">
        <f t="shared" si="135"/>
        <v>2</v>
      </c>
      <c r="J279" s="134">
        <f t="shared" si="135"/>
        <v>0</v>
      </c>
      <c r="K279" s="134">
        <f t="shared" si="135"/>
        <v>2</v>
      </c>
      <c r="L279" s="134">
        <f t="shared" si="135"/>
        <v>2</v>
      </c>
      <c r="M279" s="134">
        <f t="shared" si="135"/>
        <v>1</v>
      </c>
      <c r="N279" s="134">
        <f t="shared" si="135"/>
        <v>1</v>
      </c>
      <c r="O279" s="135">
        <f t="shared" si="135"/>
        <v>1</v>
      </c>
      <c r="P279" s="136">
        <f>SUM(G279:O279)</f>
        <v>9</v>
      </c>
      <c r="Q279" s="137">
        <f t="shared" ref="Q279:Y279" si="136">IF(Q278-Q275=-1,3+Q277)+IF(Q278-Q275=0,2+Q277)+IF(Q278-Q275=1,1+Q277)+IF(Q278-Q275=2,Q277)+IF(Q278-Q275=3,IF(Q277-1&gt;0,Q277-1,0))+IF(Q278-Q275=4,IF(Q277-2&gt;0,Q277-2,0))</f>
        <v>2</v>
      </c>
      <c r="R279" s="138">
        <f t="shared" si="136"/>
        <v>0</v>
      </c>
      <c r="S279" s="138">
        <f t="shared" si="136"/>
        <v>1</v>
      </c>
      <c r="T279" s="138">
        <f t="shared" si="136"/>
        <v>2</v>
      </c>
      <c r="U279" s="138">
        <f t="shared" si="136"/>
        <v>2</v>
      </c>
      <c r="V279" s="138">
        <f t="shared" si="136"/>
        <v>2</v>
      </c>
      <c r="W279" s="138">
        <f t="shared" si="136"/>
        <v>3</v>
      </c>
      <c r="X279" s="138">
        <f t="shared" si="136"/>
        <v>2</v>
      </c>
      <c r="Y279" s="135">
        <f t="shared" si="136"/>
        <v>3</v>
      </c>
      <c r="Z279" s="136">
        <f>SUM(Q279:Y279)</f>
        <v>17</v>
      </c>
      <c r="AA279" s="139">
        <f>P279+Z279</f>
        <v>26</v>
      </c>
      <c r="AB279" s="101"/>
      <c r="AC279" s="101"/>
    </row>
    <row r="280" spans="5:32" ht="15" thickBot="1" x14ac:dyDescent="0.4">
      <c r="E280" s="101"/>
      <c r="F280" s="140" t="s">
        <v>53</v>
      </c>
      <c r="G280" s="141">
        <f t="shared" ref="G280:O280" si="137">IF(G278-G275=-2,4)+IF(G278-G275=-1,3)+IF(G278-G275=0,2)+IF(G278-G275=1,1)+IF(G278-G275&gt;2,0)</f>
        <v>0</v>
      </c>
      <c r="H280" s="141">
        <f t="shared" si="137"/>
        <v>0</v>
      </c>
      <c r="I280" s="141">
        <f t="shared" si="137"/>
        <v>2</v>
      </c>
      <c r="J280" s="141">
        <f t="shared" si="137"/>
        <v>0</v>
      </c>
      <c r="K280" s="141">
        <f t="shared" si="137"/>
        <v>1</v>
      </c>
      <c r="L280" s="141">
        <f t="shared" si="137"/>
        <v>1</v>
      </c>
      <c r="M280" s="141">
        <f t="shared" si="137"/>
        <v>1</v>
      </c>
      <c r="N280" s="141">
        <f t="shared" si="137"/>
        <v>1</v>
      </c>
      <c r="O280" s="142">
        <f t="shared" si="137"/>
        <v>1</v>
      </c>
      <c r="P280" s="143">
        <f>SUM(G280:O280)</f>
        <v>7</v>
      </c>
      <c r="Q280" s="142">
        <f t="shared" ref="Q280:Y280" si="138">IF(Q278-Q275=-2,4)+IF(Q278-Q275=-1,3)+IF(Q278-Q275=0,2)+IF(Q278-Q275=1,1)+IF(Q278-Q275&gt;2,0)</f>
        <v>1</v>
      </c>
      <c r="R280" s="142">
        <f t="shared" si="138"/>
        <v>0</v>
      </c>
      <c r="S280" s="142">
        <f t="shared" si="138"/>
        <v>1</v>
      </c>
      <c r="T280" s="142">
        <f t="shared" si="138"/>
        <v>1</v>
      </c>
      <c r="U280" s="142">
        <f t="shared" si="138"/>
        <v>2</v>
      </c>
      <c r="V280" s="142">
        <f t="shared" si="138"/>
        <v>2</v>
      </c>
      <c r="W280" s="142">
        <f t="shared" si="138"/>
        <v>2</v>
      </c>
      <c r="X280" s="142">
        <f t="shared" si="138"/>
        <v>2</v>
      </c>
      <c r="Y280" s="142">
        <f t="shared" si="138"/>
        <v>2</v>
      </c>
      <c r="Z280" s="143">
        <f>SUM(Q280:Y280)</f>
        <v>13</v>
      </c>
      <c r="AA280" s="144">
        <f>P280+Z280</f>
        <v>20</v>
      </c>
      <c r="AB280" s="101"/>
      <c r="AC280" s="101"/>
    </row>
    <row r="281" spans="5:32" x14ac:dyDescent="0.35">
      <c r="E281" s="101"/>
      <c r="F281" s="38"/>
      <c r="G281" s="28">
        <f>G278-G275</f>
        <v>3</v>
      </c>
      <c r="H281" s="28">
        <f t="shared" ref="H281:O281" si="139">H278-H275</f>
        <v>2</v>
      </c>
      <c r="I281" s="28">
        <f t="shared" si="139"/>
        <v>0</v>
      </c>
      <c r="J281" s="28">
        <f t="shared" si="139"/>
        <v>2</v>
      </c>
      <c r="K281" s="28">
        <f t="shared" si="139"/>
        <v>1</v>
      </c>
      <c r="L281" s="28">
        <f t="shared" si="139"/>
        <v>1</v>
      </c>
      <c r="M281" s="28">
        <f t="shared" si="139"/>
        <v>1</v>
      </c>
      <c r="N281" s="28">
        <f t="shared" si="139"/>
        <v>1</v>
      </c>
      <c r="O281" s="15">
        <f t="shared" si="139"/>
        <v>1</v>
      </c>
      <c r="P281" s="15"/>
      <c r="Q281" s="15">
        <f t="shared" ref="Q281:Y281" si="140">Q278-Q275</f>
        <v>1</v>
      </c>
      <c r="R281" s="15">
        <f t="shared" si="140"/>
        <v>3</v>
      </c>
      <c r="S281" s="15">
        <f t="shared" si="140"/>
        <v>1</v>
      </c>
      <c r="T281" s="15">
        <f t="shared" si="140"/>
        <v>1</v>
      </c>
      <c r="U281" s="15">
        <f t="shared" si="140"/>
        <v>0</v>
      </c>
      <c r="V281" s="15">
        <f t="shared" si="140"/>
        <v>0</v>
      </c>
      <c r="W281" s="15">
        <f t="shared" si="140"/>
        <v>0</v>
      </c>
      <c r="X281" s="15">
        <f t="shared" si="140"/>
        <v>0</v>
      </c>
      <c r="Y281" s="15">
        <f t="shared" si="140"/>
        <v>0</v>
      </c>
      <c r="Z281" s="145"/>
      <c r="AA281" s="146"/>
      <c r="AB281" s="101"/>
      <c r="AC281" s="101"/>
    </row>
    <row r="282" spans="5:32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2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2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6</v>
      </c>
      <c r="P284" s="198" t="s">
        <v>57</v>
      </c>
      <c r="Q284" s="198"/>
      <c r="R284" s="198"/>
      <c r="S284" s="198"/>
      <c r="T284" s="198"/>
      <c r="U284" s="148">
        <f>COUNTIF(G281:Y281,"=2")</f>
        <v>2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</row>
    <row r="285" spans="5:32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8</v>
      </c>
      <c r="P285" s="198" t="s">
        <v>60</v>
      </c>
      <c r="Q285" s="198"/>
      <c r="R285" s="198"/>
      <c r="S285" s="198"/>
      <c r="T285" s="198"/>
      <c r="U285" s="151">
        <f>COUNTIF(G281:Y281,"&gt;=3")</f>
        <v>2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</row>
    <row r="286" spans="5:32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6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</row>
    <row r="287" spans="5:32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8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</row>
    <row r="288" spans="5:32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2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</row>
    <row r="289" spans="5:32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2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</row>
    <row r="290" spans="5:32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</row>
    <row r="291" spans="5:32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</row>
    <row r="292" spans="5:32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</row>
    <row r="293" spans="5:32" ht="15.5" thickTop="1" thickBot="1" x14ac:dyDescent="0.4"/>
    <row r="294" spans="5:32" x14ac:dyDescent="0.35">
      <c r="E294" s="101"/>
      <c r="F294" s="102" t="s">
        <v>49</v>
      </c>
      <c r="G294" s="196" t="str">
        <f>C18</f>
        <v>VILLATTE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44646</v>
      </c>
      <c r="AB294" s="101"/>
      <c r="AC294" s="101"/>
    </row>
    <row r="295" spans="5:32" ht="15" thickBot="1" x14ac:dyDescent="0.4">
      <c r="E295" s="101"/>
      <c r="F295" s="104" t="s">
        <v>6</v>
      </c>
      <c r="G295" s="210">
        <f>E18</f>
        <v>54</v>
      </c>
      <c r="H295" s="211"/>
      <c r="I295" s="211"/>
      <c r="J295" s="211"/>
      <c r="K295" s="17"/>
      <c r="L295" s="211">
        <f>$F$3</f>
        <v>122</v>
      </c>
      <c r="M295" s="211"/>
      <c r="N295" s="211"/>
      <c r="O295" s="211">
        <f>$G$3</f>
        <v>70</v>
      </c>
      <c r="P295" s="211"/>
      <c r="Q295" s="212">
        <f>ROUND((G295*(L295/113)+(O295-AA298)),0)</f>
        <v>56</v>
      </c>
      <c r="R295" s="212"/>
      <c r="S295" s="212"/>
      <c r="T295" s="212"/>
      <c r="U295" s="17"/>
      <c r="V295" s="17"/>
      <c r="AA295" s="17"/>
      <c r="AB295" s="101"/>
      <c r="AC295" s="101"/>
    </row>
    <row r="296" spans="5:32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2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2" x14ac:dyDescent="0.35">
      <c r="E298" s="101"/>
      <c r="F298" s="109" t="s">
        <v>11</v>
      </c>
      <c r="G298" s="110">
        <f>G$7</f>
        <v>4</v>
      </c>
      <c r="H298" s="110">
        <f t="shared" ref="H298:O298" si="141">H$7</f>
        <v>5</v>
      </c>
      <c r="I298" s="110">
        <f t="shared" si="141"/>
        <v>3</v>
      </c>
      <c r="J298" s="110">
        <f t="shared" si="141"/>
        <v>4</v>
      </c>
      <c r="K298" s="110">
        <f t="shared" si="141"/>
        <v>4</v>
      </c>
      <c r="L298" s="110">
        <f t="shared" si="141"/>
        <v>4</v>
      </c>
      <c r="M298" s="110">
        <f t="shared" si="141"/>
        <v>3</v>
      </c>
      <c r="N298" s="110">
        <f t="shared" si="141"/>
        <v>4</v>
      </c>
      <c r="O298" s="110">
        <f t="shared" si="141"/>
        <v>5</v>
      </c>
      <c r="P298" s="111">
        <f>SUM(G298:O298)</f>
        <v>36</v>
      </c>
      <c r="Q298" s="110">
        <f t="shared" ref="Q298:Y298" si="142">Q$7</f>
        <v>4</v>
      </c>
      <c r="R298" s="112">
        <f t="shared" si="142"/>
        <v>4</v>
      </c>
      <c r="S298" s="112">
        <f t="shared" si="142"/>
        <v>3</v>
      </c>
      <c r="T298" s="112">
        <f t="shared" si="142"/>
        <v>4</v>
      </c>
      <c r="U298" s="112">
        <f t="shared" si="142"/>
        <v>4</v>
      </c>
      <c r="V298" s="112">
        <f t="shared" si="142"/>
        <v>5</v>
      </c>
      <c r="W298" s="112">
        <f t="shared" si="142"/>
        <v>4</v>
      </c>
      <c r="X298" s="112">
        <f t="shared" si="142"/>
        <v>3</v>
      </c>
      <c r="Y298" s="113">
        <f t="shared" si="142"/>
        <v>5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2" x14ac:dyDescent="0.35">
      <c r="E299" s="101"/>
      <c r="F299" s="114" t="s">
        <v>7</v>
      </c>
      <c r="G299" s="115">
        <f>G$8</f>
        <v>2</v>
      </c>
      <c r="H299" s="115">
        <f t="shared" ref="H299:O299" si="143">H$8</f>
        <v>8</v>
      </c>
      <c r="I299" s="115">
        <f t="shared" si="143"/>
        <v>10</v>
      </c>
      <c r="J299" s="115">
        <f t="shared" si="143"/>
        <v>14</v>
      </c>
      <c r="K299" s="115">
        <f t="shared" si="143"/>
        <v>6</v>
      </c>
      <c r="L299" s="115">
        <f t="shared" si="143"/>
        <v>4</v>
      </c>
      <c r="M299" s="115">
        <f t="shared" si="143"/>
        <v>16</v>
      </c>
      <c r="N299" s="115">
        <f t="shared" si="143"/>
        <v>12</v>
      </c>
      <c r="O299" s="116">
        <f t="shared" si="143"/>
        <v>18</v>
      </c>
      <c r="P299" s="117"/>
      <c r="Q299" s="118">
        <f t="shared" ref="Q299:Y299" si="144">Q$8</f>
        <v>1</v>
      </c>
      <c r="R299" s="119">
        <f t="shared" si="144"/>
        <v>9</v>
      </c>
      <c r="S299" s="119">
        <f t="shared" si="144"/>
        <v>11</v>
      </c>
      <c r="T299" s="119">
        <f t="shared" si="144"/>
        <v>5</v>
      </c>
      <c r="U299" s="119">
        <f t="shared" si="144"/>
        <v>15</v>
      </c>
      <c r="V299" s="119">
        <f t="shared" si="144"/>
        <v>13</v>
      </c>
      <c r="W299" s="119">
        <f t="shared" si="144"/>
        <v>3</v>
      </c>
      <c r="X299" s="119">
        <f t="shared" si="144"/>
        <v>17</v>
      </c>
      <c r="Y299" s="116">
        <f t="shared" si="144"/>
        <v>7</v>
      </c>
      <c r="Z299" s="117"/>
      <c r="AA299" s="120"/>
      <c r="AB299" s="101"/>
      <c r="AC299" s="101"/>
    </row>
    <row r="300" spans="5:32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3</v>
      </c>
      <c r="H300" s="122">
        <f t="shared" ref="H300:O300" si="145">IF($Q295&lt;=18,IF(H299&lt;=$Q295,1,0),IF($Q295&lt;=36,IF(H299&lt;=($Q295-18),2,1),IF($Q295&gt;36,IF(H299&lt;=($Q295-36),3,2))))</f>
        <v>3</v>
      </c>
      <c r="I300" s="122">
        <f t="shared" si="145"/>
        <v>3</v>
      </c>
      <c r="J300" s="122">
        <f t="shared" si="145"/>
        <v>3</v>
      </c>
      <c r="K300" s="122">
        <f t="shared" si="145"/>
        <v>3</v>
      </c>
      <c r="L300" s="122">
        <f t="shared" si="145"/>
        <v>3</v>
      </c>
      <c r="M300" s="122">
        <f t="shared" si="145"/>
        <v>3</v>
      </c>
      <c r="N300" s="122">
        <f t="shared" si="145"/>
        <v>3</v>
      </c>
      <c r="O300" s="123">
        <f t="shared" si="145"/>
        <v>3</v>
      </c>
      <c r="P300" s="124">
        <f>SUM(G300:O300)</f>
        <v>27</v>
      </c>
      <c r="Q300" s="123">
        <f t="shared" ref="Q300:Y300" si="146">IF($Q295&lt;=18,IF(Q299&lt;=$Q295,1,0),IF($Q295&lt;=36,IF(Q299&lt;=($Q295-18),2,1),IF($Q295&gt;36,IF(Q299&lt;=($Q295-36),3,2))))</f>
        <v>3</v>
      </c>
      <c r="R300" s="123">
        <f t="shared" si="146"/>
        <v>3</v>
      </c>
      <c r="S300" s="123">
        <f t="shared" si="146"/>
        <v>3</v>
      </c>
      <c r="T300" s="123">
        <f t="shared" si="146"/>
        <v>3</v>
      </c>
      <c r="U300" s="123">
        <f t="shared" si="146"/>
        <v>3</v>
      </c>
      <c r="V300" s="123">
        <f t="shared" si="146"/>
        <v>3</v>
      </c>
      <c r="W300" s="123">
        <f t="shared" si="146"/>
        <v>3</v>
      </c>
      <c r="X300" s="123">
        <f t="shared" si="146"/>
        <v>3</v>
      </c>
      <c r="Y300" s="123">
        <f t="shared" si="146"/>
        <v>3</v>
      </c>
      <c r="Z300" s="125">
        <f>SUM(Q300:Y300)</f>
        <v>27</v>
      </c>
      <c r="AA300" s="126">
        <f>P300+Z300</f>
        <v>54</v>
      </c>
      <c r="AB300" s="101"/>
      <c r="AC300" s="101"/>
    </row>
    <row r="301" spans="5:32" x14ac:dyDescent="0.35">
      <c r="E301" s="101"/>
      <c r="F301" s="127" t="s">
        <v>51</v>
      </c>
      <c r="G301" s="128">
        <f t="shared" ref="G301:O301" si="147">G18</f>
        <v>8</v>
      </c>
      <c r="H301" s="128">
        <f t="shared" si="147"/>
        <v>9</v>
      </c>
      <c r="I301" s="128">
        <f t="shared" si="147"/>
        <v>7</v>
      </c>
      <c r="J301" s="128">
        <f t="shared" si="147"/>
        <v>8</v>
      </c>
      <c r="K301" s="128">
        <f t="shared" si="147"/>
        <v>6</v>
      </c>
      <c r="L301" s="128">
        <f t="shared" si="147"/>
        <v>9</v>
      </c>
      <c r="M301" s="128">
        <f t="shared" si="147"/>
        <v>6</v>
      </c>
      <c r="N301" s="128">
        <f t="shared" si="147"/>
        <v>8</v>
      </c>
      <c r="O301" s="128">
        <f t="shared" si="147"/>
        <v>10</v>
      </c>
      <c r="P301" s="129">
        <f>SUM(G301:O301)</f>
        <v>71</v>
      </c>
      <c r="Q301" s="130">
        <f t="shared" ref="Q301:Y301" si="148">Q18</f>
        <v>9</v>
      </c>
      <c r="R301" s="128">
        <f t="shared" si="148"/>
        <v>8</v>
      </c>
      <c r="S301" s="128">
        <f t="shared" si="148"/>
        <v>8</v>
      </c>
      <c r="T301" s="128">
        <f t="shared" si="148"/>
        <v>6</v>
      </c>
      <c r="U301" s="128">
        <f t="shared" si="148"/>
        <v>9</v>
      </c>
      <c r="V301" s="128">
        <f t="shared" si="148"/>
        <v>8</v>
      </c>
      <c r="W301" s="128">
        <f t="shared" si="148"/>
        <v>7</v>
      </c>
      <c r="X301" s="128">
        <f t="shared" si="148"/>
        <v>7</v>
      </c>
      <c r="Y301" s="131">
        <f t="shared" si="148"/>
        <v>9</v>
      </c>
      <c r="Z301" s="129">
        <f>SUM(Q301:Y301)</f>
        <v>71</v>
      </c>
      <c r="AA301" s="132">
        <f>P301+Z301</f>
        <v>142</v>
      </c>
      <c r="AB301" s="101"/>
      <c r="AC301" s="101"/>
    </row>
    <row r="302" spans="5:32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1</v>
      </c>
      <c r="H302" s="134">
        <f t="shared" ref="H302:O302" si="149">IF(H301-H298=-1,3+H300)+IF(H301-H298=0,2+H300)+IF(H301-H298=1,1+H300)+IF(H301-H298=2,H300)+IF(H301-H298=3,IF(H300-1&gt;0,H300-1,0))+IF(H301-H298=4,IF(H300-2&gt;0,H300-2,0))</f>
        <v>1</v>
      </c>
      <c r="I302" s="134">
        <f t="shared" si="149"/>
        <v>1</v>
      </c>
      <c r="J302" s="134">
        <f t="shared" si="149"/>
        <v>1</v>
      </c>
      <c r="K302" s="134">
        <f t="shared" si="149"/>
        <v>3</v>
      </c>
      <c r="L302" s="134">
        <f t="shared" si="149"/>
        <v>0</v>
      </c>
      <c r="M302" s="134">
        <f t="shared" si="149"/>
        <v>2</v>
      </c>
      <c r="N302" s="134">
        <f t="shared" si="149"/>
        <v>1</v>
      </c>
      <c r="O302" s="135">
        <f t="shared" si="149"/>
        <v>0</v>
      </c>
      <c r="P302" s="136">
        <f>SUM(G302:O302)</f>
        <v>10</v>
      </c>
      <c r="Q302" s="137">
        <f t="shared" ref="Q302:Y302" si="150">IF(Q301-Q298=-1,3+Q300)+IF(Q301-Q298=0,2+Q300)+IF(Q301-Q298=1,1+Q300)+IF(Q301-Q298=2,Q300)+IF(Q301-Q298=3,IF(Q300-1&gt;0,Q300-1,0))+IF(Q301-Q298=4,IF(Q300-2&gt;0,Q300-2,0))</f>
        <v>0</v>
      </c>
      <c r="R302" s="138">
        <f t="shared" si="150"/>
        <v>1</v>
      </c>
      <c r="S302" s="138">
        <f t="shared" si="150"/>
        <v>0</v>
      </c>
      <c r="T302" s="138">
        <f t="shared" si="150"/>
        <v>3</v>
      </c>
      <c r="U302" s="138">
        <f t="shared" si="150"/>
        <v>0</v>
      </c>
      <c r="V302" s="138">
        <f t="shared" si="150"/>
        <v>2</v>
      </c>
      <c r="W302" s="138">
        <f t="shared" si="150"/>
        <v>2</v>
      </c>
      <c r="X302" s="138">
        <f t="shared" si="150"/>
        <v>1</v>
      </c>
      <c r="Y302" s="135">
        <f t="shared" si="150"/>
        <v>1</v>
      </c>
      <c r="Z302" s="136">
        <f>SUM(Q302:Y302)</f>
        <v>10</v>
      </c>
      <c r="AA302" s="139">
        <f>P302+Z302</f>
        <v>20</v>
      </c>
      <c r="AB302" s="101"/>
      <c r="AC302" s="101"/>
    </row>
    <row r="303" spans="5:32" ht="15" thickBot="1" x14ac:dyDescent="0.4">
      <c r="E303" s="101"/>
      <c r="F303" s="140" t="s">
        <v>53</v>
      </c>
      <c r="G303" s="141">
        <f t="shared" ref="G303:O303" si="151">IF(G301-G298=-2,4)+IF(G301-G298=-1,3)+IF(G301-G298=0,2)+IF(G301-G298=1,1)+IF(G301-G298&gt;2,0)</f>
        <v>0</v>
      </c>
      <c r="H303" s="141">
        <f t="shared" si="151"/>
        <v>0</v>
      </c>
      <c r="I303" s="141">
        <f t="shared" si="151"/>
        <v>0</v>
      </c>
      <c r="J303" s="141">
        <f t="shared" si="151"/>
        <v>0</v>
      </c>
      <c r="K303" s="141">
        <f t="shared" si="151"/>
        <v>0</v>
      </c>
      <c r="L303" s="141">
        <f t="shared" si="151"/>
        <v>0</v>
      </c>
      <c r="M303" s="141">
        <f t="shared" si="151"/>
        <v>0</v>
      </c>
      <c r="N303" s="141">
        <f t="shared" si="151"/>
        <v>0</v>
      </c>
      <c r="O303" s="142">
        <f t="shared" si="151"/>
        <v>0</v>
      </c>
      <c r="P303" s="143">
        <f>SUM(G303:O303)</f>
        <v>0</v>
      </c>
      <c r="Q303" s="142">
        <f t="shared" ref="Q303:Y303" si="152">IF(Q301-Q298=-2,4)+IF(Q301-Q298=-1,3)+IF(Q301-Q298=0,2)+IF(Q301-Q298=1,1)+IF(Q301-Q298&gt;2,0)</f>
        <v>0</v>
      </c>
      <c r="R303" s="142">
        <f t="shared" si="152"/>
        <v>0</v>
      </c>
      <c r="S303" s="142">
        <f t="shared" si="152"/>
        <v>0</v>
      </c>
      <c r="T303" s="142">
        <f t="shared" si="152"/>
        <v>0</v>
      </c>
      <c r="U303" s="142">
        <f t="shared" si="152"/>
        <v>0</v>
      </c>
      <c r="V303" s="142">
        <f t="shared" si="152"/>
        <v>0</v>
      </c>
      <c r="W303" s="142">
        <f t="shared" si="152"/>
        <v>0</v>
      </c>
      <c r="X303" s="142">
        <f t="shared" si="152"/>
        <v>0</v>
      </c>
      <c r="Y303" s="142">
        <f t="shared" si="152"/>
        <v>0</v>
      </c>
      <c r="Z303" s="143">
        <f>SUM(Q303:Y303)</f>
        <v>0</v>
      </c>
      <c r="AA303" s="144">
        <f>P303+Z303</f>
        <v>0</v>
      </c>
      <c r="AB303" s="101"/>
      <c r="AC303" s="101"/>
    </row>
    <row r="304" spans="5:32" x14ac:dyDescent="0.35">
      <c r="E304" s="101"/>
      <c r="F304" s="38"/>
      <c r="G304" s="28">
        <f>G301-G298</f>
        <v>4</v>
      </c>
      <c r="H304" s="28">
        <f t="shared" ref="H304:O304" si="153">H301-H298</f>
        <v>4</v>
      </c>
      <c r="I304" s="28">
        <f t="shared" si="153"/>
        <v>4</v>
      </c>
      <c r="J304" s="28">
        <f t="shared" si="153"/>
        <v>4</v>
      </c>
      <c r="K304" s="28">
        <f t="shared" si="153"/>
        <v>2</v>
      </c>
      <c r="L304" s="28">
        <f t="shared" si="153"/>
        <v>5</v>
      </c>
      <c r="M304" s="28">
        <f t="shared" si="153"/>
        <v>3</v>
      </c>
      <c r="N304" s="28">
        <f t="shared" si="153"/>
        <v>4</v>
      </c>
      <c r="O304" s="15">
        <f t="shared" si="153"/>
        <v>5</v>
      </c>
      <c r="P304" s="15"/>
      <c r="Q304" s="15">
        <f t="shared" ref="Q304:Y304" si="154">Q301-Q298</f>
        <v>5</v>
      </c>
      <c r="R304" s="15">
        <f t="shared" si="154"/>
        <v>4</v>
      </c>
      <c r="S304" s="15">
        <f t="shared" si="154"/>
        <v>5</v>
      </c>
      <c r="T304" s="15">
        <f t="shared" si="154"/>
        <v>2</v>
      </c>
      <c r="U304" s="15">
        <f t="shared" si="154"/>
        <v>5</v>
      </c>
      <c r="V304" s="15">
        <f t="shared" si="154"/>
        <v>3</v>
      </c>
      <c r="W304" s="15">
        <f t="shared" si="154"/>
        <v>3</v>
      </c>
      <c r="X304" s="15">
        <f t="shared" si="154"/>
        <v>4</v>
      </c>
      <c r="Y304" s="15">
        <f t="shared" si="154"/>
        <v>4</v>
      </c>
      <c r="Z304" s="145"/>
      <c r="AA304" s="146"/>
      <c r="AB304" s="101"/>
      <c r="AC304" s="101"/>
    </row>
    <row r="305" spans="5:32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2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2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2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</row>
    <row r="308" spans="5:32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0</v>
      </c>
      <c r="M308" s="217" t="s">
        <v>59</v>
      </c>
      <c r="N308" s="217"/>
      <c r="O308" s="152">
        <f>COUNTIF(G304:Y304,"=1")</f>
        <v>0</v>
      </c>
      <c r="P308" s="198" t="s">
        <v>60</v>
      </c>
      <c r="Q308" s="198"/>
      <c r="R308" s="198"/>
      <c r="S308" s="198"/>
      <c r="T308" s="198"/>
      <c r="U308" s="151">
        <f>COUNTIF(G304:Y304,"&gt;=3")</f>
        <v>16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</row>
    <row r="309" spans="5:32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</row>
    <row r="310" spans="5:32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0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</row>
    <row r="311" spans="5:32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2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</row>
    <row r="312" spans="5:32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16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</row>
    <row r="313" spans="5:32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</row>
    <row r="314" spans="5:32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</row>
    <row r="315" spans="5:32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</row>
    <row r="316" spans="5:32" ht="15.5" thickTop="1" thickBot="1" x14ac:dyDescent="0.4"/>
    <row r="317" spans="5:32" x14ac:dyDescent="0.35">
      <c r="E317" s="101"/>
      <c r="F317" s="102" t="s">
        <v>49</v>
      </c>
      <c r="G317" s="196" t="str">
        <f>C19</f>
        <v>VICENTE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44646</v>
      </c>
      <c r="AB317" s="101"/>
      <c r="AC317" s="101"/>
    </row>
    <row r="318" spans="5:32" ht="15" thickBot="1" x14ac:dyDescent="0.4">
      <c r="E318" s="101"/>
      <c r="F318" s="104" t="s">
        <v>6</v>
      </c>
      <c r="G318" s="210">
        <f>E19</f>
        <v>54</v>
      </c>
      <c r="H318" s="211"/>
      <c r="I318" s="211"/>
      <c r="J318" s="211"/>
      <c r="K318" s="17"/>
      <c r="L318" s="211">
        <f>$F$3</f>
        <v>122</v>
      </c>
      <c r="M318" s="211"/>
      <c r="N318" s="211"/>
      <c r="O318" s="211">
        <f>$G$3</f>
        <v>70</v>
      </c>
      <c r="P318" s="211"/>
      <c r="Q318" s="212">
        <f>ROUND((G318*(L318/113)+(O318-AA321)),0)</f>
        <v>56</v>
      </c>
      <c r="R318" s="212"/>
      <c r="S318" s="212"/>
      <c r="T318" s="212"/>
      <c r="U318" s="17"/>
      <c r="V318" s="17"/>
      <c r="AA318" s="17"/>
      <c r="AB318" s="101"/>
      <c r="AC318" s="101"/>
    </row>
    <row r="319" spans="5:32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2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2" x14ac:dyDescent="0.35">
      <c r="E321" s="101"/>
      <c r="F321" s="109" t="s">
        <v>11</v>
      </c>
      <c r="G321" s="110">
        <f>G$7</f>
        <v>4</v>
      </c>
      <c r="H321" s="110">
        <f t="shared" ref="H321:O321" si="155">H$7</f>
        <v>5</v>
      </c>
      <c r="I321" s="110">
        <f t="shared" si="155"/>
        <v>3</v>
      </c>
      <c r="J321" s="110">
        <f t="shared" si="155"/>
        <v>4</v>
      </c>
      <c r="K321" s="110">
        <f t="shared" si="155"/>
        <v>4</v>
      </c>
      <c r="L321" s="110">
        <f t="shared" si="155"/>
        <v>4</v>
      </c>
      <c r="M321" s="110">
        <f t="shared" si="155"/>
        <v>3</v>
      </c>
      <c r="N321" s="110">
        <f t="shared" si="155"/>
        <v>4</v>
      </c>
      <c r="O321" s="110">
        <f t="shared" si="155"/>
        <v>5</v>
      </c>
      <c r="P321" s="111">
        <f>SUM(G321:O321)</f>
        <v>36</v>
      </c>
      <c r="Q321" s="110">
        <f t="shared" ref="Q321:Y321" si="156">Q$7</f>
        <v>4</v>
      </c>
      <c r="R321" s="112">
        <f t="shared" si="156"/>
        <v>4</v>
      </c>
      <c r="S321" s="112">
        <f t="shared" si="156"/>
        <v>3</v>
      </c>
      <c r="T321" s="112">
        <f t="shared" si="156"/>
        <v>4</v>
      </c>
      <c r="U321" s="112">
        <f t="shared" si="156"/>
        <v>4</v>
      </c>
      <c r="V321" s="112">
        <f t="shared" si="156"/>
        <v>5</v>
      </c>
      <c r="W321" s="112">
        <f t="shared" si="156"/>
        <v>4</v>
      </c>
      <c r="X321" s="112">
        <f t="shared" si="156"/>
        <v>3</v>
      </c>
      <c r="Y321" s="113">
        <f t="shared" si="156"/>
        <v>5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2" x14ac:dyDescent="0.35">
      <c r="E322" s="101"/>
      <c r="F322" s="114" t="s">
        <v>7</v>
      </c>
      <c r="G322" s="115">
        <f>G$8</f>
        <v>2</v>
      </c>
      <c r="H322" s="115">
        <f t="shared" ref="H322:O322" si="157">H$8</f>
        <v>8</v>
      </c>
      <c r="I322" s="115">
        <f t="shared" si="157"/>
        <v>10</v>
      </c>
      <c r="J322" s="115">
        <f t="shared" si="157"/>
        <v>14</v>
      </c>
      <c r="K322" s="115">
        <f t="shared" si="157"/>
        <v>6</v>
      </c>
      <c r="L322" s="115">
        <f t="shared" si="157"/>
        <v>4</v>
      </c>
      <c r="M322" s="115">
        <f t="shared" si="157"/>
        <v>16</v>
      </c>
      <c r="N322" s="115">
        <f t="shared" si="157"/>
        <v>12</v>
      </c>
      <c r="O322" s="116">
        <f t="shared" si="157"/>
        <v>18</v>
      </c>
      <c r="P322" s="117"/>
      <c r="Q322" s="118">
        <f t="shared" ref="Q322:Y322" si="158">Q$8</f>
        <v>1</v>
      </c>
      <c r="R322" s="119">
        <f t="shared" si="158"/>
        <v>9</v>
      </c>
      <c r="S322" s="119">
        <f t="shared" si="158"/>
        <v>11</v>
      </c>
      <c r="T322" s="119">
        <f t="shared" si="158"/>
        <v>5</v>
      </c>
      <c r="U322" s="119">
        <f t="shared" si="158"/>
        <v>15</v>
      </c>
      <c r="V322" s="119">
        <f t="shared" si="158"/>
        <v>13</v>
      </c>
      <c r="W322" s="119">
        <f t="shared" si="158"/>
        <v>3</v>
      </c>
      <c r="X322" s="119">
        <f t="shared" si="158"/>
        <v>17</v>
      </c>
      <c r="Y322" s="116">
        <f t="shared" si="158"/>
        <v>7</v>
      </c>
      <c r="Z322" s="117"/>
      <c r="AA322" s="120"/>
      <c r="AB322" s="101"/>
      <c r="AC322" s="101"/>
    </row>
    <row r="323" spans="5:32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3</v>
      </c>
      <c r="H323" s="122">
        <f t="shared" ref="H323:O323" si="159">IF($Q318&lt;=18,IF(H322&lt;=$Q318,1,0),IF($Q318&lt;=36,IF(H322&lt;=($Q318-18),2,1),IF($Q318&gt;36,IF(H322&lt;=($Q318-36),3,2))))</f>
        <v>3</v>
      </c>
      <c r="I323" s="122">
        <f t="shared" si="159"/>
        <v>3</v>
      </c>
      <c r="J323" s="122">
        <f t="shared" si="159"/>
        <v>3</v>
      </c>
      <c r="K323" s="122">
        <f t="shared" si="159"/>
        <v>3</v>
      </c>
      <c r="L323" s="122">
        <f t="shared" si="159"/>
        <v>3</v>
      </c>
      <c r="M323" s="122">
        <f t="shared" si="159"/>
        <v>3</v>
      </c>
      <c r="N323" s="122">
        <f t="shared" si="159"/>
        <v>3</v>
      </c>
      <c r="O323" s="123">
        <f t="shared" si="159"/>
        <v>3</v>
      </c>
      <c r="P323" s="124">
        <f>SUM(G323:O323)</f>
        <v>27</v>
      </c>
      <c r="Q323" s="123">
        <f t="shared" ref="Q323:Y323" si="160">IF($Q318&lt;=18,IF(Q322&lt;=$Q318,1,0),IF($Q318&lt;=36,IF(Q322&lt;=($Q318-18),2,1),IF($Q318&gt;36,IF(Q322&lt;=($Q318-36),3,2))))</f>
        <v>3</v>
      </c>
      <c r="R323" s="123">
        <f t="shared" si="160"/>
        <v>3</v>
      </c>
      <c r="S323" s="123">
        <f t="shared" si="160"/>
        <v>3</v>
      </c>
      <c r="T323" s="123">
        <f t="shared" si="160"/>
        <v>3</v>
      </c>
      <c r="U323" s="123">
        <f t="shared" si="160"/>
        <v>3</v>
      </c>
      <c r="V323" s="123">
        <f t="shared" si="160"/>
        <v>3</v>
      </c>
      <c r="W323" s="123">
        <f t="shared" si="160"/>
        <v>3</v>
      </c>
      <c r="X323" s="123">
        <f t="shared" si="160"/>
        <v>3</v>
      </c>
      <c r="Y323" s="123">
        <f t="shared" si="160"/>
        <v>3</v>
      </c>
      <c r="Z323" s="125">
        <f>SUM(Q323:Y323)</f>
        <v>27</v>
      </c>
      <c r="AA323" s="126">
        <f>P323+Z323</f>
        <v>54</v>
      </c>
      <c r="AB323" s="101"/>
      <c r="AC323" s="101"/>
    </row>
    <row r="324" spans="5:32" x14ac:dyDescent="0.35">
      <c r="E324" s="101"/>
      <c r="F324" s="127" t="s">
        <v>51</v>
      </c>
      <c r="G324" s="128">
        <f t="shared" ref="G324:O324" si="161">G19</f>
        <v>8</v>
      </c>
      <c r="H324" s="128">
        <f t="shared" si="161"/>
        <v>7</v>
      </c>
      <c r="I324" s="128">
        <f t="shared" si="161"/>
        <v>4</v>
      </c>
      <c r="J324" s="128">
        <f t="shared" si="161"/>
        <v>6</v>
      </c>
      <c r="K324" s="128">
        <f t="shared" si="161"/>
        <v>7</v>
      </c>
      <c r="L324" s="128">
        <f t="shared" si="161"/>
        <v>5</v>
      </c>
      <c r="M324" s="128">
        <f t="shared" si="161"/>
        <v>6</v>
      </c>
      <c r="N324" s="128">
        <f t="shared" si="161"/>
        <v>6</v>
      </c>
      <c r="O324" s="128">
        <f t="shared" si="161"/>
        <v>6</v>
      </c>
      <c r="P324" s="129">
        <f>SUM(G324:O324)</f>
        <v>55</v>
      </c>
      <c r="Q324" s="130">
        <f t="shared" ref="Q324:Y324" si="162">Q19</f>
        <v>9</v>
      </c>
      <c r="R324" s="128">
        <f t="shared" si="162"/>
        <v>7</v>
      </c>
      <c r="S324" s="128">
        <f t="shared" si="162"/>
        <v>5</v>
      </c>
      <c r="T324" s="128">
        <f t="shared" si="162"/>
        <v>6</v>
      </c>
      <c r="U324" s="128">
        <f t="shared" si="162"/>
        <v>6</v>
      </c>
      <c r="V324" s="128">
        <f t="shared" si="162"/>
        <v>6</v>
      </c>
      <c r="W324" s="128">
        <f t="shared" si="162"/>
        <v>7</v>
      </c>
      <c r="X324" s="128">
        <f t="shared" si="162"/>
        <v>4</v>
      </c>
      <c r="Y324" s="131">
        <f t="shared" si="162"/>
        <v>8</v>
      </c>
      <c r="Z324" s="129">
        <f>SUM(Q324:Y324)</f>
        <v>58</v>
      </c>
      <c r="AA324" s="132">
        <f>P324+Z324</f>
        <v>113</v>
      </c>
      <c r="AB324" s="101"/>
      <c r="AC324" s="101"/>
    </row>
    <row r="325" spans="5:32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1</v>
      </c>
      <c r="H325" s="134">
        <f t="shared" ref="H325:O325" si="163">IF(H324-H321=-1,3+H323)+IF(H324-H321=0,2+H323)+IF(H324-H321=1,1+H323)+IF(H324-H321=2,H323)+IF(H324-H321=3,IF(H323-1&gt;0,H323-1,0))+IF(H324-H321=4,IF(H323-2&gt;0,H323-2,0))</f>
        <v>3</v>
      </c>
      <c r="I325" s="134">
        <f t="shared" si="163"/>
        <v>4</v>
      </c>
      <c r="J325" s="134">
        <f t="shared" si="163"/>
        <v>3</v>
      </c>
      <c r="K325" s="134">
        <f t="shared" si="163"/>
        <v>2</v>
      </c>
      <c r="L325" s="134">
        <f t="shared" si="163"/>
        <v>4</v>
      </c>
      <c r="M325" s="134">
        <f t="shared" si="163"/>
        <v>2</v>
      </c>
      <c r="N325" s="134">
        <f t="shared" si="163"/>
        <v>3</v>
      </c>
      <c r="O325" s="135">
        <f t="shared" si="163"/>
        <v>4</v>
      </c>
      <c r="P325" s="136">
        <f>SUM(G325:O325)</f>
        <v>26</v>
      </c>
      <c r="Q325" s="137">
        <f t="shared" ref="Q325:Y325" si="164">IF(Q324-Q321=-1,3+Q323)+IF(Q324-Q321=0,2+Q323)+IF(Q324-Q321=1,1+Q323)+IF(Q324-Q321=2,Q323)+IF(Q324-Q321=3,IF(Q323-1&gt;0,Q323-1,0))+IF(Q324-Q321=4,IF(Q323-2&gt;0,Q323-2,0))</f>
        <v>0</v>
      </c>
      <c r="R325" s="138">
        <f t="shared" si="164"/>
        <v>2</v>
      </c>
      <c r="S325" s="138">
        <f t="shared" si="164"/>
        <v>3</v>
      </c>
      <c r="T325" s="138">
        <f t="shared" si="164"/>
        <v>3</v>
      </c>
      <c r="U325" s="138">
        <f t="shared" si="164"/>
        <v>3</v>
      </c>
      <c r="V325" s="138">
        <f t="shared" si="164"/>
        <v>4</v>
      </c>
      <c r="W325" s="138">
        <f t="shared" si="164"/>
        <v>2</v>
      </c>
      <c r="X325" s="138">
        <f t="shared" si="164"/>
        <v>4</v>
      </c>
      <c r="Y325" s="135">
        <f t="shared" si="164"/>
        <v>2</v>
      </c>
      <c r="Z325" s="136">
        <f>SUM(Q325:Y325)</f>
        <v>23</v>
      </c>
      <c r="AA325" s="139">
        <f>P325+Z325</f>
        <v>49</v>
      </c>
      <c r="AB325" s="101"/>
      <c r="AC325" s="101"/>
    </row>
    <row r="326" spans="5:32" ht="15" thickBot="1" x14ac:dyDescent="0.4">
      <c r="E326" s="101"/>
      <c r="F326" s="140" t="s">
        <v>53</v>
      </c>
      <c r="G326" s="141">
        <f t="shared" ref="G326:O326" si="165">IF(G324-G321=-2,4)+IF(G324-G321=-1,3)+IF(G324-G321=0,2)+IF(G324-G321=1,1)+IF(G324-G321&gt;2,0)</f>
        <v>0</v>
      </c>
      <c r="H326" s="141">
        <f t="shared" si="165"/>
        <v>0</v>
      </c>
      <c r="I326" s="141">
        <f t="shared" si="165"/>
        <v>1</v>
      </c>
      <c r="J326" s="141">
        <f t="shared" si="165"/>
        <v>0</v>
      </c>
      <c r="K326" s="141">
        <f t="shared" si="165"/>
        <v>0</v>
      </c>
      <c r="L326" s="141">
        <f t="shared" si="165"/>
        <v>1</v>
      </c>
      <c r="M326" s="141">
        <f t="shared" si="165"/>
        <v>0</v>
      </c>
      <c r="N326" s="141">
        <f t="shared" si="165"/>
        <v>0</v>
      </c>
      <c r="O326" s="142">
        <f t="shared" si="165"/>
        <v>1</v>
      </c>
      <c r="P326" s="143">
        <f>SUM(G326:O326)</f>
        <v>3</v>
      </c>
      <c r="Q326" s="142">
        <f t="shared" ref="Q326:Y326" si="166">IF(Q324-Q321=-2,4)+IF(Q324-Q321=-1,3)+IF(Q324-Q321=0,2)+IF(Q324-Q321=1,1)+IF(Q324-Q321&gt;2,0)</f>
        <v>0</v>
      </c>
      <c r="R326" s="142">
        <f t="shared" si="166"/>
        <v>0</v>
      </c>
      <c r="S326" s="142">
        <f t="shared" si="166"/>
        <v>0</v>
      </c>
      <c r="T326" s="142">
        <f t="shared" si="166"/>
        <v>0</v>
      </c>
      <c r="U326" s="142">
        <f t="shared" si="166"/>
        <v>0</v>
      </c>
      <c r="V326" s="142">
        <f t="shared" si="166"/>
        <v>1</v>
      </c>
      <c r="W326" s="142">
        <f t="shared" si="166"/>
        <v>0</v>
      </c>
      <c r="X326" s="142">
        <f t="shared" si="166"/>
        <v>1</v>
      </c>
      <c r="Y326" s="142">
        <f t="shared" si="166"/>
        <v>0</v>
      </c>
      <c r="Z326" s="143">
        <f>SUM(Q326:Y326)</f>
        <v>2</v>
      </c>
      <c r="AA326" s="144">
        <f>P326+Z326</f>
        <v>5</v>
      </c>
      <c r="AB326" s="101"/>
      <c r="AC326" s="101"/>
    </row>
    <row r="327" spans="5:32" x14ac:dyDescent="0.35">
      <c r="E327" s="101"/>
      <c r="F327" s="38"/>
      <c r="G327" s="28">
        <f>G324-G321</f>
        <v>4</v>
      </c>
      <c r="H327" s="28">
        <f t="shared" ref="H327:O327" si="167">H324-H321</f>
        <v>2</v>
      </c>
      <c r="I327" s="28">
        <f t="shared" si="167"/>
        <v>1</v>
      </c>
      <c r="J327" s="28">
        <f t="shared" si="167"/>
        <v>2</v>
      </c>
      <c r="K327" s="28">
        <f t="shared" si="167"/>
        <v>3</v>
      </c>
      <c r="L327" s="28">
        <f t="shared" si="167"/>
        <v>1</v>
      </c>
      <c r="M327" s="28">
        <f t="shared" si="167"/>
        <v>3</v>
      </c>
      <c r="N327" s="28">
        <f t="shared" si="167"/>
        <v>2</v>
      </c>
      <c r="O327" s="15">
        <f t="shared" si="167"/>
        <v>1</v>
      </c>
      <c r="P327" s="15"/>
      <c r="Q327" s="15">
        <f t="shared" ref="Q327:Y327" si="168">Q324-Q321</f>
        <v>5</v>
      </c>
      <c r="R327" s="15">
        <f t="shared" si="168"/>
        <v>3</v>
      </c>
      <c r="S327" s="15">
        <f t="shared" si="168"/>
        <v>2</v>
      </c>
      <c r="T327" s="15">
        <f t="shared" si="168"/>
        <v>2</v>
      </c>
      <c r="U327" s="15">
        <f t="shared" si="168"/>
        <v>2</v>
      </c>
      <c r="V327" s="15">
        <f t="shared" si="168"/>
        <v>1</v>
      </c>
      <c r="W327" s="15">
        <f t="shared" si="168"/>
        <v>3</v>
      </c>
      <c r="X327" s="15">
        <f t="shared" si="168"/>
        <v>1</v>
      </c>
      <c r="Y327" s="15">
        <f t="shared" si="168"/>
        <v>3</v>
      </c>
      <c r="Z327" s="145"/>
      <c r="AA327" s="146"/>
      <c r="AB327" s="101"/>
      <c r="AC327" s="101"/>
    </row>
    <row r="328" spans="5:32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2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2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0</v>
      </c>
      <c r="P330" s="198" t="s">
        <v>57</v>
      </c>
      <c r="Q330" s="198"/>
      <c r="R330" s="198"/>
      <c r="S330" s="198"/>
      <c r="T330" s="198"/>
      <c r="U330" s="148">
        <f>COUNTIF(G327:Y327,"=2")</f>
        <v>6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</row>
    <row r="331" spans="5:32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5</v>
      </c>
      <c r="P331" s="198" t="s">
        <v>60</v>
      </c>
      <c r="Q331" s="198"/>
      <c r="R331" s="198"/>
      <c r="S331" s="198"/>
      <c r="T331" s="198"/>
      <c r="U331" s="151">
        <f>COUNTIF(G327:Y327,"&gt;=3")</f>
        <v>7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</row>
    <row r="332" spans="5:32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0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</row>
    <row r="333" spans="5:32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5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</row>
    <row r="334" spans="5:32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6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</row>
    <row r="335" spans="5:32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7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</row>
    <row r="336" spans="5:32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</row>
    <row r="337" spans="5:32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</row>
    <row r="338" spans="5:32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</row>
    <row r="339" spans="5:32" ht="15.5" thickTop="1" thickBot="1" x14ac:dyDescent="0.4"/>
    <row r="340" spans="5:32" x14ac:dyDescent="0.35">
      <c r="E340" s="101"/>
      <c r="F340" s="102" t="s">
        <v>49</v>
      </c>
      <c r="G340" s="196" t="str">
        <f>C20</f>
        <v>HERRAULT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44646</v>
      </c>
      <c r="AB340" s="101"/>
      <c r="AC340" s="101"/>
    </row>
    <row r="341" spans="5:32" ht="15" thickBot="1" x14ac:dyDescent="0.4">
      <c r="E341" s="101"/>
      <c r="F341" s="104" t="s">
        <v>6</v>
      </c>
      <c r="G341" s="210">
        <f>E20</f>
        <v>11.3</v>
      </c>
      <c r="H341" s="211"/>
      <c r="I341" s="211"/>
      <c r="J341" s="211"/>
      <c r="K341" s="17"/>
      <c r="L341" s="211">
        <f>$F$3</f>
        <v>122</v>
      </c>
      <c r="M341" s="211"/>
      <c r="N341" s="211"/>
      <c r="O341" s="211">
        <f>$G$3</f>
        <v>70</v>
      </c>
      <c r="P341" s="211"/>
      <c r="Q341" s="212">
        <f>ROUND((G341*(L341/113)+(O341-AA344)),0)</f>
        <v>10</v>
      </c>
      <c r="R341" s="212"/>
      <c r="S341" s="212"/>
      <c r="T341" s="212"/>
      <c r="U341" s="17"/>
      <c r="V341" s="17"/>
      <c r="AA341" s="17"/>
      <c r="AB341" s="101"/>
      <c r="AC341" s="101"/>
    </row>
    <row r="342" spans="5:32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2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2" x14ac:dyDescent="0.35">
      <c r="E344" s="101"/>
      <c r="F344" s="109" t="s">
        <v>11</v>
      </c>
      <c r="G344" s="110">
        <f>G$7</f>
        <v>4</v>
      </c>
      <c r="H344" s="110">
        <f t="shared" ref="H344:O344" si="169">H$7</f>
        <v>5</v>
      </c>
      <c r="I344" s="110">
        <f t="shared" si="169"/>
        <v>3</v>
      </c>
      <c r="J344" s="110">
        <f t="shared" si="169"/>
        <v>4</v>
      </c>
      <c r="K344" s="110">
        <f t="shared" si="169"/>
        <v>4</v>
      </c>
      <c r="L344" s="110">
        <f t="shared" si="169"/>
        <v>4</v>
      </c>
      <c r="M344" s="110">
        <f t="shared" si="169"/>
        <v>3</v>
      </c>
      <c r="N344" s="110">
        <f t="shared" si="169"/>
        <v>4</v>
      </c>
      <c r="O344" s="110">
        <f t="shared" si="169"/>
        <v>5</v>
      </c>
      <c r="P344" s="111">
        <f>SUM(G344:O344)</f>
        <v>36</v>
      </c>
      <c r="Q344" s="110">
        <f t="shared" ref="Q344:Y344" si="170">Q$7</f>
        <v>4</v>
      </c>
      <c r="R344" s="112">
        <f t="shared" si="170"/>
        <v>4</v>
      </c>
      <c r="S344" s="112">
        <f t="shared" si="170"/>
        <v>3</v>
      </c>
      <c r="T344" s="112">
        <f t="shared" si="170"/>
        <v>4</v>
      </c>
      <c r="U344" s="112">
        <f t="shared" si="170"/>
        <v>4</v>
      </c>
      <c r="V344" s="112">
        <f t="shared" si="170"/>
        <v>5</v>
      </c>
      <c r="W344" s="112">
        <f t="shared" si="170"/>
        <v>4</v>
      </c>
      <c r="X344" s="112">
        <f t="shared" si="170"/>
        <v>3</v>
      </c>
      <c r="Y344" s="113">
        <f t="shared" si="170"/>
        <v>5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2" x14ac:dyDescent="0.35">
      <c r="E345" s="101"/>
      <c r="F345" s="114" t="s">
        <v>7</v>
      </c>
      <c r="G345" s="115">
        <f>G$8</f>
        <v>2</v>
      </c>
      <c r="H345" s="115">
        <f t="shared" ref="H345:O345" si="171">H$8</f>
        <v>8</v>
      </c>
      <c r="I345" s="115">
        <f t="shared" si="171"/>
        <v>10</v>
      </c>
      <c r="J345" s="115">
        <f t="shared" si="171"/>
        <v>14</v>
      </c>
      <c r="K345" s="115">
        <f t="shared" si="171"/>
        <v>6</v>
      </c>
      <c r="L345" s="115">
        <f t="shared" si="171"/>
        <v>4</v>
      </c>
      <c r="M345" s="115">
        <f t="shared" si="171"/>
        <v>16</v>
      </c>
      <c r="N345" s="115">
        <f t="shared" si="171"/>
        <v>12</v>
      </c>
      <c r="O345" s="116">
        <f t="shared" si="171"/>
        <v>18</v>
      </c>
      <c r="P345" s="117"/>
      <c r="Q345" s="118">
        <f t="shared" ref="Q345:Y345" si="172">Q$8</f>
        <v>1</v>
      </c>
      <c r="R345" s="119">
        <f t="shared" si="172"/>
        <v>9</v>
      </c>
      <c r="S345" s="119">
        <f t="shared" si="172"/>
        <v>11</v>
      </c>
      <c r="T345" s="119">
        <f t="shared" si="172"/>
        <v>5</v>
      </c>
      <c r="U345" s="119">
        <f t="shared" si="172"/>
        <v>15</v>
      </c>
      <c r="V345" s="119">
        <f t="shared" si="172"/>
        <v>13</v>
      </c>
      <c r="W345" s="119">
        <f t="shared" si="172"/>
        <v>3</v>
      </c>
      <c r="X345" s="119">
        <f t="shared" si="172"/>
        <v>17</v>
      </c>
      <c r="Y345" s="116">
        <f t="shared" si="172"/>
        <v>7</v>
      </c>
      <c r="Z345" s="117"/>
      <c r="AA345" s="120"/>
      <c r="AB345" s="101"/>
      <c r="AC345" s="101"/>
    </row>
    <row r="346" spans="5:32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:O346" si="173">IF($Q341&lt;=18,IF(H345&lt;=$Q341,1,0),IF($Q341&lt;=36,IF(H345&lt;=($Q341-18),2,1),IF($Q341&gt;36,IF(H345&lt;=($Q341-36),3,2))))</f>
        <v>1</v>
      </c>
      <c r="I346" s="122">
        <f t="shared" si="173"/>
        <v>1</v>
      </c>
      <c r="J346" s="122">
        <f t="shared" si="173"/>
        <v>0</v>
      </c>
      <c r="K346" s="122">
        <f t="shared" si="173"/>
        <v>1</v>
      </c>
      <c r="L346" s="122">
        <f t="shared" si="173"/>
        <v>1</v>
      </c>
      <c r="M346" s="122">
        <f t="shared" si="173"/>
        <v>0</v>
      </c>
      <c r="N346" s="122">
        <f t="shared" si="173"/>
        <v>0</v>
      </c>
      <c r="O346" s="123">
        <f t="shared" si="173"/>
        <v>0</v>
      </c>
      <c r="P346" s="124">
        <f>SUM(G346:O346)</f>
        <v>5</v>
      </c>
      <c r="Q346" s="123">
        <f t="shared" ref="Q346:Y346" si="174">IF($Q341&lt;=18,IF(Q345&lt;=$Q341,1,0),IF($Q341&lt;=36,IF(Q345&lt;=($Q341-18),2,1),IF($Q341&gt;36,IF(Q345&lt;=($Q341-36),3,2))))</f>
        <v>1</v>
      </c>
      <c r="R346" s="123">
        <f t="shared" si="174"/>
        <v>1</v>
      </c>
      <c r="S346" s="123">
        <f t="shared" si="174"/>
        <v>0</v>
      </c>
      <c r="T346" s="123">
        <f t="shared" si="174"/>
        <v>1</v>
      </c>
      <c r="U346" s="123">
        <f t="shared" si="174"/>
        <v>0</v>
      </c>
      <c r="V346" s="123">
        <f t="shared" si="174"/>
        <v>0</v>
      </c>
      <c r="W346" s="123">
        <f t="shared" si="174"/>
        <v>1</v>
      </c>
      <c r="X346" s="123">
        <f t="shared" si="174"/>
        <v>0</v>
      </c>
      <c r="Y346" s="123">
        <f t="shared" si="174"/>
        <v>1</v>
      </c>
      <c r="Z346" s="125">
        <f>SUM(Q346:Y346)</f>
        <v>5</v>
      </c>
      <c r="AA346" s="126">
        <f>P346+Z346</f>
        <v>10</v>
      </c>
      <c r="AB346" s="101"/>
      <c r="AC346" s="101"/>
    </row>
    <row r="347" spans="5:32" x14ac:dyDescent="0.35">
      <c r="E347" s="101"/>
      <c r="F347" s="127" t="s">
        <v>51</v>
      </c>
      <c r="G347" s="128">
        <f t="shared" ref="G347:O347" si="175">G20</f>
        <v>6</v>
      </c>
      <c r="H347" s="128">
        <f t="shared" si="175"/>
        <v>6</v>
      </c>
      <c r="I347" s="128">
        <f t="shared" si="175"/>
        <v>3</v>
      </c>
      <c r="J347" s="128">
        <f t="shared" si="175"/>
        <v>5</v>
      </c>
      <c r="K347" s="128">
        <f t="shared" si="175"/>
        <v>4</v>
      </c>
      <c r="L347" s="128">
        <f t="shared" si="175"/>
        <v>4</v>
      </c>
      <c r="M347" s="128">
        <f t="shared" si="175"/>
        <v>6</v>
      </c>
      <c r="N347" s="128">
        <f t="shared" si="175"/>
        <v>4</v>
      </c>
      <c r="O347" s="128">
        <f t="shared" si="175"/>
        <v>5</v>
      </c>
      <c r="P347" s="129">
        <f>SUM(G347:O347)</f>
        <v>43</v>
      </c>
      <c r="Q347" s="130">
        <f t="shared" ref="Q347:Y347" si="176">Q20</f>
        <v>4</v>
      </c>
      <c r="R347" s="128">
        <f t="shared" si="176"/>
        <v>5</v>
      </c>
      <c r="S347" s="128">
        <f t="shared" si="176"/>
        <v>3</v>
      </c>
      <c r="T347" s="128">
        <f t="shared" si="176"/>
        <v>6</v>
      </c>
      <c r="U347" s="128">
        <f t="shared" si="176"/>
        <v>5</v>
      </c>
      <c r="V347" s="128">
        <f t="shared" si="176"/>
        <v>5</v>
      </c>
      <c r="W347" s="128">
        <f t="shared" si="176"/>
        <v>4</v>
      </c>
      <c r="X347" s="128">
        <f t="shared" si="176"/>
        <v>3</v>
      </c>
      <c r="Y347" s="131">
        <f t="shared" si="176"/>
        <v>6</v>
      </c>
      <c r="Z347" s="129">
        <f>SUM(Q347:Y347)</f>
        <v>41</v>
      </c>
      <c r="AA347" s="132">
        <f>P347+Z347</f>
        <v>84</v>
      </c>
      <c r="AB347" s="101"/>
      <c r="AC347" s="101"/>
    </row>
    <row r="348" spans="5:32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1</v>
      </c>
      <c r="H348" s="134">
        <f t="shared" ref="H348:O348" si="177">IF(H347-H344=-1,3+H346)+IF(H347-H344=0,2+H346)+IF(H347-H344=1,1+H346)+IF(H347-H344=2,H346)+IF(H347-H344=3,IF(H346-1&gt;0,H346-1,0))+IF(H347-H344=4,IF(H346-2&gt;0,H346-2,0))</f>
        <v>2</v>
      </c>
      <c r="I348" s="134">
        <f t="shared" si="177"/>
        <v>3</v>
      </c>
      <c r="J348" s="134">
        <f t="shared" si="177"/>
        <v>1</v>
      </c>
      <c r="K348" s="134">
        <f t="shared" si="177"/>
        <v>3</v>
      </c>
      <c r="L348" s="134">
        <f t="shared" si="177"/>
        <v>3</v>
      </c>
      <c r="M348" s="134">
        <f t="shared" si="177"/>
        <v>0</v>
      </c>
      <c r="N348" s="134">
        <f t="shared" si="177"/>
        <v>2</v>
      </c>
      <c r="O348" s="135">
        <f t="shared" si="177"/>
        <v>2</v>
      </c>
      <c r="P348" s="136">
        <f>SUM(G348:O348)</f>
        <v>17</v>
      </c>
      <c r="Q348" s="137">
        <f t="shared" ref="Q348:Y348" si="178">IF(Q347-Q344=-1,3+Q346)+IF(Q347-Q344=0,2+Q346)+IF(Q347-Q344=1,1+Q346)+IF(Q347-Q344=2,Q346)+IF(Q347-Q344=3,IF(Q346-1&gt;0,Q346-1,0))+IF(Q347-Q344=4,IF(Q346-2&gt;0,Q346-2,0))</f>
        <v>3</v>
      </c>
      <c r="R348" s="138">
        <f t="shared" si="178"/>
        <v>2</v>
      </c>
      <c r="S348" s="138">
        <f t="shared" si="178"/>
        <v>2</v>
      </c>
      <c r="T348" s="138">
        <f t="shared" si="178"/>
        <v>1</v>
      </c>
      <c r="U348" s="138">
        <f t="shared" si="178"/>
        <v>1</v>
      </c>
      <c r="V348" s="138">
        <f t="shared" si="178"/>
        <v>2</v>
      </c>
      <c r="W348" s="138">
        <f t="shared" si="178"/>
        <v>3</v>
      </c>
      <c r="X348" s="138">
        <f t="shared" si="178"/>
        <v>2</v>
      </c>
      <c r="Y348" s="135">
        <f t="shared" si="178"/>
        <v>2</v>
      </c>
      <c r="Z348" s="136">
        <f>SUM(Q348:Y348)</f>
        <v>18</v>
      </c>
      <c r="AA348" s="139">
        <f>P348+Z348</f>
        <v>35</v>
      </c>
      <c r="AB348" s="101"/>
      <c r="AC348" s="101"/>
    </row>
    <row r="349" spans="5:32" ht="15" thickBot="1" x14ac:dyDescent="0.4">
      <c r="E349" s="101"/>
      <c r="F349" s="140" t="s">
        <v>53</v>
      </c>
      <c r="G349" s="141">
        <f t="shared" ref="G349:O349" si="179">IF(G347-G344=-2,4)+IF(G347-G344=-1,3)+IF(G347-G344=0,2)+IF(G347-G344=1,1)+IF(G347-G344&gt;2,0)</f>
        <v>0</v>
      </c>
      <c r="H349" s="141">
        <f t="shared" si="179"/>
        <v>1</v>
      </c>
      <c r="I349" s="141">
        <f t="shared" si="179"/>
        <v>2</v>
      </c>
      <c r="J349" s="141">
        <f t="shared" si="179"/>
        <v>1</v>
      </c>
      <c r="K349" s="141">
        <f t="shared" si="179"/>
        <v>2</v>
      </c>
      <c r="L349" s="141">
        <f t="shared" si="179"/>
        <v>2</v>
      </c>
      <c r="M349" s="141">
        <f t="shared" si="179"/>
        <v>0</v>
      </c>
      <c r="N349" s="141">
        <f t="shared" si="179"/>
        <v>2</v>
      </c>
      <c r="O349" s="142">
        <f t="shared" si="179"/>
        <v>2</v>
      </c>
      <c r="P349" s="143">
        <f>SUM(G349:O349)</f>
        <v>12</v>
      </c>
      <c r="Q349" s="142">
        <f t="shared" ref="Q349:Y349" si="180">IF(Q347-Q344=-2,4)+IF(Q347-Q344=-1,3)+IF(Q347-Q344=0,2)+IF(Q347-Q344=1,1)+IF(Q347-Q344&gt;2,0)</f>
        <v>2</v>
      </c>
      <c r="R349" s="142">
        <f t="shared" si="180"/>
        <v>1</v>
      </c>
      <c r="S349" s="142">
        <f t="shared" si="180"/>
        <v>2</v>
      </c>
      <c r="T349" s="142">
        <f t="shared" si="180"/>
        <v>0</v>
      </c>
      <c r="U349" s="142">
        <f t="shared" si="180"/>
        <v>1</v>
      </c>
      <c r="V349" s="142">
        <f t="shared" si="180"/>
        <v>2</v>
      </c>
      <c r="W349" s="142">
        <f t="shared" si="180"/>
        <v>2</v>
      </c>
      <c r="X349" s="142">
        <f t="shared" si="180"/>
        <v>2</v>
      </c>
      <c r="Y349" s="142">
        <f t="shared" si="180"/>
        <v>1</v>
      </c>
      <c r="Z349" s="143">
        <f>SUM(Q349:Y349)</f>
        <v>13</v>
      </c>
      <c r="AA349" s="144">
        <f>P349+Z349</f>
        <v>25</v>
      </c>
      <c r="AB349" s="101"/>
      <c r="AC349" s="101"/>
    </row>
    <row r="350" spans="5:32" x14ac:dyDescent="0.35">
      <c r="E350" s="101"/>
      <c r="F350" s="38"/>
      <c r="G350" s="28">
        <f>G347-G344</f>
        <v>2</v>
      </c>
      <c r="H350" s="28">
        <f t="shared" ref="H350:O350" si="181">H347-H344</f>
        <v>1</v>
      </c>
      <c r="I350" s="28">
        <f t="shared" si="181"/>
        <v>0</v>
      </c>
      <c r="J350" s="28">
        <f t="shared" si="181"/>
        <v>1</v>
      </c>
      <c r="K350" s="28">
        <f t="shared" si="181"/>
        <v>0</v>
      </c>
      <c r="L350" s="28">
        <f t="shared" si="181"/>
        <v>0</v>
      </c>
      <c r="M350" s="28">
        <f t="shared" si="181"/>
        <v>3</v>
      </c>
      <c r="N350" s="28">
        <f t="shared" si="181"/>
        <v>0</v>
      </c>
      <c r="O350" s="15">
        <f t="shared" si="181"/>
        <v>0</v>
      </c>
      <c r="P350" s="15"/>
      <c r="Q350" s="15">
        <f t="shared" ref="Q350:Y350" si="182">Q347-Q344</f>
        <v>0</v>
      </c>
      <c r="R350" s="15">
        <f t="shared" si="182"/>
        <v>1</v>
      </c>
      <c r="S350" s="15">
        <f t="shared" si="182"/>
        <v>0</v>
      </c>
      <c r="T350" s="15">
        <f t="shared" si="182"/>
        <v>2</v>
      </c>
      <c r="U350" s="15">
        <f t="shared" si="182"/>
        <v>1</v>
      </c>
      <c r="V350" s="15">
        <f t="shared" si="182"/>
        <v>0</v>
      </c>
      <c r="W350" s="15">
        <f t="shared" si="182"/>
        <v>0</v>
      </c>
      <c r="X350" s="15">
        <f t="shared" si="182"/>
        <v>0</v>
      </c>
      <c r="Y350" s="15">
        <f t="shared" si="182"/>
        <v>1</v>
      </c>
      <c r="Z350" s="145"/>
      <c r="AA350" s="146"/>
      <c r="AB350" s="101"/>
      <c r="AC350" s="101"/>
    </row>
    <row r="351" spans="5:32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2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2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10</v>
      </c>
      <c r="P353" s="198" t="s">
        <v>57</v>
      </c>
      <c r="Q353" s="198"/>
      <c r="R353" s="198"/>
      <c r="S353" s="198"/>
      <c r="T353" s="198"/>
      <c r="U353" s="148">
        <f>COUNTIF(G350:Y350,"=2")</f>
        <v>2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</row>
    <row r="354" spans="5:32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0</v>
      </c>
      <c r="M354" s="217" t="s">
        <v>59</v>
      </c>
      <c r="N354" s="217"/>
      <c r="O354" s="152">
        <f>COUNTIF(G350:Y350,"=1")</f>
        <v>5</v>
      </c>
      <c r="P354" s="198" t="s">
        <v>60</v>
      </c>
      <c r="Q354" s="198"/>
      <c r="R354" s="198"/>
      <c r="S354" s="198"/>
      <c r="T354" s="198"/>
      <c r="U354" s="151">
        <f>COUNTIF(G350:Y350,"&gt;=3")</f>
        <v>1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</row>
    <row r="355" spans="5:32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10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</row>
    <row r="356" spans="5:32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5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</row>
    <row r="357" spans="5:32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2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</row>
    <row r="358" spans="5:32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1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</row>
    <row r="359" spans="5:32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</row>
    <row r="360" spans="5:32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</row>
    <row r="361" spans="5:32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</row>
    <row r="362" spans="5:32" ht="15.5" thickTop="1" thickBot="1" x14ac:dyDescent="0.4"/>
    <row r="363" spans="5:32" x14ac:dyDescent="0.35">
      <c r="E363" s="101"/>
      <c r="F363" s="102" t="s">
        <v>49</v>
      </c>
      <c r="G363" s="196" t="str">
        <f>C21</f>
        <v>MAITRE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44646</v>
      </c>
      <c r="AB363" s="101"/>
      <c r="AC363" s="101"/>
    </row>
    <row r="364" spans="5:32" ht="15" thickBot="1" x14ac:dyDescent="0.4">
      <c r="E364" s="101"/>
      <c r="F364" s="104" t="s">
        <v>6</v>
      </c>
      <c r="G364" s="210">
        <f>E21</f>
        <v>23.9</v>
      </c>
      <c r="H364" s="211"/>
      <c r="I364" s="211"/>
      <c r="J364" s="211"/>
      <c r="K364" s="17"/>
      <c r="L364" s="211">
        <f>$F$3</f>
        <v>122</v>
      </c>
      <c r="M364" s="211"/>
      <c r="N364" s="211"/>
      <c r="O364" s="211">
        <f>$G$3</f>
        <v>70</v>
      </c>
      <c r="P364" s="211"/>
      <c r="Q364" s="212">
        <f>ROUND((G364*(L364/113)+(O364-AA367)),0)</f>
        <v>24</v>
      </c>
      <c r="R364" s="212"/>
      <c r="S364" s="212"/>
      <c r="T364" s="212"/>
      <c r="U364" s="17"/>
      <c r="V364" s="17"/>
      <c r="AA364" s="17"/>
      <c r="AB364" s="101"/>
      <c r="AC364" s="101"/>
    </row>
    <row r="365" spans="5:32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2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2" x14ac:dyDescent="0.35">
      <c r="E367" s="101"/>
      <c r="F367" s="109" t="s">
        <v>11</v>
      </c>
      <c r="G367" s="110">
        <f>G$7</f>
        <v>4</v>
      </c>
      <c r="H367" s="110">
        <f t="shared" ref="H367:O367" si="183">H$7</f>
        <v>5</v>
      </c>
      <c r="I367" s="110">
        <f t="shared" si="183"/>
        <v>3</v>
      </c>
      <c r="J367" s="110">
        <f t="shared" si="183"/>
        <v>4</v>
      </c>
      <c r="K367" s="110">
        <f t="shared" si="183"/>
        <v>4</v>
      </c>
      <c r="L367" s="110">
        <f t="shared" si="183"/>
        <v>4</v>
      </c>
      <c r="M367" s="110">
        <f t="shared" si="183"/>
        <v>3</v>
      </c>
      <c r="N367" s="110">
        <f t="shared" si="183"/>
        <v>4</v>
      </c>
      <c r="O367" s="110">
        <f t="shared" si="183"/>
        <v>5</v>
      </c>
      <c r="P367" s="111">
        <f>SUM(G367:O367)</f>
        <v>36</v>
      </c>
      <c r="Q367" s="110">
        <f t="shared" ref="Q367:Y367" si="184">Q$7</f>
        <v>4</v>
      </c>
      <c r="R367" s="112">
        <f t="shared" si="184"/>
        <v>4</v>
      </c>
      <c r="S367" s="112">
        <f t="shared" si="184"/>
        <v>3</v>
      </c>
      <c r="T367" s="112">
        <f t="shared" si="184"/>
        <v>4</v>
      </c>
      <c r="U367" s="112">
        <f t="shared" si="184"/>
        <v>4</v>
      </c>
      <c r="V367" s="112">
        <f t="shared" si="184"/>
        <v>5</v>
      </c>
      <c r="W367" s="112">
        <f t="shared" si="184"/>
        <v>4</v>
      </c>
      <c r="X367" s="112">
        <f t="shared" si="184"/>
        <v>3</v>
      </c>
      <c r="Y367" s="113">
        <f t="shared" si="184"/>
        <v>5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2" x14ac:dyDescent="0.35">
      <c r="E368" s="101"/>
      <c r="F368" s="114" t="s">
        <v>7</v>
      </c>
      <c r="G368" s="115">
        <f>G$8</f>
        <v>2</v>
      </c>
      <c r="H368" s="115">
        <f t="shared" ref="H368:O368" si="185">H$8</f>
        <v>8</v>
      </c>
      <c r="I368" s="115">
        <f t="shared" si="185"/>
        <v>10</v>
      </c>
      <c r="J368" s="115">
        <f t="shared" si="185"/>
        <v>14</v>
      </c>
      <c r="K368" s="115">
        <f t="shared" si="185"/>
        <v>6</v>
      </c>
      <c r="L368" s="115">
        <f t="shared" si="185"/>
        <v>4</v>
      </c>
      <c r="M368" s="115">
        <f t="shared" si="185"/>
        <v>16</v>
      </c>
      <c r="N368" s="115">
        <f t="shared" si="185"/>
        <v>12</v>
      </c>
      <c r="O368" s="116">
        <f t="shared" si="185"/>
        <v>18</v>
      </c>
      <c r="P368" s="117"/>
      <c r="Q368" s="118">
        <f t="shared" ref="Q368:Y368" si="186">Q$8</f>
        <v>1</v>
      </c>
      <c r="R368" s="119">
        <f t="shared" si="186"/>
        <v>9</v>
      </c>
      <c r="S368" s="119">
        <f t="shared" si="186"/>
        <v>11</v>
      </c>
      <c r="T368" s="119">
        <f t="shared" si="186"/>
        <v>5</v>
      </c>
      <c r="U368" s="119">
        <f t="shared" si="186"/>
        <v>15</v>
      </c>
      <c r="V368" s="119">
        <f t="shared" si="186"/>
        <v>13</v>
      </c>
      <c r="W368" s="119">
        <f t="shared" si="186"/>
        <v>3</v>
      </c>
      <c r="X368" s="119">
        <f t="shared" si="186"/>
        <v>17</v>
      </c>
      <c r="Y368" s="116">
        <f t="shared" si="186"/>
        <v>7</v>
      </c>
      <c r="Z368" s="117"/>
      <c r="AA368" s="120"/>
      <c r="AB368" s="101"/>
      <c r="AC368" s="101"/>
    </row>
    <row r="369" spans="5:32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2</v>
      </c>
      <c r="H369" s="122">
        <f t="shared" ref="H369:O369" si="187">IF($Q364&lt;=18,IF(H368&lt;=$Q364,1,0),IF($Q364&lt;=36,IF(H368&lt;=($Q364-18),2,1),IF($Q364&gt;36,IF(H368&lt;=($Q364-36),3,2))))</f>
        <v>1</v>
      </c>
      <c r="I369" s="122">
        <f t="shared" si="187"/>
        <v>1</v>
      </c>
      <c r="J369" s="122">
        <f t="shared" si="187"/>
        <v>1</v>
      </c>
      <c r="K369" s="122">
        <f t="shared" si="187"/>
        <v>2</v>
      </c>
      <c r="L369" s="122">
        <f t="shared" si="187"/>
        <v>2</v>
      </c>
      <c r="M369" s="122">
        <f t="shared" si="187"/>
        <v>1</v>
      </c>
      <c r="N369" s="122">
        <f t="shared" si="187"/>
        <v>1</v>
      </c>
      <c r="O369" s="123">
        <f t="shared" si="187"/>
        <v>1</v>
      </c>
      <c r="P369" s="124">
        <f>SUM(G369:O369)</f>
        <v>12</v>
      </c>
      <c r="Q369" s="123">
        <f t="shared" ref="Q369:Y369" si="188">IF($Q364&lt;=18,IF(Q368&lt;=$Q364,1,0),IF($Q364&lt;=36,IF(Q368&lt;=($Q364-18),2,1),IF($Q364&gt;36,IF(Q368&lt;=($Q364-36),3,2))))</f>
        <v>2</v>
      </c>
      <c r="R369" s="123">
        <f t="shared" si="188"/>
        <v>1</v>
      </c>
      <c r="S369" s="123">
        <f t="shared" si="188"/>
        <v>1</v>
      </c>
      <c r="T369" s="123">
        <f t="shared" si="188"/>
        <v>2</v>
      </c>
      <c r="U369" s="123">
        <f t="shared" si="188"/>
        <v>1</v>
      </c>
      <c r="V369" s="123">
        <f t="shared" si="188"/>
        <v>1</v>
      </c>
      <c r="W369" s="123">
        <f t="shared" si="188"/>
        <v>2</v>
      </c>
      <c r="X369" s="123">
        <f t="shared" si="188"/>
        <v>1</v>
      </c>
      <c r="Y369" s="123">
        <f t="shared" si="188"/>
        <v>1</v>
      </c>
      <c r="Z369" s="125">
        <f>SUM(Q369:Y369)</f>
        <v>12</v>
      </c>
      <c r="AA369" s="126">
        <f>P369+Z369</f>
        <v>24</v>
      </c>
      <c r="AB369" s="101"/>
      <c r="AC369" s="101"/>
    </row>
    <row r="370" spans="5:32" x14ac:dyDescent="0.35">
      <c r="E370" s="101"/>
      <c r="F370" s="127" t="s">
        <v>51</v>
      </c>
      <c r="G370" s="128">
        <f t="shared" ref="G370:O370" si="189">G21</f>
        <v>6</v>
      </c>
      <c r="H370" s="128">
        <f t="shared" si="189"/>
        <v>8</v>
      </c>
      <c r="I370" s="128">
        <f t="shared" si="189"/>
        <v>6</v>
      </c>
      <c r="J370" s="128">
        <f t="shared" si="189"/>
        <v>5</v>
      </c>
      <c r="K370" s="128">
        <f t="shared" si="189"/>
        <v>4</v>
      </c>
      <c r="L370" s="128">
        <f t="shared" si="189"/>
        <v>4</v>
      </c>
      <c r="M370" s="128">
        <f t="shared" si="189"/>
        <v>4</v>
      </c>
      <c r="N370" s="128">
        <f t="shared" si="189"/>
        <v>5</v>
      </c>
      <c r="O370" s="128">
        <f t="shared" si="189"/>
        <v>5</v>
      </c>
      <c r="P370" s="129">
        <f>SUM(G370:O370)</f>
        <v>47</v>
      </c>
      <c r="Q370" s="130">
        <f t="shared" ref="Q370:Y370" si="190">Q21</f>
        <v>6</v>
      </c>
      <c r="R370" s="128">
        <f t="shared" si="190"/>
        <v>5</v>
      </c>
      <c r="S370" s="128">
        <f t="shared" si="190"/>
        <v>5</v>
      </c>
      <c r="T370" s="128">
        <f t="shared" si="190"/>
        <v>5</v>
      </c>
      <c r="U370" s="128">
        <f t="shared" si="190"/>
        <v>5</v>
      </c>
      <c r="V370" s="128">
        <f t="shared" si="190"/>
        <v>6</v>
      </c>
      <c r="W370" s="128">
        <f t="shared" si="190"/>
        <v>6</v>
      </c>
      <c r="X370" s="128">
        <f t="shared" si="190"/>
        <v>3</v>
      </c>
      <c r="Y370" s="131">
        <f t="shared" si="190"/>
        <v>8</v>
      </c>
      <c r="Z370" s="129">
        <f>SUM(Q370:Y370)</f>
        <v>49</v>
      </c>
      <c r="AA370" s="132">
        <f>P370+Z370</f>
        <v>96</v>
      </c>
      <c r="AB370" s="101"/>
      <c r="AC370" s="101"/>
    </row>
    <row r="371" spans="5:32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2</v>
      </c>
      <c r="H371" s="134">
        <f t="shared" ref="H371:O371" si="191">IF(H370-H367=-1,3+H369)+IF(H370-H367=0,2+H369)+IF(H370-H367=1,1+H369)+IF(H370-H367=2,H369)+IF(H370-H367=3,IF(H369-1&gt;0,H369-1,0))+IF(H370-H367=4,IF(H369-2&gt;0,H369-2,0))</f>
        <v>0</v>
      </c>
      <c r="I371" s="134">
        <f t="shared" si="191"/>
        <v>0</v>
      </c>
      <c r="J371" s="134">
        <f t="shared" si="191"/>
        <v>2</v>
      </c>
      <c r="K371" s="134">
        <f t="shared" si="191"/>
        <v>4</v>
      </c>
      <c r="L371" s="134">
        <f t="shared" si="191"/>
        <v>4</v>
      </c>
      <c r="M371" s="134">
        <f t="shared" si="191"/>
        <v>2</v>
      </c>
      <c r="N371" s="134">
        <f t="shared" si="191"/>
        <v>2</v>
      </c>
      <c r="O371" s="135">
        <f t="shared" si="191"/>
        <v>3</v>
      </c>
      <c r="P371" s="136">
        <f>SUM(G371:O371)</f>
        <v>19</v>
      </c>
      <c r="Q371" s="137">
        <f t="shared" ref="Q371:Y371" si="192">IF(Q370-Q367=-1,3+Q369)+IF(Q370-Q367=0,2+Q369)+IF(Q370-Q367=1,1+Q369)+IF(Q370-Q367=2,Q369)+IF(Q370-Q367=3,IF(Q369-1&gt;0,Q369-1,0))+IF(Q370-Q367=4,IF(Q369-2&gt;0,Q369-2,0))</f>
        <v>2</v>
      </c>
      <c r="R371" s="138">
        <f t="shared" si="192"/>
        <v>2</v>
      </c>
      <c r="S371" s="138">
        <f t="shared" si="192"/>
        <v>1</v>
      </c>
      <c r="T371" s="138">
        <f t="shared" si="192"/>
        <v>3</v>
      </c>
      <c r="U371" s="138">
        <f t="shared" si="192"/>
        <v>2</v>
      </c>
      <c r="V371" s="138">
        <f t="shared" si="192"/>
        <v>2</v>
      </c>
      <c r="W371" s="138">
        <f t="shared" si="192"/>
        <v>2</v>
      </c>
      <c r="X371" s="138">
        <f t="shared" si="192"/>
        <v>3</v>
      </c>
      <c r="Y371" s="135">
        <f t="shared" si="192"/>
        <v>0</v>
      </c>
      <c r="Z371" s="136">
        <f>SUM(Q371:Y371)</f>
        <v>17</v>
      </c>
      <c r="AA371" s="139">
        <f>P371+Z371</f>
        <v>36</v>
      </c>
      <c r="AB371" s="101"/>
      <c r="AC371" s="101"/>
    </row>
    <row r="372" spans="5:32" ht="15" thickBot="1" x14ac:dyDescent="0.4">
      <c r="E372" s="101"/>
      <c r="F372" s="140" t="s">
        <v>53</v>
      </c>
      <c r="G372" s="141">
        <f t="shared" ref="G372:O372" si="193">IF(G370-G367=-2,4)+IF(G370-G367=-1,3)+IF(G370-G367=0,2)+IF(G370-G367=1,1)+IF(G370-G367&gt;2,0)</f>
        <v>0</v>
      </c>
      <c r="H372" s="141">
        <f t="shared" si="193"/>
        <v>0</v>
      </c>
      <c r="I372" s="141">
        <f t="shared" si="193"/>
        <v>0</v>
      </c>
      <c r="J372" s="141">
        <f t="shared" si="193"/>
        <v>1</v>
      </c>
      <c r="K372" s="141">
        <f t="shared" si="193"/>
        <v>2</v>
      </c>
      <c r="L372" s="141">
        <f t="shared" si="193"/>
        <v>2</v>
      </c>
      <c r="M372" s="141">
        <f t="shared" si="193"/>
        <v>1</v>
      </c>
      <c r="N372" s="141">
        <f t="shared" si="193"/>
        <v>1</v>
      </c>
      <c r="O372" s="142">
        <f t="shared" si="193"/>
        <v>2</v>
      </c>
      <c r="P372" s="143">
        <f>SUM(G372:O372)</f>
        <v>9</v>
      </c>
      <c r="Q372" s="142">
        <f t="shared" ref="Q372:Y372" si="194">IF(Q370-Q367=-2,4)+IF(Q370-Q367=-1,3)+IF(Q370-Q367=0,2)+IF(Q370-Q367=1,1)+IF(Q370-Q367&gt;2,0)</f>
        <v>0</v>
      </c>
      <c r="R372" s="142">
        <f t="shared" si="194"/>
        <v>1</v>
      </c>
      <c r="S372" s="142">
        <f t="shared" si="194"/>
        <v>0</v>
      </c>
      <c r="T372" s="142">
        <f t="shared" si="194"/>
        <v>1</v>
      </c>
      <c r="U372" s="142">
        <f t="shared" si="194"/>
        <v>1</v>
      </c>
      <c r="V372" s="142">
        <f t="shared" si="194"/>
        <v>1</v>
      </c>
      <c r="W372" s="142">
        <f t="shared" si="194"/>
        <v>0</v>
      </c>
      <c r="X372" s="142">
        <f t="shared" si="194"/>
        <v>2</v>
      </c>
      <c r="Y372" s="142">
        <f t="shared" si="194"/>
        <v>0</v>
      </c>
      <c r="Z372" s="143">
        <f>SUM(Q372:Y372)</f>
        <v>6</v>
      </c>
      <c r="AA372" s="144">
        <f>P372+Z372</f>
        <v>15</v>
      </c>
      <c r="AB372" s="101"/>
      <c r="AC372" s="101"/>
    </row>
    <row r="373" spans="5:32" x14ac:dyDescent="0.35">
      <c r="E373" s="101"/>
      <c r="F373" s="38"/>
      <c r="G373" s="28">
        <f>G370-G367</f>
        <v>2</v>
      </c>
      <c r="H373" s="28">
        <f t="shared" ref="H373:O373" si="195">H370-H367</f>
        <v>3</v>
      </c>
      <c r="I373" s="28">
        <f t="shared" si="195"/>
        <v>3</v>
      </c>
      <c r="J373" s="28">
        <f t="shared" si="195"/>
        <v>1</v>
      </c>
      <c r="K373" s="28">
        <f t="shared" si="195"/>
        <v>0</v>
      </c>
      <c r="L373" s="28">
        <f t="shared" si="195"/>
        <v>0</v>
      </c>
      <c r="M373" s="28">
        <f t="shared" si="195"/>
        <v>1</v>
      </c>
      <c r="N373" s="28">
        <f t="shared" si="195"/>
        <v>1</v>
      </c>
      <c r="O373" s="15">
        <f t="shared" si="195"/>
        <v>0</v>
      </c>
      <c r="P373" s="15"/>
      <c r="Q373" s="15">
        <f t="shared" ref="Q373:Y373" si="196">Q370-Q367</f>
        <v>2</v>
      </c>
      <c r="R373" s="15">
        <f t="shared" si="196"/>
        <v>1</v>
      </c>
      <c r="S373" s="15">
        <f t="shared" si="196"/>
        <v>2</v>
      </c>
      <c r="T373" s="15">
        <f t="shared" si="196"/>
        <v>1</v>
      </c>
      <c r="U373" s="15">
        <f t="shared" si="196"/>
        <v>1</v>
      </c>
      <c r="V373" s="15">
        <f t="shared" si="196"/>
        <v>1</v>
      </c>
      <c r="W373" s="15">
        <f t="shared" si="196"/>
        <v>2</v>
      </c>
      <c r="X373" s="15">
        <f t="shared" si="196"/>
        <v>0</v>
      </c>
      <c r="Y373" s="15">
        <f t="shared" si="196"/>
        <v>3</v>
      </c>
      <c r="Z373" s="145"/>
      <c r="AA373" s="146"/>
      <c r="AB373" s="101"/>
      <c r="AC373" s="101"/>
    </row>
    <row r="374" spans="5:32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2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2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4</v>
      </c>
      <c r="P376" s="198" t="s">
        <v>57</v>
      </c>
      <c r="Q376" s="198"/>
      <c r="R376" s="198"/>
      <c r="S376" s="198"/>
      <c r="T376" s="198"/>
      <c r="U376" s="148">
        <f>COUNTIF(G373:Y373,"=2")</f>
        <v>4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</row>
    <row r="377" spans="5:32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7</v>
      </c>
      <c r="P377" s="198" t="s">
        <v>60</v>
      </c>
      <c r="Q377" s="198"/>
      <c r="R377" s="198"/>
      <c r="S377" s="198"/>
      <c r="T377" s="198"/>
      <c r="U377" s="151">
        <f>COUNTIF(G373:Y373,"&gt;=3")</f>
        <v>3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</row>
    <row r="378" spans="5:32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4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</row>
    <row r="379" spans="5:32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7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</row>
    <row r="380" spans="5:32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4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</row>
    <row r="381" spans="5:32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3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</row>
    <row r="382" spans="5:32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</row>
    <row r="383" spans="5:32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</row>
    <row r="384" spans="5:32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</row>
    <row r="385" spans="5:32" ht="15.5" thickTop="1" thickBot="1" x14ac:dyDescent="0.4"/>
    <row r="386" spans="5:32" x14ac:dyDescent="0.35">
      <c r="E386" s="101"/>
      <c r="F386" s="102" t="s">
        <v>49</v>
      </c>
      <c r="G386" s="196" t="str">
        <f>C22</f>
        <v>LEVEQUE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44646</v>
      </c>
      <c r="AB386" s="101"/>
      <c r="AC386" s="101"/>
    </row>
    <row r="387" spans="5:32" ht="15" thickBot="1" x14ac:dyDescent="0.4">
      <c r="E387" s="101"/>
      <c r="F387" s="104" t="s">
        <v>6</v>
      </c>
      <c r="G387" s="210">
        <f>E22</f>
        <v>22.4</v>
      </c>
      <c r="H387" s="211"/>
      <c r="I387" s="211"/>
      <c r="J387" s="211"/>
      <c r="K387" s="17"/>
      <c r="L387" s="211">
        <f>$F$3</f>
        <v>122</v>
      </c>
      <c r="M387" s="211"/>
      <c r="N387" s="211"/>
      <c r="O387" s="211">
        <f>$G$3</f>
        <v>70</v>
      </c>
      <c r="P387" s="211"/>
      <c r="Q387" s="212">
        <f>ROUND((G387*(L387/113)+(O387-AA390)),0)</f>
        <v>22</v>
      </c>
      <c r="R387" s="212"/>
      <c r="S387" s="212"/>
      <c r="T387" s="212"/>
      <c r="U387" s="17"/>
      <c r="V387" s="17"/>
      <c r="AA387" s="17"/>
      <c r="AB387" s="101"/>
      <c r="AC387" s="101"/>
    </row>
    <row r="388" spans="5:32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2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2" x14ac:dyDescent="0.35">
      <c r="E390" s="101"/>
      <c r="F390" s="109" t="s">
        <v>11</v>
      </c>
      <c r="G390" s="110">
        <f>G$7</f>
        <v>4</v>
      </c>
      <c r="H390" s="110">
        <f t="shared" ref="H390:O390" si="197">H$7</f>
        <v>5</v>
      </c>
      <c r="I390" s="110">
        <f t="shared" si="197"/>
        <v>3</v>
      </c>
      <c r="J390" s="110">
        <f t="shared" si="197"/>
        <v>4</v>
      </c>
      <c r="K390" s="110">
        <f t="shared" si="197"/>
        <v>4</v>
      </c>
      <c r="L390" s="110">
        <f t="shared" si="197"/>
        <v>4</v>
      </c>
      <c r="M390" s="110">
        <f t="shared" si="197"/>
        <v>3</v>
      </c>
      <c r="N390" s="110">
        <f t="shared" si="197"/>
        <v>4</v>
      </c>
      <c r="O390" s="110">
        <f t="shared" si="197"/>
        <v>5</v>
      </c>
      <c r="P390" s="111">
        <f>SUM(G390:O390)</f>
        <v>36</v>
      </c>
      <c r="Q390" s="110">
        <f t="shared" ref="Q390:Y390" si="198">Q$7</f>
        <v>4</v>
      </c>
      <c r="R390" s="112">
        <f t="shared" si="198"/>
        <v>4</v>
      </c>
      <c r="S390" s="112">
        <f t="shared" si="198"/>
        <v>3</v>
      </c>
      <c r="T390" s="112">
        <f t="shared" si="198"/>
        <v>4</v>
      </c>
      <c r="U390" s="112">
        <f t="shared" si="198"/>
        <v>4</v>
      </c>
      <c r="V390" s="112">
        <f t="shared" si="198"/>
        <v>5</v>
      </c>
      <c r="W390" s="112">
        <f t="shared" si="198"/>
        <v>4</v>
      </c>
      <c r="X390" s="112">
        <f t="shared" si="198"/>
        <v>3</v>
      </c>
      <c r="Y390" s="113">
        <f t="shared" si="198"/>
        <v>5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2" x14ac:dyDescent="0.35">
      <c r="E391" s="101"/>
      <c r="F391" s="114" t="s">
        <v>7</v>
      </c>
      <c r="G391" s="115">
        <f>G$8</f>
        <v>2</v>
      </c>
      <c r="H391" s="115">
        <f t="shared" ref="H391:O391" si="199">H$8</f>
        <v>8</v>
      </c>
      <c r="I391" s="115">
        <f t="shared" si="199"/>
        <v>10</v>
      </c>
      <c r="J391" s="115">
        <f t="shared" si="199"/>
        <v>14</v>
      </c>
      <c r="K391" s="115">
        <f t="shared" si="199"/>
        <v>6</v>
      </c>
      <c r="L391" s="115">
        <f t="shared" si="199"/>
        <v>4</v>
      </c>
      <c r="M391" s="115">
        <f t="shared" si="199"/>
        <v>16</v>
      </c>
      <c r="N391" s="115">
        <f t="shared" si="199"/>
        <v>12</v>
      </c>
      <c r="O391" s="116">
        <f t="shared" si="199"/>
        <v>18</v>
      </c>
      <c r="P391" s="117"/>
      <c r="Q391" s="118">
        <f t="shared" ref="Q391:Y391" si="200">Q$8</f>
        <v>1</v>
      </c>
      <c r="R391" s="119">
        <f t="shared" si="200"/>
        <v>9</v>
      </c>
      <c r="S391" s="119">
        <f t="shared" si="200"/>
        <v>11</v>
      </c>
      <c r="T391" s="119">
        <f t="shared" si="200"/>
        <v>5</v>
      </c>
      <c r="U391" s="119">
        <f t="shared" si="200"/>
        <v>15</v>
      </c>
      <c r="V391" s="119">
        <f t="shared" si="200"/>
        <v>13</v>
      </c>
      <c r="W391" s="119">
        <f t="shared" si="200"/>
        <v>3</v>
      </c>
      <c r="X391" s="119">
        <f t="shared" si="200"/>
        <v>17</v>
      </c>
      <c r="Y391" s="116">
        <f t="shared" si="200"/>
        <v>7</v>
      </c>
      <c r="Z391" s="117"/>
      <c r="AA391" s="120"/>
      <c r="AB391" s="101"/>
      <c r="AC391" s="101"/>
    </row>
    <row r="392" spans="5:32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2</v>
      </c>
      <c r="H392" s="122">
        <f t="shared" ref="H392:O392" si="201">IF($Q387&lt;=18,IF(H391&lt;=$Q387,1,0),IF($Q387&lt;=36,IF(H391&lt;=($Q387-18),2,1),IF($Q387&gt;36,IF(H391&lt;=($Q387-36),3,2))))</f>
        <v>1</v>
      </c>
      <c r="I392" s="122">
        <f t="shared" si="201"/>
        <v>1</v>
      </c>
      <c r="J392" s="122">
        <f t="shared" si="201"/>
        <v>1</v>
      </c>
      <c r="K392" s="122">
        <f t="shared" si="201"/>
        <v>1</v>
      </c>
      <c r="L392" s="122">
        <f t="shared" si="201"/>
        <v>2</v>
      </c>
      <c r="M392" s="122">
        <f t="shared" si="201"/>
        <v>1</v>
      </c>
      <c r="N392" s="122">
        <f t="shared" si="201"/>
        <v>1</v>
      </c>
      <c r="O392" s="123">
        <f t="shared" si="201"/>
        <v>1</v>
      </c>
      <c r="P392" s="124">
        <f>SUM(G392:O392)</f>
        <v>11</v>
      </c>
      <c r="Q392" s="123">
        <f t="shared" ref="Q392:Y392" si="202">IF($Q387&lt;=18,IF(Q391&lt;=$Q387,1,0),IF($Q387&lt;=36,IF(Q391&lt;=($Q387-18),2,1),IF($Q387&gt;36,IF(Q391&lt;=($Q387-36),3,2))))</f>
        <v>2</v>
      </c>
      <c r="R392" s="123">
        <f t="shared" si="202"/>
        <v>1</v>
      </c>
      <c r="S392" s="123">
        <f t="shared" si="202"/>
        <v>1</v>
      </c>
      <c r="T392" s="123">
        <f t="shared" si="202"/>
        <v>1</v>
      </c>
      <c r="U392" s="123">
        <f t="shared" si="202"/>
        <v>1</v>
      </c>
      <c r="V392" s="123">
        <f t="shared" si="202"/>
        <v>1</v>
      </c>
      <c r="W392" s="123">
        <f t="shared" si="202"/>
        <v>2</v>
      </c>
      <c r="X392" s="123">
        <f t="shared" si="202"/>
        <v>1</v>
      </c>
      <c r="Y392" s="123">
        <f t="shared" si="202"/>
        <v>1</v>
      </c>
      <c r="Z392" s="125">
        <f>SUM(Q392:Y392)</f>
        <v>11</v>
      </c>
      <c r="AA392" s="126">
        <f>P392+Z392</f>
        <v>22</v>
      </c>
      <c r="AB392" s="101"/>
      <c r="AC392" s="101"/>
    </row>
    <row r="393" spans="5:32" x14ac:dyDescent="0.35">
      <c r="E393" s="101"/>
      <c r="F393" s="127" t="s">
        <v>51</v>
      </c>
      <c r="G393" s="128">
        <f t="shared" ref="G393:O393" si="203">G22</f>
        <v>5</v>
      </c>
      <c r="H393" s="128">
        <f t="shared" si="203"/>
        <v>7</v>
      </c>
      <c r="I393" s="128">
        <f t="shared" si="203"/>
        <v>5</v>
      </c>
      <c r="J393" s="128">
        <f t="shared" si="203"/>
        <v>5</v>
      </c>
      <c r="K393" s="128">
        <f t="shared" si="203"/>
        <v>6</v>
      </c>
      <c r="L393" s="128">
        <f t="shared" si="203"/>
        <v>6</v>
      </c>
      <c r="M393" s="128">
        <f t="shared" si="203"/>
        <v>6</v>
      </c>
      <c r="N393" s="128">
        <f t="shared" si="203"/>
        <v>5</v>
      </c>
      <c r="O393" s="128">
        <f t="shared" si="203"/>
        <v>7</v>
      </c>
      <c r="P393" s="129">
        <f>SUM(G393:O393)</f>
        <v>52</v>
      </c>
      <c r="Q393" s="130">
        <f t="shared" ref="Q393:Y393" si="204">Q22</f>
        <v>6</v>
      </c>
      <c r="R393" s="128">
        <f t="shared" si="204"/>
        <v>6</v>
      </c>
      <c r="S393" s="128">
        <f t="shared" si="204"/>
        <v>6</v>
      </c>
      <c r="T393" s="128">
        <f t="shared" si="204"/>
        <v>6</v>
      </c>
      <c r="U393" s="128">
        <f t="shared" si="204"/>
        <v>5</v>
      </c>
      <c r="V393" s="128">
        <f t="shared" si="204"/>
        <v>7</v>
      </c>
      <c r="W393" s="128">
        <f t="shared" si="204"/>
        <v>6</v>
      </c>
      <c r="X393" s="128">
        <f t="shared" si="204"/>
        <v>7</v>
      </c>
      <c r="Y393" s="131">
        <f t="shared" si="204"/>
        <v>8</v>
      </c>
      <c r="Z393" s="129">
        <f>SUM(Q393:Y393)</f>
        <v>57</v>
      </c>
      <c r="AA393" s="132">
        <f>P393+Z393</f>
        <v>109</v>
      </c>
      <c r="AB393" s="101"/>
      <c r="AC393" s="101"/>
    </row>
    <row r="394" spans="5:32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3</v>
      </c>
      <c r="H394" s="134">
        <f t="shared" ref="H394:O394" si="205">IF(H393-H390=-1,3+H392)+IF(H393-H390=0,2+H392)+IF(H393-H390=1,1+H392)+IF(H393-H390=2,H392)+IF(H393-H390=3,IF(H392-1&gt;0,H392-1,0))+IF(H393-H390=4,IF(H392-2&gt;0,H392-2,0))</f>
        <v>1</v>
      </c>
      <c r="I394" s="134">
        <f t="shared" si="205"/>
        <v>1</v>
      </c>
      <c r="J394" s="134">
        <f t="shared" si="205"/>
        <v>2</v>
      </c>
      <c r="K394" s="134">
        <f t="shared" si="205"/>
        <v>1</v>
      </c>
      <c r="L394" s="134">
        <f t="shared" si="205"/>
        <v>2</v>
      </c>
      <c r="M394" s="134">
        <f t="shared" si="205"/>
        <v>0</v>
      </c>
      <c r="N394" s="134">
        <f t="shared" si="205"/>
        <v>2</v>
      </c>
      <c r="O394" s="135">
        <f t="shared" si="205"/>
        <v>1</v>
      </c>
      <c r="P394" s="136">
        <f>SUM(G394:O394)</f>
        <v>13</v>
      </c>
      <c r="Q394" s="137">
        <f t="shared" ref="Q394:Y394" si="206">IF(Q393-Q390=-1,3+Q392)+IF(Q393-Q390=0,2+Q392)+IF(Q393-Q390=1,1+Q392)+IF(Q393-Q390=2,Q392)+IF(Q393-Q390=3,IF(Q392-1&gt;0,Q392-1,0))+IF(Q393-Q390=4,IF(Q392-2&gt;0,Q392-2,0))</f>
        <v>2</v>
      </c>
      <c r="R394" s="138">
        <f t="shared" si="206"/>
        <v>1</v>
      </c>
      <c r="S394" s="138">
        <f t="shared" si="206"/>
        <v>0</v>
      </c>
      <c r="T394" s="138">
        <f t="shared" si="206"/>
        <v>1</v>
      </c>
      <c r="U394" s="138">
        <f t="shared" si="206"/>
        <v>2</v>
      </c>
      <c r="V394" s="138">
        <f t="shared" si="206"/>
        <v>1</v>
      </c>
      <c r="W394" s="138">
        <f t="shared" si="206"/>
        <v>2</v>
      </c>
      <c r="X394" s="138">
        <f t="shared" si="206"/>
        <v>0</v>
      </c>
      <c r="Y394" s="135">
        <f t="shared" si="206"/>
        <v>0</v>
      </c>
      <c r="Z394" s="136">
        <f>SUM(Q394:Y394)</f>
        <v>9</v>
      </c>
      <c r="AA394" s="139">
        <f>P394+Z394</f>
        <v>22</v>
      </c>
      <c r="AB394" s="101"/>
      <c r="AC394" s="101"/>
    </row>
    <row r="395" spans="5:32" ht="15" thickBot="1" x14ac:dyDescent="0.4">
      <c r="E395" s="101"/>
      <c r="F395" s="140" t="s">
        <v>53</v>
      </c>
      <c r="G395" s="141">
        <f t="shared" ref="G395:O395" si="207">IF(G393-G390=-2,4)+IF(G393-G390=-1,3)+IF(G393-G390=0,2)+IF(G393-G390=1,1)+IF(G393-G390&gt;2,0)</f>
        <v>1</v>
      </c>
      <c r="H395" s="141">
        <f t="shared" si="207"/>
        <v>0</v>
      </c>
      <c r="I395" s="141">
        <f t="shared" si="207"/>
        <v>0</v>
      </c>
      <c r="J395" s="141">
        <f t="shared" si="207"/>
        <v>1</v>
      </c>
      <c r="K395" s="141">
        <f t="shared" si="207"/>
        <v>0</v>
      </c>
      <c r="L395" s="141">
        <f t="shared" si="207"/>
        <v>0</v>
      </c>
      <c r="M395" s="141">
        <f t="shared" si="207"/>
        <v>0</v>
      </c>
      <c r="N395" s="141">
        <f t="shared" si="207"/>
        <v>1</v>
      </c>
      <c r="O395" s="142">
        <f t="shared" si="207"/>
        <v>0</v>
      </c>
      <c r="P395" s="143">
        <f>SUM(G395:O395)</f>
        <v>3</v>
      </c>
      <c r="Q395" s="142">
        <f t="shared" ref="Q395:Y395" si="208">IF(Q393-Q390=-2,4)+IF(Q393-Q390=-1,3)+IF(Q393-Q390=0,2)+IF(Q393-Q390=1,1)+IF(Q393-Q390&gt;2,0)</f>
        <v>0</v>
      </c>
      <c r="R395" s="142">
        <f t="shared" si="208"/>
        <v>0</v>
      </c>
      <c r="S395" s="142">
        <f t="shared" si="208"/>
        <v>0</v>
      </c>
      <c r="T395" s="142">
        <f t="shared" si="208"/>
        <v>0</v>
      </c>
      <c r="U395" s="142">
        <f t="shared" si="208"/>
        <v>1</v>
      </c>
      <c r="V395" s="142">
        <f t="shared" si="208"/>
        <v>0</v>
      </c>
      <c r="W395" s="142">
        <f t="shared" si="208"/>
        <v>0</v>
      </c>
      <c r="X395" s="142">
        <f t="shared" si="208"/>
        <v>0</v>
      </c>
      <c r="Y395" s="142">
        <f t="shared" si="208"/>
        <v>0</v>
      </c>
      <c r="Z395" s="143">
        <f>SUM(Q395:Y395)</f>
        <v>1</v>
      </c>
      <c r="AA395" s="144">
        <f>P395+Z395</f>
        <v>4</v>
      </c>
      <c r="AB395" s="101"/>
      <c r="AC395" s="101"/>
    </row>
    <row r="396" spans="5:32" x14ac:dyDescent="0.35">
      <c r="E396" s="101"/>
      <c r="F396" s="38"/>
      <c r="G396" s="28">
        <f>G393-G390</f>
        <v>1</v>
      </c>
      <c r="H396" s="28">
        <f t="shared" ref="H396:O396" si="209">H393-H390</f>
        <v>2</v>
      </c>
      <c r="I396" s="28">
        <f t="shared" si="209"/>
        <v>2</v>
      </c>
      <c r="J396" s="28">
        <f t="shared" si="209"/>
        <v>1</v>
      </c>
      <c r="K396" s="28">
        <f t="shared" si="209"/>
        <v>2</v>
      </c>
      <c r="L396" s="28">
        <f t="shared" si="209"/>
        <v>2</v>
      </c>
      <c r="M396" s="28">
        <f t="shared" si="209"/>
        <v>3</v>
      </c>
      <c r="N396" s="28">
        <f t="shared" si="209"/>
        <v>1</v>
      </c>
      <c r="O396" s="15">
        <f t="shared" si="209"/>
        <v>2</v>
      </c>
      <c r="P396" s="15"/>
      <c r="Q396" s="15">
        <f t="shared" ref="Q396:Y396" si="210">Q393-Q390</f>
        <v>2</v>
      </c>
      <c r="R396" s="15">
        <f t="shared" si="210"/>
        <v>2</v>
      </c>
      <c r="S396" s="15">
        <f t="shared" si="210"/>
        <v>3</v>
      </c>
      <c r="T396" s="15">
        <f t="shared" si="210"/>
        <v>2</v>
      </c>
      <c r="U396" s="15">
        <f t="shared" si="210"/>
        <v>1</v>
      </c>
      <c r="V396" s="15">
        <f t="shared" si="210"/>
        <v>2</v>
      </c>
      <c r="W396" s="15">
        <f t="shared" si="210"/>
        <v>2</v>
      </c>
      <c r="X396" s="15">
        <f t="shared" si="210"/>
        <v>4</v>
      </c>
      <c r="Y396" s="15">
        <f t="shared" si="210"/>
        <v>3</v>
      </c>
      <c r="Z396" s="145"/>
      <c r="AA396" s="146"/>
      <c r="AB396" s="101"/>
      <c r="AC396" s="101"/>
    </row>
    <row r="397" spans="5:32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2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2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0</v>
      </c>
      <c r="P399" s="198" t="s">
        <v>57</v>
      </c>
      <c r="Q399" s="198"/>
      <c r="R399" s="198"/>
      <c r="S399" s="198"/>
      <c r="T399" s="198"/>
      <c r="U399" s="148">
        <f>COUNTIF(G396:Y396,"=2")</f>
        <v>10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</row>
    <row r="400" spans="5:32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4</v>
      </c>
      <c r="P400" s="198" t="s">
        <v>60</v>
      </c>
      <c r="Q400" s="198"/>
      <c r="R400" s="198"/>
      <c r="S400" s="198"/>
      <c r="T400" s="198"/>
      <c r="U400" s="151">
        <f>COUNTIF(G396:Y396,"&gt;=3")</f>
        <v>4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</row>
    <row r="401" spans="5:32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0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</row>
    <row r="402" spans="5:32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4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</row>
    <row r="403" spans="5:32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10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</row>
    <row r="404" spans="5:32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4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</row>
    <row r="405" spans="5:32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</row>
    <row r="406" spans="5:32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</row>
    <row r="407" spans="5:32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</row>
    <row r="408" spans="5:32" ht="15.5" thickTop="1" thickBot="1" x14ac:dyDescent="0.4"/>
    <row r="409" spans="5:32" x14ac:dyDescent="0.35">
      <c r="E409" s="101"/>
      <c r="F409" s="102" t="s">
        <v>49</v>
      </c>
      <c r="G409" s="196" t="str">
        <f>C23</f>
        <v>VERRIER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44646</v>
      </c>
      <c r="AB409" s="101"/>
      <c r="AC409" s="101"/>
    </row>
    <row r="410" spans="5:32" ht="15" thickBot="1" x14ac:dyDescent="0.4">
      <c r="E410" s="101"/>
      <c r="F410" s="104" t="s">
        <v>6</v>
      </c>
      <c r="G410" s="210">
        <f>E23</f>
        <v>16.600000000000001</v>
      </c>
      <c r="H410" s="211"/>
      <c r="I410" s="211"/>
      <c r="J410" s="211"/>
      <c r="K410" s="17"/>
      <c r="L410" s="211">
        <f>$F$3</f>
        <v>122</v>
      </c>
      <c r="M410" s="211"/>
      <c r="N410" s="211"/>
      <c r="O410" s="211">
        <f>$G$3</f>
        <v>70</v>
      </c>
      <c r="P410" s="211"/>
      <c r="Q410" s="212">
        <f>ROUND((G410*(L410/113)+(O410-AA413)),0)</f>
        <v>16</v>
      </c>
      <c r="R410" s="212"/>
      <c r="S410" s="212"/>
      <c r="T410" s="212"/>
      <c r="U410" s="17"/>
      <c r="V410" s="17"/>
      <c r="AA410" s="17"/>
      <c r="AB410" s="101"/>
      <c r="AC410" s="101"/>
    </row>
    <row r="411" spans="5:32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2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2" x14ac:dyDescent="0.35">
      <c r="E413" s="101"/>
      <c r="F413" s="109" t="s">
        <v>11</v>
      </c>
      <c r="G413" s="110">
        <f>G$7</f>
        <v>4</v>
      </c>
      <c r="H413" s="110">
        <f t="shared" ref="H413:O413" si="211">H$7</f>
        <v>5</v>
      </c>
      <c r="I413" s="110">
        <f t="shared" si="211"/>
        <v>3</v>
      </c>
      <c r="J413" s="110">
        <f t="shared" si="211"/>
        <v>4</v>
      </c>
      <c r="K413" s="110">
        <f t="shared" si="211"/>
        <v>4</v>
      </c>
      <c r="L413" s="110">
        <f t="shared" si="211"/>
        <v>4</v>
      </c>
      <c r="M413" s="110">
        <f t="shared" si="211"/>
        <v>3</v>
      </c>
      <c r="N413" s="110">
        <f t="shared" si="211"/>
        <v>4</v>
      </c>
      <c r="O413" s="110">
        <f t="shared" si="211"/>
        <v>5</v>
      </c>
      <c r="P413" s="111">
        <f>SUM(G413:O413)</f>
        <v>36</v>
      </c>
      <c r="Q413" s="110">
        <f t="shared" ref="Q413:Y413" si="212">Q$7</f>
        <v>4</v>
      </c>
      <c r="R413" s="112">
        <f t="shared" si="212"/>
        <v>4</v>
      </c>
      <c r="S413" s="112">
        <f t="shared" si="212"/>
        <v>3</v>
      </c>
      <c r="T413" s="112">
        <f t="shared" si="212"/>
        <v>4</v>
      </c>
      <c r="U413" s="112">
        <f t="shared" si="212"/>
        <v>4</v>
      </c>
      <c r="V413" s="112">
        <f t="shared" si="212"/>
        <v>5</v>
      </c>
      <c r="W413" s="112">
        <f t="shared" si="212"/>
        <v>4</v>
      </c>
      <c r="X413" s="112">
        <f t="shared" si="212"/>
        <v>3</v>
      </c>
      <c r="Y413" s="113">
        <f t="shared" si="212"/>
        <v>5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2" x14ac:dyDescent="0.35">
      <c r="E414" s="101"/>
      <c r="F414" s="114" t="s">
        <v>7</v>
      </c>
      <c r="G414" s="115">
        <f>G$8</f>
        <v>2</v>
      </c>
      <c r="H414" s="115">
        <f t="shared" ref="H414:O414" si="213">H$8</f>
        <v>8</v>
      </c>
      <c r="I414" s="115">
        <f t="shared" si="213"/>
        <v>10</v>
      </c>
      <c r="J414" s="115">
        <f t="shared" si="213"/>
        <v>14</v>
      </c>
      <c r="K414" s="115">
        <f t="shared" si="213"/>
        <v>6</v>
      </c>
      <c r="L414" s="115">
        <f t="shared" si="213"/>
        <v>4</v>
      </c>
      <c r="M414" s="115">
        <f t="shared" si="213"/>
        <v>16</v>
      </c>
      <c r="N414" s="115">
        <f t="shared" si="213"/>
        <v>12</v>
      </c>
      <c r="O414" s="116">
        <f t="shared" si="213"/>
        <v>18</v>
      </c>
      <c r="P414" s="117"/>
      <c r="Q414" s="118">
        <f t="shared" ref="Q414:Y414" si="214">Q$8</f>
        <v>1</v>
      </c>
      <c r="R414" s="119">
        <f t="shared" si="214"/>
        <v>9</v>
      </c>
      <c r="S414" s="119">
        <f t="shared" si="214"/>
        <v>11</v>
      </c>
      <c r="T414" s="119">
        <f t="shared" si="214"/>
        <v>5</v>
      </c>
      <c r="U414" s="119">
        <f t="shared" si="214"/>
        <v>15</v>
      </c>
      <c r="V414" s="119">
        <f t="shared" si="214"/>
        <v>13</v>
      </c>
      <c r="W414" s="119">
        <f t="shared" si="214"/>
        <v>3</v>
      </c>
      <c r="X414" s="119">
        <f t="shared" si="214"/>
        <v>17</v>
      </c>
      <c r="Y414" s="116">
        <f t="shared" si="214"/>
        <v>7</v>
      </c>
      <c r="Z414" s="117"/>
      <c r="AA414" s="120"/>
      <c r="AB414" s="101"/>
      <c r="AC414" s="101"/>
    </row>
    <row r="415" spans="5:32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:O415" si="215">IF($Q410&lt;=18,IF(H414&lt;=$Q410,1,0),IF($Q410&lt;=36,IF(H414&lt;=($Q410-18),2,1),IF($Q410&gt;36,IF(H414&lt;=($Q410-36),3,2))))</f>
        <v>1</v>
      </c>
      <c r="I415" s="122">
        <f t="shared" si="215"/>
        <v>1</v>
      </c>
      <c r="J415" s="122">
        <f t="shared" si="215"/>
        <v>1</v>
      </c>
      <c r="K415" s="122">
        <f t="shared" si="215"/>
        <v>1</v>
      </c>
      <c r="L415" s="122">
        <f t="shared" si="215"/>
        <v>1</v>
      </c>
      <c r="M415" s="122">
        <f t="shared" si="215"/>
        <v>1</v>
      </c>
      <c r="N415" s="122">
        <f t="shared" si="215"/>
        <v>1</v>
      </c>
      <c r="O415" s="123">
        <f t="shared" si="215"/>
        <v>0</v>
      </c>
      <c r="P415" s="124">
        <f>SUM(G415:O415)</f>
        <v>8</v>
      </c>
      <c r="Q415" s="123">
        <f t="shared" ref="Q415:Y415" si="216">IF($Q410&lt;=18,IF(Q414&lt;=$Q410,1,0),IF($Q410&lt;=36,IF(Q414&lt;=($Q410-18),2,1),IF($Q410&gt;36,IF(Q414&lt;=($Q410-36),3,2))))</f>
        <v>1</v>
      </c>
      <c r="R415" s="123">
        <f t="shared" si="216"/>
        <v>1</v>
      </c>
      <c r="S415" s="123">
        <f t="shared" si="216"/>
        <v>1</v>
      </c>
      <c r="T415" s="123">
        <f t="shared" si="216"/>
        <v>1</v>
      </c>
      <c r="U415" s="123">
        <f t="shared" si="216"/>
        <v>1</v>
      </c>
      <c r="V415" s="123">
        <f t="shared" si="216"/>
        <v>1</v>
      </c>
      <c r="W415" s="123">
        <f t="shared" si="216"/>
        <v>1</v>
      </c>
      <c r="X415" s="123">
        <f t="shared" si="216"/>
        <v>0</v>
      </c>
      <c r="Y415" s="123">
        <f t="shared" si="216"/>
        <v>1</v>
      </c>
      <c r="Z415" s="125">
        <f>SUM(Q415:Y415)</f>
        <v>8</v>
      </c>
      <c r="AA415" s="126">
        <f>P415+Z415</f>
        <v>16</v>
      </c>
      <c r="AB415" s="101"/>
      <c r="AC415" s="101"/>
    </row>
    <row r="416" spans="5:32" x14ac:dyDescent="0.35">
      <c r="E416" s="101"/>
      <c r="F416" s="127" t="s">
        <v>51</v>
      </c>
      <c r="G416" s="128">
        <f t="shared" ref="G416:O416" si="217">G23</f>
        <v>6</v>
      </c>
      <c r="H416" s="128">
        <f t="shared" si="217"/>
        <v>7</v>
      </c>
      <c r="I416" s="128">
        <f t="shared" si="217"/>
        <v>3</v>
      </c>
      <c r="J416" s="128">
        <f t="shared" si="217"/>
        <v>4</v>
      </c>
      <c r="K416" s="128">
        <f t="shared" si="217"/>
        <v>4</v>
      </c>
      <c r="L416" s="128">
        <f t="shared" si="217"/>
        <v>5</v>
      </c>
      <c r="M416" s="128">
        <f t="shared" si="217"/>
        <v>4</v>
      </c>
      <c r="N416" s="128">
        <f t="shared" si="217"/>
        <v>4</v>
      </c>
      <c r="O416" s="128">
        <f t="shared" si="217"/>
        <v>4</v>
      </c>
      <c r="P416" s="129">
        <f>SUM(G416:O416)</f>
        <v>41</v>
      </c>
      <c r="Q416" s="130">
        <f t="shared" ref="Q416:Y416" si="218">Q23</f>
        <v>6</v>
      </c>
      <c r="R416" s="128">
        <f t="shared" si="218"/>
        <v>6</v>
      </c>
      <c r="S416" s="128">
        <f t="shared" si="218"/>
        <v>4</v>
      </c>
      <c r="T416" s="128">
        <f t="shared" si="218"/>
        <v>6</v>
      </c>
      <c r="U416" s="128">
        <f t="shared" si="218"/>
        <v>6</v>
      </c>
      <c r="V416" s="128">
        <f t="shared" si="218"/>
        <v>7</v>
      </c>
      <c r="W416" s="128">
        <f t="shared" si="218"/>
        <v>6</v>
      </c>
      <c r="X416" s="128">
        <f t="shared" si="218"/>
        <v>3</v>
      </c>
      <c r="Y416" s="131">
        <f t="shared" si="218"/>
        <v>5</v>
      </c>
      <c r="Z416" s="129">
        <f>SUM(Q416:Y416)</f>
        <v>49</v>
      </c>
      <c r="AA416" s="132">
        <f>P416+Z416</f>
        <v>90</v>
      </c>
      <c r="AB416" s="101"/>
      <c r="AC416" s="101"/>
    </row>
    <row r="417" spans="5:32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1</v>
      </c>
      <c r="H417" s="134">
        <f t="shared" ref="H417:O417" si="219">IF(H416-H413=-1,3+H415)+IF(H416-H413=0,2+H415)+IF(H416-H413=1,1+H415)+IF(H416-H413=2,H415)+IF(H416-H413=3,IF(H415-1&gt;0,H415-1,0))+IF(H416-H413=4,IF(H415-2&gt;0,H415-2,0))</f>
        <v>1</v>
      </c>
      <c r="I417" s="134">
        <f t="shared" si="219"/>
        <v>3</v>
      </c>
      <c r="J417" s="134">
        <f t="shared" si="219"/>
        <v>3</v>
      </c>
      <c r="K417" s="134">
        <f t="shared" si="219"/>
        <v>3</v>
      </c>
      <c r="L417" s="134">
        <f t="shared" si="219"/>
        <v>2</v>
      </c>
      <c r="M417" s="134">
        <f t="shared" si="219"/>
        <v>2</v>
      </c>
      <c r="N417" s="134">
        <f t="shared" si="219"/>
        <v>3</v>
      </c>
      <c r="O417" s="135">
        <f t="shared" si="219"/>
        <v>3</v>
      </c>
      <c r="P417" s="136">
        <f>SUM(G417:O417)</f>
        <v>21</v>
      </c>
      <c r="Q417" s="137">
        <f t="shared" ref="Q417:Y417" si="220">IF(Q416-Q413=-1,3+Q415)+IF(Q416-Q413=0,2+Q415)+IF(Q416-Q413=1,1+Q415)+IF(Q416-Q413=2,Q415)+IF(Q416-Q413=3,IF(Q415-1&gt;0,Q415-1,0))+IF(Q416-Q413=4,IF(Q415-2&gt;0,Q415-2,0))</f>
        <v>1</v>
      </c>
      <c r="R417" s="138">
        <f t="shared" si="220"/>
        <v>1</v>
      </c>
      <c r="S417" s="138">
        <f t="shared" si="220"/>
        <v>2</v>
      </c>
      <c r="T417" s="138">
        <f t="shared" si="220"/>
        <v>1</v>
      </c>
      <c r="U417" s="138">
        <f t="shared" si="220"/>
        <v>1</v>
      </c>
      <c r="V417" s="138">
        <f t="shared" si="220"/>
        <v>1</v>
      </c>
      <c r="W417" s="138">
        <f t="shared" si="220"/>
        <v>1</v>
      </c>
      <c r="X417" s="138">
        <f t="shared" si="220"/>
        <v>2</v>
      </c>
      <c r="Y417" s="135">
        <f t="shared" si="220"/>
        <v>3</v>
      </c>
      <c r="Z417" s="136">
        <f>SUM(Q417:Y417)</f>
        <v>13</v>
      </c>
      <c r="AA417" s="139">
        <f>P417+Z417</f>
        <v>34</v>
      </c>
      <c r="AB417" s="101"/>
      <c r="AC417" s="101"/>
    </row>
    <row r="418" spans="5:32" ht="15" thickBot="1" x14ac:dyDescent="0.4">
      <c r="E418" s="101"/>
      <c r="F418" s="140" t="s">
        <v>53</v>
      </c>
      <c r="G418" s="141">
        <f t="shared" ref="G418:O418" si="221">IF(G416-G413=-2,4)+IF(G416-G413=-1,3)+IF(G416-G413=0,2)+IF(G416-G413=1,1)+IF(G416-G413&gt;2,0)</f>
        <v>0</v>
      </c>
      <c r="H418" s="141">
        <f t="shared" si="221"/>
        <v>0</v>
      </c>
      <c r="I418" s="141">
        <f t="shared" si="221"/>
        <v>2</v>
      </c>
      <c r="J418" s="141">
        <f t="shared" si="221"/>
        <v>2</v>
      </c>
      <c r="K418" s="141">
        <f t="shared" si="221"/>
        <v>2</v>
      </c>
      <c r="L418" s="141">
        <f t="shared" si="221"/>
        <v>1</v>
      </c>
      <c r="M418" s="141">
        <f t="shared" si="221"/>
        <v>1</v>
      </c>
      <c r="N418" s="141">
        <f t="shared" si="221"/>
        <v>2</v>
      </c>
      <c r="O418" s="142">
        <f t="shared" si="221"/>
        <v>3</v>
      </c>
      <c r="P418" s="143">
        <f>SUM(G418:O418)</f>
        <v>13</v>
      </c>
      <c r="Q418" s="142">
        <f t="shared" ref="Q418:Y418" si="222">IF(Q416-Q413=-2,4)+IF(Q416-Q413=-1,3)+IF(Q416-Q413=0,2)+IF(Q416-Q413=1,1)+IF(Q416-Q413&gt;2,0)</f>
        <v>0</v>
      </c>
      <c r="R418" s="142">
        <f t="shared" si="222"/>
        <v>0</v>
      </c>
      <c r="S418" s="142">
        <f t="shared" si="222"/>
        <v>1</v>
      </c>
      <c r="T418" s="142">
        <f t="shared" si="222"/>
        <v>0</v>
      </c>
      <c r="U418" s="142">
        <f t="shared" si="222"/>
        <v>0</v>
      </c>
      <c r="V418" s="142">
        <f t="shared" si="222"/>
        <v>0</v>
      </c>
      <c r="W418" s="142">
        <f t="shared" si="222"/>
        <v>0</v>
      </c>
      <c r="X418" s="142">
        <f t="shared" si="222"/>
        <v>2</v>
      </c>
      <c r="Y418" s="142">
        <f t="shared" si="222"/>
        <v>2</v>
      </c>
      <c r="Z418" s="143">
        <f>SUM(Q418:Y418)</f>
        <v>5</v>
      </c>
      <c r="AA418" s="144">
        <f>P418+Z418</f>
        <v>18</v>
      </c>
      <c r="AB418" s="101"/>
      <c r="AC418" s="101"/>
    </row>
    <row r="419" spans="5:32" x14ac:dyDescent="0.35">
      <c r="E419" s="101"/>
      <c r="F419" s="38"/>
      <c r="G419" s="28">
        <f>G416-G413</f>
        <v>2</v>
      </c>
      <c r="H419" s="28">
        <f t="shared" ref="H419:O419" si="223">H416-H413</f>
        <v>2</v>
      </c>
      <c r="I419" s="28">
        <f t="shared" si="223"/>
        <v>0</v>
      </c>
      <c r="J419" s="28">
        <f t="shared" si="223"/>
        <v>0</v>
      </c>
      <c r="K419" s="28">
        <f t="shared" si="223"/>
        <v>0</v>
      </c>
      <c r="L419" s="28">
        <f t="shared" si="223"/>
        <v>1</v>
      </c>
      <c r="M419" s="28">
        <f t="shared" si="223"/>
        <v>1</v>
      </c>
      <c r="N419" s="28">
        <f t="shared" si="223"/>
        <v>0</v>
      </c>
      <c r="O419" s="15">
        <f t="shared" si="223"/>
        <v>-1</v>
      </c>
      <c r="P419" s="15"/>
      <c r="Q419" s="15">
        <f t="shared" ref="Q419:Y419" si="224">Q416-Q413</f>
        <v>2</v>
      </c>
      <c r="R419" s="15">
        <f t="shared" si="224"/>
        <v>2</v>
      </c>
      <c r="S419" s="15">
        <f t="shared" si="224"/>
        <v>1</v>
      </c>
      <c r="T419" s="15">
        <f t="shared" si="224"/>
        <v>2</v>
      </c>
      <c r="U419" s="15">
        <f t="shared" si="224"/>
        <v>2</v>
      </c>
      <c r="V419" s="15">
        <f t="shared" si="224"/>
        <v>2</v>
      </c>
      <c r="W419" s="15">
        <f t="shared" si="224"/>
        <v>2</v>
      </c>
      <c r="X419" s="15">
        <f t="shared" si="224"/>
        <v>0</v>
      </c>
      <c r="Y419" s="15">
        <f t="shared" si="224"/>
        <v>0</v>
      </c>
      <c r="Z419" s="145"/>
      <c r="AA419" s="146"/>
      <c r="AB419" s="101"/>
      <c r="AC419" s="101"/>
    </row>
    <row r="420" spans="5:32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2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2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6</v>
      </c>
      <c r="P422" s="198" t="s">
        <v>57</v>
      </c>
      <c r="Q422" s="198"/>
      <c r="R422" s="198"/>
      <c r="S422" s="198"/>
      <c r="T422" s="198"/>
      <c r="U422" s="148">
        <f>COUNTIF(G419:Y419,"=2")</f>
        <v>8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</row>
    <row r="423" spans="5:32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1</v>
      </c>
      <c r="M423" s="217" t="s">
        <v>59</v>
      </c>
      <c r="N423" s="217"/>
      <c r="O423" s="152">
        <f>COUNTIF(G419:Y419,"=1")</f>
        <v>3</v>
      </c>
      <c r="P423" s="198" t="s">
        <v>60</v>
      </c>
      <c r="Q423" s="198"/>
      <c r="R423" s="198"/>
      <c r="S423" s="198"/>
      <c r="T423" s="198"/>
      <c r="U423" s="151">
        <f>COUNTIF(G419:Y419,"&gt;=3")</f>
        <v>0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</row>
    <row r="424" spans="5:32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6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</row>
    <row r="425" spans="5:32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3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</row>
    <row r="426" spans="5:32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8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</row>
    <row r="427" spans="5:32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0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</row>
    <row r="428" spans="5:32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</row>
    <row r="429" spans="5:32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</row>
    <row r="430" spans="5:32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</row>
    <row r="431" spans="5:32" ht="15.5" thickTop="1" thickBot="1" x14ac:dyDescent="0.4"/>
    <row r="432" spans="5:32" x14ac:dyDescent="0.35">
      <c r="E432" s="101"/>
      <c r="F432" s="102" t="s">
        <v>49</v>
      </c>
      <c r="G432" s="196" t="str">
        <f>C24</f>
        <v>MICHEL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44646</v>
      </c>
      <c r="AB432" s="101"/>
      <c r="AC432" s="101"/>
    </row>
    <row r="433" spans="5:32" ht="15" thickBot="1" x14ac:dyDescent="0.4">
      <c r="E433" s="101"/>
      <c r="F433" s="104" t="s">
        <v>6</v>
      </c>
      <c r="G433" s="210">
        <f>E24</f>
        <v>37</v>
      </c>
      <c r="H433" s="211"/>
      <c r="I433" s="211"/>
      <c r="J433" s="211"/>
      <c r="K433" s="17"/>
      <c r="L433" s="211">
        <f>$F$3</f>
        <v>122</v>
      </c>
      <c r="M433" s="211"/>
      <c r="N433" s="211"/>
      <c r="O433" s="211">
        <f>$G$3</f>
        <v>70</v>
      </c>
      <c r="P433" s="211"/>
      <c r="Q433" s="212">
        <f>ROUND((G433*(L433/113)+(O433-AA436)),0)</f>
        <v>38</v>
      </c>
      <c r="R433" s="212"/>
      <c r="S433" s="212"/>
      <c r="T433" s="212"/>
      <c r="U433" s="17"/>
      <c r="V433" s="17"/>
      <c r="AA433" s="17"/>
      <c r="AB433" s="101"/>
      <c r="AC433" s="101"/>
    </row>
    <row r="434" spans="5:32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2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2" x14ac:dyDescent="0.35">
      <c r="E436" s="101"/>
      <c r="F436" s="109" t="s">
        <v>11</v>
      </c>
      <c r="G436" s="110">
        <f>G$7</f>
        <v>4</v>
      </c>
      <c r="H436" s="110">
        <f t="shared" ref="H436:O436" si="225">H$7</f>
        <v>5</v>
      </c>
      <c r="I436" s="110">
        <f t="shared" si="225"/>
        <v>3</v>
      </c>
      <c r="J436" s="110">
        <f t="shared" si="225"/>
        <v>4</v>
      </c>
      <c r="K436" s="110">
        <f t="shared" si="225"/>
        <v>4</v>
      </c>
      <c r="L436" s="110">
        <f t="shared" si="225"/>
        <v>4</v>
      </c>
      <c r="M436" s="110">
        <f t="shared" si="225"/>
        <v>3</v>
      </c>
      <c r="N436" s="110">
        <f t="shared" si="225"/>
        <v>4</v>
      </c>
      <c r="O436" s="110">
        <f t="shared" si="225"/>
        <v>5</v>
      </c>
      <c r="P436" s="111">
        <f>SUM(G436:O436)</f>
        <v>36</v>
      </c>
      <c r="Q436" s="110">
        <f t="shared" ref="Q436:Y436" si="226">Q$7</f>
        <v>4</v>
      </c>
      <c r="R436" s="112">
        <f t="shared" si="226"/>
        <v>4</v>
      </c>
      <c r="S436" s="112">
        <f t="shared" si="226"/>
        <v>3</v>
      </c>
      <c r="T436" s="112">
        <f t="shared" si="226"/>
        <v>4</v>
      </c>
      <c r="U436" s="112">
        <f t="shared" si="226"/>
        <v>4</v>
      </c>
      <c r="V436" s="112">
        <f t="shared" si="226"/>
        <v>5</v>
      </c>
      <c r="W436" s="112">
        <f t="shared" si="226"/>
        <v>4</v>
      </c>
      <c r="X436" s="112">
        <f t="shared" si="226"/>
        <v>3</v>
      </c>
      <c r="Y436" s="113">
        <f t="shared" si="226"/>
        <v>5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2" x14ac:dyDescent="0.35">
      <c r="E437" s="101"/>
      <c r="F437" s="114" t="s">
        <v>7</v>
      </c>
      <c r="G437" s="115">
        <f>G$8</f>
        <v>2</v>
      </c>
      <c r="H437" s="115">
        <f t="shared" ref="H437:O437" si="227">H$8</f>
        <v>8</v>
      </c>
      <c r="I437" s="115">
        <f t="shared" si="227"/>
        <v>10</v>
      </c>
      <c r="J437" s="115">
        <f t="shared" si="227"/>
        <v>14</v>
      </c>
      <c r="K437" s="115">
        <f t="shared" si="227"/>
        <v>6</v>
      </c>
      <c r="L437" s="115">
        <f t="shared" si="227"/>
        <v>4</v>
      </c>
      <c r="M437" s="115">
        <f t="shared" si="227"/>
        <v>16</v>
      </c>
      <c r="N437" s="115">
        <f t="shared" si="227"/>
        <v>12</v>
      </c>
      <c r="O437" s="116">
        <f t="shared" si="227"/>
        <v>18</v>
      </c>
      <c r="P437" s="117"/>
      <c r="Q437" s="118">
        <f t="shared" ref="Q437:Y437" si="228">Q$8</f>
        <v>1</v>
      </c>
      <c r="R437" s="119">
        <f t="shared" si="228"/>
        <v>9</v>
      </c>
      <c r="S437" s="119">
        <f t="shared" si="228"/>
        <v>11</v>
      </c>
      <c r="T437" s="119">
        <f t="shared" si="228"/>
        <v>5</v>
      </c>
      <c r="U437" s="119">
        <f t="shared" si="228"/>
        <v>15</v>
      </c>
      <c r="V437" s="119">
        <f t="shared" si="228"/>
        <v>13</v>
      </c>
      <c r="W437" s="119">
        <f t="shared" si="228"/>
        <v>3</v>
      </c>
      <c r="X437" s="119">
        <f t="shared" si="228"/>
        <v>17</v>
      </c>
      <c r="Y437" s="116">
        <f t="shared" si="228"/>
        <v>7</v>
      </c>
      <c r="Z437" s="117"/>
      <c r="AA437" s="120"/>
      <c r="AB437" s="101"/>
      <c r="AC437" s="101"/>
    </row>
    <row r="438" spans="5:32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3</v>
      </c>
      <c r="H438" s="122">
        <f t="shared" ref="H438:O438" si="229">IF($Q433&lt;=18,IF(H437&lt;=$Q433,1,0),IF($Q433&lt;=36,IF(H437&lt;=($Q433-18),2,1),IF($Q433&gt;36,IF(H437&lt;=($Q433-36),3,2))))</f>
        <v>2</v>
      </c>
      <c r="I438" s="122">
        <f t="shared" si="229"/>
        <v>2</v>
      </c>
      <c r="J438" s="122">
        <f t="shared" si="229"/>
        <v>2</v>
      </c>
      <c r="K438" s="122">
        <f t="shared" si="229"/>
        <v>2</v>
      </c>
      <c r="L438" s="122">
        <f t="shared" si="229"/>
        <v>2</v>
      </c>
      <c r="M438" s="122">
        <f t="shared" si="229"/>
        <v>2</v>
      </c>
      <c r="N438" s="122">
        <f t="shared" si="229"/>
        <v>2</v>
      </c>
      <c r="O438" s="123">
        <f t="shared" si="229"/>
        <v>2</v>
      </c>
      <c r="P438" s="124">
        <f>SUM(G438:O438)</f>
        <v>19</v>
      </c>
      <c r="Q438" s="123">
        <f t="shared" ref="Q438:Y438" si="230">IF($Q433&lt;=18,IF(Q437&lt;=$Q433,1,0),IF($Q433&lt;=36,IF(Q437&lt;=($Q433-18),2,1),IF($Q433&gt;36,IF(Q437&lt;=($Q433-36),3,2))))</f>
        <v>3</v>
      </c>
      <c r="R438" s="123">
        <f t="shared" si="230"/>
        <v>2</v>
      </c>
      <c r="S438" s="123">
        <f t="shared" si="230"/>
        <v>2</v>
      </c>
      <c r="T438" s="123">
        <f t="shared" si="230"/>
        <v>2</v>
      </c>
      <c r="U438" s="123">
        <f t="shared" si="230"/>
        <v>2</v>
      </c>
      <c r="V438" s="123">
        <f t="shared" si="230"/>
        <v>2</v>
      </c>
      <c r="W438" s="123">
        <f t="shared" si="230"/>
        <v>2</v>
      </c>
      <c r="X438" s="123">
        <f t="shared" si="230"/>
        <v>2</v>
      </c>
      <c r="Y438" s="123">
        <f t="shared" si="230"/>
        <v>2</v>
      </c>
      <c r="Z438" s="125">
        <f>SUM(Q438:Y438)</f>
        <v>19</v>
      </c>
      <c r="AA438" s="126">
        <f>P438+Z438</f>
        <v>38</v>
      </c>
      <c r="AB438" s="101"/>
      <c r="AC438" s="101"/>
    </row>
    <row r="439" spans="5:32" x14ac:dyDescent="0.35">
      <c r="E439" s="101"/>
      <c r="F439" s="127" t="s">
        <v>51</v>
      </c>
      <c r="G439" s="128">
        <f t="shared" ref="G439:O439" si="231">G24</f>
        <v>8</v>
      </c>
      <c r="H439" s="128">
        <f t="shared" si="231"/>
        <v>6</v>
      </c>
      <c r="I439" s="128">
        <f t="shared" si="231"/>
        <v>4</v>
      </c>
      <c r="J439" s="128">
        <f t="shared" si="231"/>
        <v>7</v>
      </c>
      <c r="K439" s="128">
        <f t="shared" si="231"/>
        <v>6</v>
      </c>
      <c r="L439" s="128">
        <f t="shared" si="231"/>
        <v>7</v>
      </c>
      <c r="M439" s="128">
        <f t="shared" si="231"/>
        <v>5</v>
      </c>
      <c r="N439" s="128">
        <f t="shared" si="231"/>
        <v>5</v>
      </c>
      <c r="O439" s="128">
        <f t="shared" si="231"/>
        <v>8</v>
      </c>
      <c r="P439" s="129">
        <f>SUM(G439:O439)</f>
        <v>56</v>
      </c>
      <c r="Q439" s="130">
        <f t="shared" ref="Q439:Y439" si="232">Q24</f>
        <v>8</v>
      </c>
      <c r="R439" s="128">
        <f t="shared" si="232"/>
        <v>8</v>
      </c>
      <c r="S439" s="128">
        <f t="shared" si="232"/>
        <v>4</v>
      </c>
      <c r="T439" s="128">
        <f t="shared" si="232"/>
        <v>6</v>
      </c>
      <c r="U439" s="128">
        <f t="shared" si="232"/>
        <v>4</v>
      </c>
      <c r="V439" s="128">
        <f t="shared" si="232"/>
        <v>6</v>
      </c>
      <c r="W439" s="128">
        <f t="shared" si="232"/>
        <v>6</v>
      </c>
      <c r="X439" s="128">
        <f t="shared" si="232"/>
        <v>5</v>
      </c>
      <c r="Y439" s="131">
        <f t="shared" si="232"/>
        <v>7</v>
      </c>
      <c r="Z439" s="129">
        <f>SUM(Q439:Y439)</f>
        <v>54</v>
      </c>
      <c r="AA439" s="132">
        <f>P439+Z439</f>
        <v>110</v>
      </c>
      <c r="AB439" s="101"/>
      <c r="AC439" s="101"/>
    </row>
    <row r="440" spans="5:32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1</v>
      </c>
      <c r="H440" s="134">
        <f t="shared" ref="H440:O440" si="233">IF(H439-H436=-1,3+H438)+IF(H439-H436=0,2+H438)+IF(H439-H436=1,1+H438)+IF(H439-H436=2,H438)+IF(H439-H436=3,IF(H438-1&gt;0,H438-1,0))+IF(H439-H436=4,IF(H438-2&gt;0,H438-2,0))</f>
        <v>3</v>
      </c>
      <c r="I440" s="134">
        <f t="shared" si="233"/>
        <v>3</v>
      </c>
      <c r="J440" s="134">
        <f t="shared" si="233"/>
        <v>1</v>
      </c>
      <c r="K440" s="134">
        <f t="shared" si="233"/>
        <v>2</v>
      </c>
      <c r="L440" s="134">
        <f t="shared" si="233"/>
        <v>1</v>
      </c>
      <c r="M440" s="134">
        <f t="shared" si="233"/>
        <v>2</v>
      </c>
      <c r="N440" s="134">
        <f t="shared" si="233"/>
        <v>3</v>
      </c>
      <c r="O440" s="135">
        <f t="shared" si="233"/>
        <v>1</v>
      </c>
      <c r="P440" s="136">
        <f>SUM(G440:O440)</f>
        <v>17</v>
      </c>
      <c r="Q440" s="137">
        <f t="shared" ref="Q440:Y440" si="234">IF(Q439-Q436=-1,3+Q438)+IF(Q439-Q436=0,2+Q438)+IF(Q439-Q436=1,1+Q438)+IF(Q439-Q436=2,Q438)+IF(Q439-Q436=3,IF(Q438-1&gt;0,Q438-1,0))+IF(Q439-Q436=4,IF(Q438-2&gt;0,Q438-2,0))</f>
        <v>1</v>
      </c>
      <c r="R440" s="138">
        <f t="shared" si="234"/>
        <v>0</v>
      </c>
      <c r="S440" s="138">
        <f t="shared" si="234"/>
        <v>3</v>
      </c>
      <c r="T440" s="138">
        <f t="shared" si="234"/>
        <v>2</v>
      </c>
      <c r="U440" s="138">
        <f t="shared" si="234"/>
        <v>4</v>
      </c>
      <c r="V440" s="138">
        <f t="shared" si="234"/>
        <v>3</v>
      </c>
      <c r="W440" s="138">
        <f t="shared" si="234"/>
        <v>2</v>
      </c>
      <c r="X440" s="138">
        <f t="shared" si="234"/>
        <v>2</v>
      </c>
      <c r="Y440" s="135">
        <f t="shared" si="234"/>
        <v>2</v>
      </c>
      <c r="Z440" s="136">
        <f>SUM(Q440:Y440)</f>
        <v>19</v>
      </c>
      <c r="AA440" s="139">
        <f>P440+Z440</f>
        <v>36</v>
      </c>
      <c r="AB440" s="101"/>
      <c r="AC440" s="101"/>
    </row>
    <row r="441" spans="5:32" ht="15" thickBot="1" x14ac:dyDescent="0.4">
      <c r="E441" s="101"/>
      <c r="F441" s="140" t="s">
        <v>53</v>
      </c>
      <c r="G441" s="141">
        <f t="shared" ref="G441:O441" si="235">IF(G439-G436=-2,4)+IF(G439-G436=-1,3)+IF(G439-G436=0,2)+IF(G439-G436=1,1)+IF(G439-G436&gt;2,0)</f>
        <v>0</v>
      </c>
      <c r="H441" s="141">
        <f t="shared" si="235"/>
        <v>1</v>
      </c>
      <c r="I441" s="141">
        <f t="shared" si="235"/>
        <v>1</v>
      </c>
      <c r="J441" s="141">
        <f t="shared" si="235"/>
        <v>0</v>
      </c>
      <c r="K441" s="141">
        <f t="shared" si="235"/>
        <v>0</v>
      </c>
      <c r="L441" s="141">
        <f t="shared" si="235"/>
        <v>0</v>
      </c>
      <c r="M441" s="141">
        <f t="shared" si="235"/>
        <v>0</v>
      </c>
      <c r="N441" s="141">
        <f t="shared" si="235"/>
        <v>1</v>
      </c>
      <c r="O441" s="142">
        <f t="shared" si="235"/>
        <v>0</v>
      </c>
      <c r="P441" s="143">
        <f>SUM(G441:O441)</f>
        <v>3</v>
      </c>
      <c r="Q441" s="142">
        <f t="shared" ref="Q441:Y441" si="236">IF(Q439-Q436=-2,4)+IF(Q439-Q436=-1,3)+IF(Q439-Q436=0,2)+IF(Q439-Q436=1,1)+IF(Q439-Q436&gt;2,0)</f>
        <v>0</v>
      </c>
      <c r="R441" s="142">
        <f t="shared" si="236"/>
        <v>0</v>
      </c>
      <c r="S441" s="142">
        <f t="shared" si="236"/>
        <v>1</v>
      </c>
      <c r="T441" s="142">
        <f t="shared" si="236"/>
        <v>0</v>
      </c>
      <c r="U441" s="142">
        <f t="shared" si="236"/>
        <v>2</v>
      </c>
      <c r="V441" s="142">
        <f t="shared" si="236"/>
        <v>1</v>
      </c>
      <c r="W441" s="142">
        <f t="shared" si="236"/>
        <v>0</v>
      </c>
      <c r="X441" s="142">
        <f t="shared" si="236"/>
        <v>0</v>
      </c>
      <c r="Y441" s="142">
        <f t="shared" si="236"/>
        <v>0</v>
      </c>
      <c r="Z441" s="143">
        <f>SUM(Q441:Y441)</f>
        <v>4</v>
      </c>
      <c r="AA441" s="144">
        <f>P441+Z441</f>
        <v>7</v>
      </c>
      <c r="AB441" s="101"/>
      <c r="AC441" s="101"/>
    </row>
    <row r="442" spans="5:32" x14ac:dyDescent="0.35">
      <c r="E442" s="101"/>
      <c r="F442" s="38"/>
      <c r="G442" s="28">
        <f>G439-G436</f>
        <v>4</v>
      </c>
      <c r="H442" s="28">
        <f t="shared" ref="H442:O442" si="237">H439-H436</f>
        <v>1</v>
      </c>
      <c r="I442" s="28">
        <f t="shared" si="237"/>
        <v>1</v>
      </c>
      <c r="J442" s="28">
        <f t="shared" si="237"/>
        <v>3</v>
      </c>
      <c r="K442" s="28">
        <f t="shared" si="237"/>
        <v>2</v>
      </c>
      <c r="L442" s="28">
        <f t="shared" si="237"/>
        <v>3</v>
      </c>
      <c r="M442" s="28">
        <f t="shared" si="237"/>
        <v>2</v>
      </c>
      <c r="N442" s="28">
        <f t="shared" si="237"/>
        <v>1</v>
      </c>
      <c r="O442" s="15">
        <f t="shared" si="237"/>
        <v>3</v>
      </c>
      <c r="P442" s="15"/>
      <c r="Q442" s="15">
        <f t="shared" ref="Q442:Y442" si="238">Q439-Q436</f>
        <v>4</v>
      </c>
      <c r="R442" s="15">
        <f t="shared" si="238"/>
        <v>4</v>
      </c>
      <c r="S442" s="15">
        <f t="shared" si="238"/>
        <v>1</v>
      </c>
      <c r="T442" s="15">
        <f t="shared" si="238"/>
        <v>2</v>
      </c>
      <c r="U442" s="15">
        <f t="shared" si="238"/>
        <v>0</v>
      </c>
      <c r="V442" s="15">
        <f t="shared" si="238"/>
        <v>1</v>
      </c>
      <c r="W442" s="15">
        <f t="shared" si="238"/>
        <v>2</v>
      </c>
      <c r="X442" s="15">
        <f t="shared" si="238"/>
        <v>2</v>
      </c>
      <c r="Y442" s="15">
        <f t="shared" si="238"/>
        <v>2</v>
      </c>
      <c r="Z442" s="145"/>
      <c r="AA442" s="146"/>
      <c r="AB442" s="101"/>
      <c r="AC442" s="101"/>
    </row>
    <row r="443" spans="5:32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2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2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1</v>
      </c>
      <c r="P445" s="198" t="s">
        <v>57</v>
      </c>
      <c r="Q445" s="198"/>
      <c r="R445" s="198"/>
      <c r="S445" s="198"/>
      <c r="T445" s="198"/>
      <c r="U445" s="148">
        <f>COUNTIF(G442:Y442,"=2")</f>
        <v>6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</row>
    <row r="446" spans="5:32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5</v>
      </c>
      <c r="P446" s="198" t="s">
        <v>60</v>
      </c>
      <c r="Q446" s="198"/>
      <c r="R446" s="198"/>
      <c r="S446" s="198"/>
      <c r="T446" s="198"/>
      <c r="U446" s="151">
        <f>COUNTIF(G442:Y442,"&gt;=3")</f>
        <v>6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</row>
    <row r="447" spans="5:32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1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</row>
    <row r="448" spans="5:32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5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</row>
    <row r="449" spans="5:32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6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</row>
    <row r="450" spans="5:32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6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</row>
    <row r="451" spans="5:32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</row>
    <row r="452" spans="5:32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</row>
    <row r="453" spans="5:32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</row>
    <row r="454" spans="5:32" ht="15.5" thickTop="1" thickBot="1" x14ac:dyDescent="0.4"/>
    <row r="455" spans="5:32" x14ac:dyDescent="0.35">
      <c r="E455" s="101"/>
      <c r="F455" s="102" t="s">
        <v>49</v>
      </c>
      <c r="G455" s="196" t="str">
        <f>C25</f>
        <v>PORTRON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44646</v>
      </c>
      <c r="AB455" s="101"/>
      <c r="AC455" s="101"/>
    </row>
    <row r="456" spans="5:32" ht="15" thickBot="1" x14ac:dyDescent="0.4">
      <c r="E456" s="101"/>
      <c r="F456" s="104" t="s">
        <v>6</v>
      </c>
      <c r="G456" s="210">
        <f>E25</f>
        <v>54</v>
      </c>
      <c r="H456" s="211"/>
      <c r="I456" s="211"/>
      <c r="J456" s="211"/>
      <c r="K456" s="17"/>
      <c r="L456" s="211">
        <f>$F$3</f>
        <v>122</v>
      </c>
      <c r="M456" s="211"/>
      <c r="N456" s="211"/>
      <c r="O456" s="211">
        <f>$G$3</f>
        <v>70</v>
      </c>
      <c r="P456" s="211"/>
      <c r="Q456" s="212">
        <f>ROUND((G456*(L456/113)+(O456-AA459)),0)</f>
        <v>56</v>
      </c>
      <c r="R456" s="212"/>
      <c r="S456" s="212"/>
      <c r="T456" s="212"/>
      <c r="U456" s="17"/>
      <c r="V456" s="17"/>
      <c r="AA456" s="17"/>
      <c r="AB456" s="101"/>
      <c r="AC456" s="101"/>
    </row>
    <row r="457" spans="5:32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2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2" x14ac:dyDescent="0.35">
      <c r="E459" s="101"/>
      <c r="F459" s="109" t="s">
        <v>11</v>
      </c>
      <c r="G459" s="110">
        <f>G$7</f>
        <v>4</v>
      </c>
      <c r="H459" s="110">
        <f t="shared" ref="H459:O459" si="239">H$7</f>
        <v>5</v>
      </c>
      <c r="I459" s="110">
        <f t="shared" si="239"/>
        <v>3</v>
      </c>
      <c r="J459" s="110">
        <f t="shared" si="239"/>
        <v>4</v>
      </c>
      <c r="K459" s="110">
        <f t="shared" si="239"/>
        <v>4</v>
      </c>
      <c r="L459" s="110">
        <f t="shared" si="239"/>
        <v>4</v>
      </c>
      <c r="M459" s="110">
        <f t="shared" si="239"/>
        <v>3</v>
      </c>
      <c r="N459" s="110">
        <f t="shared" si="239"/>
        <v>4</v>
      </c>
      <c r="O459" s="110">
        <f t="shared" si="239"/>
        <v>5</v>
      </c>
      <c r="P459" s="111">
        <f>SUM(G459:O459)</f>
        <v>36</v>
      </c>
      <c r="Q459" s="110">
        <f t="shared" ref="Q459:Y459" si="240">Q$7</f>
        <v>4</v>
      </c>
      <c r="R459" s="112">
        <f t="shared" si="240"/>
        <v>4</v>
      </c>
      <c r="S459" s="112">
        <f t="shared" si="240"/>
        <v>3</v>
      </c>
      <c r="T459" s="112">
        <f t="shared" si="240"/>
        <v>4</v>
      </c>
      <c r="U459" s="112">
        <f t="shared" si="240"/>
        <v>4</v>
      </c>
      <c r="V459" s="112">
        <f t="shared" si="240"/>
        <v>5</v>
      </c>
      <c r="W459" s="112">
        <f t="shared" si="240"/>
        <v>4</v>
      </c>
      <c r="X459" s="112">
        <f t="shared" si="240"/>
        <v>3</v>
      </c>
      <c r="Y459" s="113">
        <f t="shared" si="240"/>
        <v>5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2" x14ac:dyDescent="0.35">
      <c r="E460" s="101"/>
      <c r="F460" s="114" t="s">
        <v>7</v>
      </c>
      <c r="G460" s="115">
        <f>G$8</f>
        <v>2</v>
      </c>
      <c r="H460" s="115">
        <f t="shared" ref="H460:O460" si="241">H$8</f>
        <v>8</v>
      </c>
      <c r="I460" s="115">
        <f t="shared" si="241"/>
        <v>10</v>
      </c>
      <c r="J460" s="115">
        <f t="shared" si="241"/>
        <v>14</v>
      </c>
      <c r="K460" s="115">
        <f t="shared" si="241"/>
        <v>6</v>
      </c>
      <c r="L460" s="115">
        <f t="shared" si="241"/>
        <v>4</v>
      </c>
      <c r="M460" s="115">
        <f t="shared" si="241"/>
        <v>16</v>
      </c>
      <c r="N460" s="115">
        <f t="shared" si="241"/>
        <v>12</v>
      </c>
      <c r="O460" s="116">
        <f t="shared" si="241"/>
        <v>18</v>
      </c>
      <c r="P460" s="117"/>
      <c r="Q460" s="118">
        <f t="shared" ref="Q460:Y460" si="242">Q$8</f>
        <v>1</v>
      </c>
      <c r="R460" s="119">
        <f t="shared" si="242"/>
        <v>9</v>
      </c>
      <c r="S460" s="119">
        <f t="shared" si="242"/>
        <v>11</v>
      </c>
      <c r="T460" s="119">
        <f t="shared" si="242"/>
        <v>5</v>
      </c>
      <c r="U460" s="119">
        <f t="shared" si="242"/>
        <v>15</v>
      </c>
      <c r="V460" s="119">
        <f t="shared" si="242"/>
        <v>13</v>
      </c>
      <c r="W460" s="119">
        <f t="shared" si="242"/>
        <v>3</v>
      </c>
      <c r="X460" s="119">
        <f t="shared" si="242"/>
        <v>17</v>
      </c>
      <c r="Y460" s="116">
        <f t="shared" si="242"/>
        <v>7</v>
      </c>
      <c r="Z460" s="117"/>
      <c r="AA460" s="120"/>
      <c r="AB460" s="101"/>
      <c r="AC460" s="101"/>
    </row>
    <row r="461" spans="5:32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3</v>
      </c>
      <c r="H461" s="122">
        <f t="shared" ref="H461:O461" si="243">IF($Q456&lt;=18,IF(H460&lt;=$Q456,1,0),IF($Q456&lt;=36,IF(H460&lt;=($Q456-18),2,1),IF($Q456&gt;36,IF(H460&lt;=($Q456-36),3,2))))</f>
        <v>3</v>
      </c>
      <c r="I461" s="122">
        <f t="shared" si="243"/>
        <v>3</v>
      </c>
      <c r="J461" s="122">
        <f t="shared" si="243"/>
        <v>3</v>
      </c>
      <c r="K461" s="122">
        <f t="shared" si="243"/>
        <v>3</v>
      </c>
      <c r="L461" s="122">
        <f t="shared" si="243"/>
        <v>3</v>
      </c>
      <c r="M461" s="122">
        <f t="shared" si="243"/>
        <v>3</v>
      </c>
      <c r="N461" s="122">
        <f t="shared" si="243"/>
        <v>3</v>
      </c>
      <c r="O461" s="123">
        <f t="shared" si="243"/>
        <v>3</v>
      </c>
      <c r="P461" s="124">
        <f>SUM(G461:O461)</f>
        <v>27</v>
      </c>
      <c r="Q461" s="123">
        <f t="shared" ref="Q461:Y461" si="244">IF($Q456&lt;=18,IF(Q460&lt;=$Q456,1,0),IF($Q456&lt;=36,IF(Q460&lt;=($Q456-18),2,1),IF($Q456&gt;36,IF(Q460&lt;=($Q456-36),3,2))))</f>
        <v>3</v>
      </c>
      <c r="R461" s="123">
        <f t="shared" si="244"/>
        <v>3</v>
      </c>
      <c r="S461" s="123">
        <f t="shared" si="244"/>
        <v>3</v>
      </c>
      <c r="T461" s="123">
        <f t="shared" si="244"/>
        <v>3</v>
      </c>
      <c r="U461" s="123">
        <f t="shared" si="244"/>
        <v>3</v>
      </c>
      <c r="V461" s="123">
        <f t="shared" si="244"/>
        <v>3</v>
      </c>
      <c r="W461" s="123">
        <f t="shared" si="244"/>
        <v>3</v>
      </c>
      <c r="X461" s="123">
        <f t="shared" si="244"/>
        <v>3</v>
      </c>
      <c r="Y461" s="123">
        <f t="shared" si="244"/>
        <v>3</v>
      </c>
      <c r="Z461" s="125">
        <f>SUM(Q461:Y461)</f>
        <v>27</v>
      </c>
      <c r="AA461" s="126">
        <f>P461+Z461</f>
        <v>54</v>
      </c>
      <c r="AB461" s="101"/>
      <c r="AC461" s="101"/>
    </row>
    <row r="462" spans="5:32" x14ac:dyDescent="0.35">
      <c r="E462" s="101"/>
      <c r="F462" s="127" t="s">
        <v>51</v>
      </c>
      <c r="G462" s="128">
        <f t="shared" ref="G462:O462" si="245">G25</f>
        <v>10</v>
      </c>
      <c r="H462" s="128">
        <f t="shared" si="245"/>
        <v>9</v>
      </c>
      <c r="I462" s="128">
        <f t="shared" si="245"/>
        <v>4</v>
      </c>
      <c r="J462" s="128">
        <f t="shared" si="245"/>
        <v>7</v>
      </c>
      <c r="K462" s="128">
        <f t="shared" si="245"/>
        <v>7</v>
      </c>
      <c r="L462" s="128">
        <f t="shared" si="245"/>
        <v>7</v>
      </c>
      <c r="M462" s="128">
        <f t="shared" si="245"/>
        <v>6</v>
      </c>
      <c r="N462" s="128">
        <f t="shared" si="245"/>
        <v>8</v>
      </c>
      <c r="O462" s="128">
        <f t="shared" si="245"/>
        <v>8</v>
      </c>
      <c r="P462" s="129">
        <f>SUM(G462:O462)</f>
        <v>66</v>
      </c>
      <c r="Q462" s="130">
        <f t="shared" ref="Q462:Y462" si="246">Q25</f>
        <v>8</v>
      </c>
      <c r="R462" s="128">
        <f t="shared" si="246"/>
        <v>7</v>
      </c>
      <c r="S462" s="128">
        <f t="shared" si="246"/>
        <v>4</v>
      </c>
      <c r="T462" s="128">
        <f t="shared" si="246"/>
        <v>8</v>
      </c>
      <c r="U462" s="128">
        <f t="shared" si="246"/>
        <v>8</v>
      </c>
      <c r="V462" s="128">
        <f t="shared" si="246"/>
        <v>8</v>
      </c>
      <c r="W462" s="128">
        <f t="shared" si="246"/>
        <v>7</v>
      </c>
      <c r="X462" s="128">
        <f t="shared" si="246"/>
        <v>4</v>
      </c>
      <c r="Y462" s="131">
        <f t="shared" si="246"/>
        <v>9</v>
      </c>
      <c r="Z462" s="129">
        <f>SUM(Q462:Y462)</f>
        <v>63</v>
      </c>
      <c r="AA462" s="132">
        <f>P462+Z462</f>
        <v>129</v>
      </c>
      <c r="AB462" s="101"/>
      <c r="AC462" s="101"/>
    </row>
    <row r="463" spans="5:32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0</v>
      </c>
      <c r="H463" s="134">
        <f t="shared" ref="H463:O463" si="247">IF(H462-H459=-1,3+H461)+IF(H462-H459=0,2+H461)+IF(H462-H459=1,1+H461)+IF(H462-H459=2,H461)+IF(H462-H459=3,IF(H461-1&gt;0,H461-1,0))+IF(H462-H459=4,IF(H461-2&gt;0,H461-2,0))</f>
        <v>1</v>
      </c>
      <c r="I463" s="134">
        <f t="shared" si="247"/>
        <v>4</v>
      </c>
      <c r="J463" s="134">
        <f t="shared" si="247"/>
        <v>2</v>
      </c>
      <c r="K463" s="134">
        <f t="shared" si="247"/>
        <v>2</v>
      </c>
      <c r="L463" s="134">
        <f t="shared" si="247"/>
        <v>2</v>
      </c>
      <c r="M463" s="134">
        <f t="shared" si="247"/>
        <v>2</v>
      </c>
      <c r="N463" s="134">
        <f t="shared" si="247"/>
        <v>1</v>
      </c>
      <c r="O463" s="135">
        <f t="shared" si="247"/>
        <v>2</v>
      </c>
      <c r="P463" s="136">
        <f>SUM(G463:O463)</f>
        <v>16</v>
      </c>
      <c r="Q463" s="137">
        <f t="shared" ref="Q463:Y463" si="248">IF(Q462-Q459=-1,3+Q461)+IF(Q462-Q459=0,2+Q461)+IF(Q462-Q459=1,1+Q461)+IF(Q462-Q459=2,Q461)+IF(Q462-Q459=3,IF(Q461-1&gt;0,Q461-1,0))+IF(Q462-Q459=4,IF(Q461-2&gt;0,Q461-2,0))</f>
        <v>1</v>
      </c>
      <c r="R463" s="138">
        <f t="shared" si="248"/>
        <v>2</v>
      </c>
      <c r="S463" s="138">
        <f t="shared" si="248"/>
        <v>4</v>
      </c>
      <c r="T463" s="138">
        <f t="shared" si="248"/>
        <v>1</v>
      </c>
      <c r="U463" s="138">
        <f t="shared" si="248"/>
        <v>1</v>
      </c>
      <c r="V463" s="138">
        <f t="shared" si="248"/>
        <v>2</v>
      </c>
      <c r="W463" s="138">
        <f t="shared" si="248"/>
        <v>2</v>
      </c>
      <c r="X463" s="138">
        <f t="shared" si="248"/>
        <v>4</v>
      </c>
      <c r="Y463" s="135">
        <f t="shared" si="248"/>
        <v>1</v>
      </c>
      <c r="Z463" s="136">
        <f>SUM(Q463:Y463)</f>
        <v>18</v>
      </c>
      <c r="AA463" s="139">
        <f>P463+Z463</f>
        <v>34</v>
      </c>
      <c r="AB463" s="101"/>
      <c r="AC463" s="101"/>
    </row>
    <row r="464" spans="5:32" ht="15" thickBot="1" x14ac:dyDescent="0.4">
      <c r="E464" s="101"/>
      <c r="F464" s="140" t="s">
        <v>53</v>
      </c>
      <c r="G464" s="141">
        <f t="shared" ref="G464:O464" si="249">IF(G462-G459=-2,4)+IF(G462-G459=-1,3)+IF(G462-G459=0,2)+IF(G462-G459=1,1)+IF(G462-G459&gt;2,0)</f>
        <v>0</v>
      </c>
      <c r="H464" s="141">
        <f t="shared" si="249"/>
        <v>0</v>
      </c>
      <c r="I464" s="141">
        <f t="shared" si="249"/>
        <v>1</v>
      </c>
      <c r="J464" s="141">
        <f t="shared" si="249"/>
        <v>0</v>
      </c>
      <c r="K464" s="141">
        <f t="shared" si="249"/>
        <v>0</v>
      </c>
      <c r="L464" s="141">
        <f t="shared" si="249"/>
        <v>0</v>
      </c>
      <c r="M464" s="141">
        <f t="shared" si="249"/>
        <v>0</v>
      </c>
      <c r="N464" s="141">
        <f t="shared" si="249"/>
        <v>0</v>
      </c>
      <c r="O464" s="142">
        <f t="shared" si="249"/>
        <v>0</v>
      </c>
      <c r="P464" s="143">
        <f>SUM(G464:O464)</f>
        <v>1</v>
      </c>
      <c r="Q464" s="142">
        <f t="shared" ref="Q464:Y464" si="250">IF(Q462-Q459=-2,4)+IF(Q462-Q459=-1,3)+IF(Q462-Q459=0,2)+IF(Q462-Q459=1,1)+IF(Q462-Q459&gt;2,0)</f>
        <v>0</v>
      </c>
      <c r="R464" s="142">
        <f t="shared" si="250"/>
        <v>0</v>
      </c>
      <c r="S464" s="142">
        <f t="shared" si="250"/>
        <v>1</v>
      </c>
      <c r="T464" s="142">
        <f t="shared" si="250"/>
        <v>0</v>
      </c>
      <c r="U464" s="142">
        <f t="shared" si="250"/>
        <v>0</v>
      </c>
      <c r="V464" s="142">
        <f t="shared" si="250"/>
        <v>0</v>
      </c>
      <c r="W464" s="142">
        <f t="shared" si="250"/>
        <v>0</v>
      </c>
      <c r="X464" s="142">
        <f t="shared" si="250"/>
        <v>1</v>
      </c>
      <c r="Y464" s="142">
        <f t="shared" si="250"/>
        <v>0</v>
      </c>
      <c r="Z464" s="143">
        <f>SUM(Q464:Y464)</f>
        <v>2</v>
      </c>
      <c r="AA464" s="144">
        <f>P464+Z464</f>
        <v>3</v>
      </c>
      <c r="AB464" s="101"/>
      <c r="AC464" s="101"/>
    </row>
    <row r="465" spans="5:32" x14ac:dyDescent="0.35">
      <c r="E465" s="101"/>
      <c r="F465" s="38"/>
      <c r="G465" s="28">
        <f>G462-G459</f>
        <v>6</v>
      </c>
      <c r="H465" s="28">
        <f t="shared" ref="H465:O465" si="251">H462-H459</f>
        <v>4</v>
      </c>
      <c r="I465" s="28">
        <f t="shared" si="251"/>
        <v>1</v>
      </c>
      <c r="J465" s="28">
        <f t="shared" si="251"/>
        <v>3</v>
      </c>
      <c r="K465" s="28">
        <f t="shared" si="251"/>
        <v>3</v>
      </c>
      <c r="L465" s="28">
        <f t="shared" si="251"/>
        <v>3</v>
      </c>
      <c r="M465" s="28">
        <f t="shared" si="251"/>
        <v>3</v>
      </c>
      <c r="N465" s="28">
        <f t="shared" si="251"/>
        <v>4</v>
      </c>
      <c r="O465" s="15">
        <f t="shared" si="251"/>
        <v>3</v>
      </c>
      <c r="P465" s="15"/>
      <c r="Q465" s="15">
        <f t="shared" ref="Q465:Y465" si="252">Q462-Q459</f>
        <v>4</v>
      </c>
      <c r="R465" s="15">
        <f t="shared" si="252"/>
        <v>3</v>
      </c>
      <c r="S465" s="15">
        <f t="shared" si="252"/>
        <v>1</v>
      </c>
      <c r="T465" s="15">
        <f t="shared" si="252"/>
        <v>4</v>
      </c>
      <c r="U465" s="15">
        <f t="shared" si="252"/>
        <v>4</v>
      </c>
      <c r="V465" s="15">
        <f t="shared" si="252"/>
        <v>3</v>
      </c>
      <c r="W465" s="15">
        <f t="shared" si="252"/>
        <v>3</v>
      </c>
      <c r="X465" s="15">
        <f t="shared" si="252"/>
        <v>1</v>
      </c>
      <c r="Y465" s="15">
        <f t="shared" si="252"/>
        <v>4</v>
      </c>
      <c r="Z465" s="145"/>
      <c r="AA465" s="146"/>
      <c r="AB465" s="101"/>
      <c r="AC465" s="101"/>
    </row>
    <row r="466" spans="5:32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2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2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0</v>
      </c>
      <c r="P468" s="198" t="s">
        <v>57</v>
      </c>
      <c r="Q468" s="198"/>
      <c r="R468" s="198"/>
      <c r="S468" s="198"/>
      <c r="T468" s="198"/>
      <c r="U468" s="148">
        <f>COUNTIF(G465:Y465,"=2")</f>
        <v>0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</row>
    <row r="469" spans="5:32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3</v>
      </c>
      <c r="P469" s="198" t="s">
        <v>60</v>
      </c>
      <c r="Q469" s="198"/>
      <c r="R469" s="198"/>
      <c r="S469" s="198"/>
      <c r="T469" s="198"/>
      <c r="U469" s="151">
        <f>COUNTIF(G465:Y465,"&gt;=3")</f>
        <v>15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</row>
    <row r="470" spans="5:32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0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</row>
    <row r="471" spans="5:32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3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</row>
    <row r="472" spans="5:32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0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</row>
    <row r="473" spans="5:32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15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</row>
    <row r="474" spans="5:32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</row>
    <row r="475" spans="5:32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</row>
    <row r="476" spans="5:32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</row>
    <row r="477" spans="5:32" ht="15.5" thickTop="1" thickBot="1" x14ac:dyDescent="0.4"/>
    <row r="478" spans="5:32" x14ac:dyDescent="0.35">
      <c r="E478" s="101"/>
      <c r="F478" s="102" t="s">
        <v>49</v>
      </c>
      <c r="G478" s="196" t="str">
        <f>C26</f>
        <v>VIALLETON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44646</v>
      </c>
      <c r="AB478" s="101"/>
      <c r="AC478" s="101"/>
    </row>
    <row r="479" spans="5:32" ht="15" thickBot="1" x14ac:dyDescent="0.4">
      <c r="E479" s="101"/>
      <c r="F479" s="104" t="s">
        <v>6</v>
      </c>
      <c r="G479" s="210">
        <f>E26</f>
        <v>17.399999999999999</v>
      </c>
      <c r="H479" s="211"/>
      <c r="I479" s="211"/>
      <c r="J479" s="211"/>
      <c r="K479" s="17"/>
      <c r="L479" s="211">
        <f>$F$3</f>
        <v>122</v>
      </c>
      <c r="M479" s="211"/>
      <c r="N479" s="211"/>
      <c r="O479" s="211">
        <f>$G$3</f>
        <v>70</v>
      </c>
      <c r="P479" s="211"/>
      <c r="Q479" s="212">
        <f>ROUND((G479*(L479/113)+(O479-AA482)),0)</f>
        <v>17</v>
      </c>
      <c r="R479" s="212"/>
      <c r="S479" s="212"/>
      <c r="T479" s="212"/>
      <c r="U479" s="17"/>
      <c r="V479" s="17"/>
      <c r="AA479" s="17"/>
      <c r="AB479" s="101"/>
      <c r="AC479" s="101"/>
    </row>
    <row r="480" spans="5:32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2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2" x14ac:dyDescent="0.35">
      <c r="E482" s="101"/>
      <c r="F482" s="109" t="s">
        <v>11</v>
      </c>
      <c r="G482" s="110">
        <f>G$7</f>
        <v>4</v>
      </c>
      <c r="H482" s="110">
        <f t="shared" ref="H482:O482" si="253">H$7</f>
        <v>5</v>
      </c>
      <c r="I482" s="110">
        <f t="shared" si="253"/>
        <v>3</v>
      </c>
      <c r="J482" s="110">
        <f t="shared" si="253"/>
        <v>4</v>
      </c>
      <c r="K482" s="110">
        <f t="shared" si="253"/>
        <v>4</v>
      </c>
      <c r="L482" s="110">
        <f t="shared" si="253"/>
        <v>4</v>
      </c>
      <c r="M482" s="110">
        <f t="shared" si="253"/>
        <v>3</v>
      </c>
      <c r="N482" s="110">
        <f t="shared" si="253"/>
        <v>4</v>
      </c>
      <c r="O482" s="110">
        <f t="shared" si="253"/>
        <v>5</v>
      </c>
      <c r="P482" s="111">
        <f>SUM(G482:O482)</f>
        <v>36</v>
      </c>
      <c r="Q482" s="110">
        <f t="shared" ref="Q482:Y482" si="254">Q$7</f>
        <v>4</v>
      </c>
      <c r="R482" s="112">
        <f t="shared" si="254"/>
        <v>4</v>
      </c>
      <c r="S482" s="112">
        <f t="shared" si="254"/>
        <v>3</v>
      </c>
      <c r="T482" s="112">
        <f t="shared" si="254"/>
        <v>4</v>
      </c>
      <c r="U482" s="112">
        <f t="shared" si="254"/>
        <v>4</v>
      </c>
      <c r="V482" s="112">
        <f t="shared" si="254"/>
        <v>5</v>
      </c>
      <c r="W482" s="112">
        <f t="shared" si="254"/>
        <v>4</v>
      </c>
      <c r="X482" s="112">
        <f t="shared" si="254"/>
        <v>3</v>
      </c>
      <c r="Y482" s="113">
        <f t="shared" si="254"/>
        <v>5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2" x14ac:dyDescent="0.35">
      <c r="E483" s="101"/>
      <c r="F483" s="114" t="s">
        <v>7</v>
      </c>
      <c r="G483" s="115">
        <f>G$8</f>
        <v>2</v>
      </c>
      <c r="H483" s="115">
        <f t="shared" ref="H483:O483" si="255">H$8</f>
        <v>8</v>
      </c>
      <c r="I483" s="115">
        <f t="shared" si="255"/>
        <v>10</v>
      </c>
      <c r="J483" s="115">
        <f t="shared" si="255"/>
        <v>14</v>
      </c>
      <c r="K483" s="115">
        <f t="shared" si="255"/>
        <v>6</v>
      </c>
      <c r="L483" s="115">
        <f t="shared" si="255"/>
        <v>4</v>
      </c>
      <c r="M483" s="115">
        <f t="shared" si="255"/>
        <v>16</v>
      </c>
      <c r="N483" s="115">
        <f t="shared" si="255"/>
        <v>12</v>
      </c>
      <c r="O483" s="116">
        <f t="shared" si="255"/>
        <v>18</v>
      </c>
      <c r="P483" s="117"/>
      <c r="Q483" s="118">
        <f t="shared" ref="Q483:Y483" si="256">Q$8</f>
        <v>1</v>
      </c>
      <c r="R483" s="119">
        <f t="shared" si="256"/>
        <v>9</v>
      </c>
      <c r="S483" s="119">
        <f t="shared" si="256"/>
        <v>11</v>
      </c>
      <c r="T483" s="119">
        <f t="shared" si="256"/>
        <v>5</v>
      </c>
      <c r="U483" s="119">
        <f t="shared" si="256"/>
        <v>15</v>
      </c>
      <c r="V483" s="119">
        <f t="shared" si="256"/>
        <v>13</v>
      </c>
      <c r="W483" s="119">
        <f t="shared" si="256"/>
        <v>3</v>
      </c>
      <c r="X483" s="119">
        <f t="shared" si="256"/>
        <v>17</v>
      </c>
      <c r="Y483" s="116">
        <f t="shared" si="256"/>
        <v>7</v>
      </c>
      <c r="Z483" s="117"/>
      <c r="AA483" s="120"/>
      <c r="AB483" s="101"/>
      <c r="AC483" s="101"/>
    </row>
    <row r="484" spans="5:32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:O484" si="257">IF($Q479&lt;=18,IF(H483&lt;=$Q479,1,0),IF($Q479&lt;=36,IF(H483&lt;=($Q479-18),2,1),IF($Q479&gt;36,IF(H483&lt;=($Q479-36),3,2))))</f>
        <v>1</v>
      </c>
      <c r="I484" s="122">
        <f t="shared" si="257"/>
        <v>1</v>
      </c>
      <c r="J484" s="122">
        <f t="shared" si="257"/>
        <v>1</v>
      </c>
      <c r="K484" s="122">
        <f t="shared" si="257"/>
        <v>1</v>
      </c>
      <c r="L484" s="122">
        <f t="shared" si="257"/>
        <v>1</v>
      </c>
      <c r="M484" s="122">
        <f t="shared" si="257"/>
        <v>1</v>
      </c>
      <c r="N484" s="122">
        <f t="shared" si="257"/>
        <v>1</v>
      </c>
      <c r="O484" s="123">
        <f t="shared" si="257"/>
        <v>0</v>
      </c>
      <c r="P484" s="124">
        <f>SUM(G484:O484)</f>
        <v>8</v>
      </c>
      <c r="Q484" s="123">
        <f t="shared" ref="Q484:Y484" si="258">IF($Q479&lt;=18,IF(Q483&lt;=$Q479,1,0),IF($Q479&lt;=36,IF(Q483&lt;=($Q479-18),2,1),IF($Q479&gt;36,IF(Q483&lt;=($Q479-36),3,2))))</f>
        <v>1</v>
      </c>
      <c r="R484" s="123">
        <f t="shared" si="258"/>
        <v>1</v>
      </c>
      <c r="S484" s="123">
        <f t="shared" si="258"/>
        <v>1</v>
      </c>
      <c r="T484" s="123">
        <f t="shared" si="258"/>
        <v>1</v>
      </c>
      <c r="U484" s="123">
        <f t="shared" si="258"/>
        <v>1</v>
      </c>
      <c r="V484" s="123">
        <f t="shared" si="258"/>
        <v>1</v>
      </c>
      <c r="W484" s="123">
        <f t="shared" si="258"/>
        <v>1</v>
      </c>
      <c r="X484" s="123">
        <f t="shared" si="258"/>
        <v>1</v>
      </c>
      <c r="Y484" s="123">
        <f t="shared" si="258"/>
        <v>1</v>
      </c>
      <c r="Z484" s="125">
        <f>SUM(Q484:Y484)</f>
        <v>9</v>
      </c>
      <c r="AA484" s="126">
        <f>P484+Z484</f>
        <v>17</v>
      </c>
      <c r="AB484" s="101"/>
      <c r="AC484" s="101"/>
    </row>
    <row r="485" spans="5:32" x14ac:dyDescent="0.35">
      <c r="E485" s="101"/>
      <c r="F485" s="127" t="s">
        <v>51</v>
      </c>
      <c r="G485" s="128">
        <f t="shared" ref="G485:O485" si="259">G26</f>
        <v>5</v>
      </c>
      <c r="H485" s="128">
        <f t="shared" si="259"/>
        <v>6</v>
      </c>
      <c r="I485" s="128">
        <f t="shared" si="259"/>
        <v>4</v>
      </c>
      <c r="J485" s="128">
        <f t="shared" si="259"/>
        <v>6</v>
      </c>
      <c r="K485" s="128">
        <f t="shared" si="259"/>
        <v>5</v>
      </c>
      <c r="L485" s="128">
        <f t="shared" si="259"/>
        <v>4</v>
      </c>
      <c r="M485" s="128">
        <f t="shared" si="259"/>
        <v>3</v>
      </c>
      <c r="N485" s="128">
        <f t="shared" si="259"/>
        <v>3</v>
      </c>
      <c r="O485" s="128">
        <f t="shared" si="259"/>
        <v>6</v>
      </c>
      <c r="P485" s="129">
        <f>SUM(G485:O485)</f>
        <v>42</v>
      </c>
      <c r="Q485" s="130">
        <f t="shared" ref="Q485:Y485" si="260">Q26</f>
        <v>6</v>
      </c>
      <c r="R485" s="128">
        <f t="shared" si="260"/>
        <v>4</v>
      </c>
      <c r="S485" s="128">
        <f t="shared" si="260"/>
        <v>5</v>
      </c>
      <c r="T485" s="128">
        <f t="shared" si="260"/>
        <v>6</v>
      </c>
      <c r="U485" s="128">
        <f t="shared" si="260"/>
        <v>6</v>
      </c>
      <c r="V485" s="128">
        <f t="shared" si="260"/>
        <v>6</v>
      </c>
      <c r="W485" s="128">
        <f t="shared" si="260"/>
        <v>6</v>
      </c>
      <c r="X485" s="128">
        <f t="shared" si="260"/>
        <v>4</v>
      </c>
      <c r="Y485" s="131">
        <f t="shared" si="260"/>
        <v>7</v>
      </c>
      <c r="Z485" s="129">
        <f>SUM(Q485:Y485)</f>
        <v>50</v>
      </c>
      <c r="AA485" s="132">
        <f>P485+Z485</f>
        <v>92</v>
      </c>
      <c r="AB485" s="101"/>
      <c r="AC485" s="101"/>
    </row>
    <row r="486" spans="5:32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2</v>
      </c>
      <c r="H486" s="134">
        <f t="shared" ref="H486:O486" si="261">IF(H485-H482=-1,3+H484)+IF(H485-H482=0,2+H484)+IF(H485-H482=1,1+H484)+IF(H485-H482=2,H484)+IF(H485-H482=3,IF(H484-1&gt;0,H484-1,0))+IF(H485-H482=4,IF(H484-2&gt;0,H484-2,0))</f>
        <v>2</v>
      </c>
      <c r="I486" s="134">
        <f t="shared" si="261"/>
        <v>2</v>
      </c>
      <c r="J486" s="134">
        <f t="shared" si="261"/>
        <v>1</v>
      </c>
      <c r="K486" s="134">
        <f t="shared" si="261"/>
        <v>2</v>
      </c>
      <c r="L486" s="134">
        <f t="shared" si="261"/>
        <v>3</v>
      </c>
      <c r="M486" s="134">
        <f t="shared" si="261"/>
        <v>3</v>
      </c>
      <c r="N486" s="134">
        <f t="shared" si="261"/>
        <v>4</v>
      </c>
      <c r="O486" s="135">
        <f t="shared" si="261"/>
        <v>1</v>
      </c>
      <c r="P486" s="136">
        <f>SUM(G486:O486)</f>
        <v>20</v>
      </c>
      <c r="Q486" s="137">
        <f t="shared" ref="Q486:Y486" si="262">IF(Q485-Q482=-1,3+Q484)+IF(Q485-Q482=0,2+Q484)+IF(Q485-Q482=1,1+Q484)+IF(Q485-Q482=2,Q484)+IF(Q485-Q482=3,IF(Q484-1&gt;0,Q484-1,0))+IF(Q485-Q482=4,IF(Q484-2&gt;0,Q484-2,0))</f>
        <v>1</v>
      </c>
      <c r="R486" s="138">
        <f t="shared" si="262"/>
        <v>3</v>
      </c>
      <c r="S486" s="138">
        <f t="shared" si="262"/>
        <v>1</v>
      </c>
      <c r="T486" s="138">
        <f t="shared" si="262"/>
        <v>1</v>
      </c>
      <c r="U486" s="138">
        <f t="shared" si="262"/>
        <v>1</v>
      </c>
      <c r="V486" s="138">
        <f t="shared" si="262"/>
        <v>2</v>
      </c>
      <c r="W486" s="138">
        <f t="shared" si="262"/>
        <v>1</v>
      </c>
      <c r="X486" s="138">
        <f t="shared" si="262"/>
        <v>2</v>
      </c>
      <c r="Y486" s="135">
        <f t="shared" si="262"/>
        <v>1</v>
      </c>
      <c r="Z486" s="136">
        <f>SUM(Q486:Y486)</f>
        <v>13</v>
      </c>
      <c r="AA486" s="139">
        <f>P486+Z486</f>
        <v>33</v>
      </c>
      <c r="AB486" s="101"/>
      <c r="AC486" s="101"/>
    </row>
    <row r="487" spans="5:32" ht="15" thickBot="1" x14ac:dyDescent="0.4">
      <c r="E487" s="101"/>
      <c r="F487" s="140" t="s">
        <v>53</v>
      </c>
      <c r="G487" s="141">
        <f t="shared" ref="G487:O487" si="263">IF(G485-G482=-2,4)+IF(G485-G482=-1,3)+IF(G485-G482=0,2)+IF(G485-G482=1,1)+IF(G485-G482&gt;2,0)</f>
        <v>1</v>
      </c>
      <c r="H487" s="141">
        <f t="shared" si="263"/>
        <v>1</v>
      </c>
      <c r="I487" s="141">
        <f t="shared" si="263"/>
        <v>1</v>
      </c>
      <c r="J487" s="141">
        <f t="shared" si="263"/>
        <v>0</v>
      </c>
      <c r="K487" s="141">
        <f t="shared" si="263"/>
        <v>1</v>
      </c>
      <c r="L487" s="141">
        <f t="shared" si="263"/>
        <v>2</v>
      </c>
      <c r="M487" s="141">
        <f t="shared" si="263"/>
        <v>2</v>
      </c>
      <c r="N487" s="141">
        <f t="shared" si="263"/>
        <v>3</v>
      </c>
      <c r="O487" s="142">
        <f t="shared" si="263"/>
        <v>1</v>
      </c>
      <c r="P487" s="143">
        <f>SUM(G487:O487)</f>
        <v>12</v>
      </c>
      <c r="Q487" s="142">
        <f t="shared" ref="Q487:Y487" si="264">IF(Q485-Q482=-2,4)+IF(Q485-Q482=-1,3)+IF(Q485-Q482=0,2)+IF(Q485-Q482=1,1)+IF(Q485-Q482&gt;2,0)</f>
        <v>0</v>
      </c>
      <c r="R487" s="142">
        <f t="shared" si="264"/>
        <v>2</v>
      </c>
      <c r="S487" s="142">
        <f t="shared" si="264"/>
        <v>0</v>
      </c>
      <c r="T487" s="142">
        <f t="shared" si="264"/>
        <v>0</v>
      </c>
      <c r="U487" s="142">
        <f t="shared" si="264"/>
        <v>0</v>
      </c>
      <c r="V487" s="142">
        <f t="shared" si="264"/>
        <v>1</v>
      </c>
      <c r="W487" s="142">
        <f t="shared" si="264"/>
        <v>0</v>
      </c>
      <c r="X487" s="142">
        <f t="shared" si="264"/>
        <v>1</v>
      </c>
      <c r="Y487" s="142">
        <f t="shared" si="264"/>
        <v>0</v>
      </c>
      <c r="Z487" s="143">
        <f>SUM(Q487:Y487)</f>
        <v>4</v>
      </c>
      <c r="AA487" s="144">
        <f>P487+Z487</f>
        <v>16</v>
      </c>
      <c r="AB487" s="101"/>
      <c r="AC487" s="101"/>
    </row>
    <row r="488" spans="5:32" x14ac:dyDescent="0.35">
      <c r="E488" s="101"/>
      <c r="F488" s="38"/>
      <c r="G488" s="28">
        <f>G485-G482</f>
        <v>1</v>
      </c>
      <c r="H488" s="28">
        <f t="shared" ref="H488:O488" si="265">H485-H482</f>
        <v>1</v>
      </c>
      <c r="I488" s="28">
        <f t="shared" si="265"/>
        <v>1</v>
      </c>
      <c r="J488" s="28">
        <f t="shared" si="265"/>
        <v>2</v>
      </c>
      <c r="K488" s="28">
        <f t="shared" si="265"/>
        <v>1</v>
      </c>
      <c r="L488" s="28">
        <f t="shared" si="265"/>
        <v>0</v>
      </c>
      <c r="M488" s="28">
        <f t="shared" si="265"/>
        <v>0</v>
      </c>
      <c r="N488" s="28">
        <f t="shared" si="265"/>
        <v>-1</v>
      </c>
      <c r="O488" s="15">
        <f t="shared" si="265"/>
        <v>1</v>
      </c>
      <c r="P488" s="15"/>
      <c r="Q488" s="15">
        <f t="shared" ref="Q488:Y488" si="266">Q485-Q482</f>
        <v>2</v>
      </c>
      <c r="R488" s="15">
        <f t="shared" si="266"/>
        <v>0</v>
      </c>
      <c r="S488" s="15">
        <f t="shared" si="266"/>
        <v>2</v>
      </c>
      <c r="T488" s="15">
        <f t="shared" si="266"/>
        <v>2</v>
      </c>
      <c r="U488" s="15">
        <f t="shared" si="266"/>
        <v>2</v>
      </c>
      <c r="V488" s="15">
        <f t="shared" si="266"/>
        <v>1</v>
      </c>
      <c r="W488" s="15">
        <f t="shared" si="266"/>
        <v>2</v>
      </c>
      <c r="X488" s="15">
        <f t="shared" si="266"/>
        <v>1</v>
      </c>
      <c r="Y488" s="15">
        <f t="shared" si="266"/>
        <v>2</v>
      </c>
      <c r="Z488" s="145"/>
      <c r="AA488" s="146"/>
      <c r="AB488" s="101"/>
      <c r="AC488" s="101"/>
    </row>
    <row r="489" spans="5:32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2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2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3</v>
      </c>
      <c r="P491" s="198" t="s">
        <v>57</v>
      </c>
      <c r="Q491" s="198"/>
      <c r="R491" s="198"/>
      <c r="S491" s="198"/>
      <c r="T491" s="198"/>
      <c r="U491" s="148">
        <f>COUNTIF(G488:Y488,"=2")</f>
        <v>7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</row>
    <row r="492" spans="5:32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1</v>
      </c>
      <c r="M492" s="217" t="s">
        <v>59</v>
      </c>
      <c r="N492" s="217"/>
      <c r="O492" s="152">
        <f>COUNTIF(G488:Y488,"=1")</f>
        <v>7</v>
      </c>
      <c r="P492" s="198" t="s">
        <v>60</v>
      </c>
      <c r="Q492" s="198"/>
      <c r="R492" s="198"/>
      <c r="S492" s="198"/>
      <c r="T492" s="198"/>
      <c r="U492" s="151">
        <f>COUNTIF(G488:Y488,"&gt;=3")</f>
        <v>0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</row>
    <row r="493" spans="5:32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3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</row>
    <row r="494" spans="5:32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7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</row>
    <row r="495" spans="5:32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7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</row>
    <row r="496" spans="5:32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0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</row>
    <row r="497" spans="5:32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</row>
    <row r="498" spans="5:32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</row>
    <row r="499" spans="5:32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</row>
    <row r="500" spans="5:32" ht="15.5" thickTop="1" thickBot="1" x14ac:dyDescent="0.4"/>
    <row r="501" spans="5:32" x14ac:dyDescent="0.35">
      <c r="E501" s="101"/>
      <c r="F501" s="102" t="s">
        <v>49</v>
      </c>
      <c r="G501" s="196" t="str">
        <f>C27</f>
        <v>DAVID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44646</v>
      </c>
      <c r="AB501" s="101"/>
      <c r="AC501" s="101"/>
    </row>
    <row r="502" spans="5:32" ht="15" thickBot="1" x14ac:dyDescent="0.4">
      <c r="E502" s="101"/>
      <c r="F502" s="104" t="s">
        <v>6</v>
      </c>
      <c r="G502" s="210">
        <f>E27</f>
        <v>20.6</v>
      </c>
      <c r="H502" s="211"/>
      <c r="I502" s="211"/>
      <c r="J502" s="211"/>
      <c r="K502" s="17"/>
      <c r="L502" s="211">
        <f>$F$3</f>
        <v>122</v>
      </c>
      <c r="M502" s="211"/>
      <c r="N502" s="211"/>
      <c r="O502" s="211">
        <f>$G$3</f>
        <v>70</v>
      </c>
      <c r="P502" s="211"/>
      <c r="Q502" s="212">
        <f>ROUND((G502*(L502/113)+(O502-AA505)),0)</f>
        <v>20</v>
      </c>
      <c r="R502" s="212"/>
      <c r="S502" s="212"/>
      <c r="T502" s="212"/>
      <c r="U502" s="17"/>
      <c r="V502" s="17"/>
      <c r="AA502" s="17"/>
      <c r="AB502" s="101"/>
      <c r="AC502" s="101"/>
    </row>
    <row r="503" spans="5:32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2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2" x14ac:dyDescent="0.35">
      <c r="E505" s="101"/>
      <c r="F505" s="109" t="s">
        <v>11</v>
      </c>
      <c r="G505" s="110">
        <f>G$7</f>
        <v>4</v>
      </c>
      <c r="H505" s="110">
        <f t="shared" ref="H505:O505" si="267">H$7</f>
        <v>5</v>
      </c>
      <c r="I505" s="110">
        <f t="shared" si="267"/>
        <v>3</v>
      </c>
      <c r="J505" s="110">
        <f t="shared" si="267"/>
        <v>4</v>
      </c>
      <c r="K505" s="110">
        <f t="shared" si="267"/>
        <v>4</v>
      </c>
      <c r="L505" s="110">
        <f t="shared" si="267"/>
        <v>4</v>
      </c>
      <c r="M505" s="110">
        <f t="shared" si="267"/>
        <v>3</v>
      </c>
      <c r="N505" s="110">
        <f t="shared" si="267"/>
        <v>4</v>
      </c>
      <c r="O505" s="110">
        <f t="shared" si="267"/>
        <v>5</v>
      </c>
      <c r="P505" s="111">
        <f>SUM(G505:O505)</f>
        <v>36</v>
      </c>
      <c r="Q505" s="110">
        <f t="shared" ref="Q505:Y505" si="268">Q$7</f>
        <v>4</v>
      </c>
      <c r="R505" s="112">
        <f t="shared" si="268"/>
        <v>4</v>
      </c>
      <c r="S505" s="112">
        <f t="shared" si="268"/>
        <v>3</v>
      </c>
      <c r="T505" s="112">
        <f t="shared" si="268"/>
        <v>4</v>
      </c>
      <c r="U505" s="112">
        <f t="shared" si="268"/>
        <v>4</v>
      </c>
      <c r="V505" s="112">
        <f t="shared" si="268"/>
        <v>5</v>
      </c>
      <c r="W505" s="112">
        <f t="shared" si="268"/>
        <v>4</v>
      </c>
      <c r="X505" s="112">
        <f t="shared" si="268"/>
        <v>3</v>
      </c>
      <c r="Y505" s="113">
        <f t="shared" si="268"/>
        <v>5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2" x14ac:dyDescent="0.35">
      <c r="E506" s="101"/>
      <c r="F506" s="114" t="s">
        <v>7</v>
      </c>
      <c r="G506" s="115">
        <f>G$8</f>
        <v>2</v>
      </c>
      <c r="H506" s="115">
        <f t="shared" ref="H506:O506" si="269">H$8</f>
        <v>8</v>
      </c>
      <c r="I506" s="115">
        <f t="shared" si="269"/>
        <v>10</v>
      </c>
      <c r="J506" s="115">
        <f t="shared" si="269"/>
        <v>14</v>
      </c>
      <c r="K506" s="115">
        <f t="shared" si="269"/>
        <v>6</v>
      </c>
      <c r="L506" s="115">
        <f t="shared" si="269"/>
        <v>4</v>
      </c>
      <c r="M506" s="115">
        <f t="shared" si="269"/>
        <v>16</v>
      </c>
      <c r="N506" s="115">
        <f t="shared" si="269"/>
        <v>12</v>
      </c>
      <c r="O506" s="116">
        <f t="shared" si="269"/>
        <v>18</v>
      </c>
      <c r="P506" s="117"/>
      <c r="Q506" s="118">
        <f t="shared" ref="Q506:Y506" si="270">Q$8</f>
        <v>1</v>
      </c>
      <c r="R506" s="119">
        <f t="shared" si="270"/>
        <v>9</v>
      </c>
      <c r="S506" s="119">
        <f t="shared" si="270"/>
        <v>11</v>
      </c>
      <c r="T506" s="119">
        <f t="shared" si="270"/>
        <v>5</v>
      </c>
      <c r="U506" s="119">
        <f t="shared" si="270"/>
        <v>15</v>
      </c>
      <c r="V506" s="119">
        <f t="shared" si="270"/>
        <v>13</v>
      </c>
      <c r="W506" s="119">
        <f t="shared" si="270"/>
        <v>3</v>
      </c>
      <c r="X506" s="119">
        <f t="shared" si="270"/>
        <v>17</v>
      </c>
      <c r="Y506" s="116">
        <f t="shared" si="270"/>
        <v>7</v>
      </c>
      <c r="Z506" s="117"/>
      <c r="AA506" s="120"/>
      <c r="AB506" s="101"/>
      <c r="AC506" s="101"/>
    </row>
    <row r="507" spans="5:32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2</v>
      </c>
      <c r="H507" s="122">
        <f t="shared" ref="H507:O507" si="271">IF($Q502&lt;=18,IF(H506&lt;=$Q502,1,0),IF($Q502&lt;=36,IF(H506&lt;=($Q502-18),2,1),IF($Q502&gt;36,IF(H506&lt;=($Q502-36),3,2))))</f>
        <v>1</v>
      </c>
      <c r="I507" s="122">
        <f t="shared" si="271"/>
        <v>1</v>
      </c>
      <c r="J507" s="122">
        <f t="shared" si="271"/>
        <v>1</v>
      </c>
      <c r="K507" s="122">
        <f t="shared" si="271"/>
        <v>1</v>
      </c>
      <c r="L507" s="122">
        <f t="shared" si="271"/>
        <v>1</v>
      </c>
      <c r="M507" s="122">
        <f t="shared" si="271"/>
        <v>1</v>
      </c>
      <c r="N507" s="122">
        <f t="shared" si="271"/>
        <v>1</v>
      </c>
      <c r="O507" s="123">
        <f t="shared" si="271"/>
        <v>1</v>
      </c>
      <c r="P507" s="124">
        <f>SUM(G507:O507)</f>
        <v>10</v>
      </c>
      <c r="Q507" s="123">
        <f t="shared" ref="Q507:Y507" si="272">IF($Q502&lt;=18,IF(Q506&lt;=$Q502,1,0),IF($Q502&lt;=36,IF(Q506&lt;=($Q502-18),2,1),IF($Q502&gt;36,IF(Q506&lt;=($Q502-36),3,2))))</f>
        <v>2</v>
      </c>
      <c r="R507" s="123">
        <f t="shared" si="272"/>
        <v>1</v>
      </c>
      <c r="S507" s="123">
        <f t="shared" si="272"/>
        <v>1</v>
      </c>
      <c r="T507" s="123">
        <f t="shared" si="272"/>
        <v>1</v>
      </c>
      <c r="U507" s="123">
        <f t="shared" si="272"/>
        <v>1</v>
      </c>
      <c r="V507" s="123">
        <f t="shared" si="272"/>
        <v>1</v>
      </c>
      <c r="W507" s="123">
        <f t="shared" si="272"/>
        <v>1</v>
      </c>
      <c r="X507" s="123">
        <f t="shared" si="272"/>
        <v>1</v>
      </c>
      <c r="Y507" s="123">
        <f t="shared" si="272"/>
        <v>1</v>
      </c>
      <c r="Z507" s="125">
        <f>SUM(Q507:Y507)</f>
        <v>10</v>
      </c>
      <c r="AA507" s="126">
        <f>P507+Z507</f>
        <v>20</v>
      </c>
      <c r="AB507" s="101"/>
      <c r="AC507" s="101"/>
    </row>
    <row r="508" spans="5:32" x14ac:dyDescent="0.35">
      <c r="E508" s="101"/>
      <c r="F508" s="127" t="s">
        <v>51</v>
      </c>
      <c r="G508" s="128">
        <f t="shared" ref="G508:O508" si="273">G27</f>
        <v>7</v>
      </c>
      <c r="H508" s="128">
        <f t="shared" si="273"/>
        <v>7</v>
      </c>
      <c r="I508" s="128">
        <f t="shared" si="273"/>
        <v>8</v>
      </c>
      <c r="J508" s="128">
        <f t="shared" si="273"/>
        <v>6</v>
      </c>
      <c r="K508" s="128">
        <f t="shared" si="273"/>
        <v>5</v>
      </c>
      <c r="L508" s="128">
        <f t="shared" si="273"/>
        <v>5</v>
      </c>
      <c r="M508" s="128">
        <f t="shared" si="273"/>
        <v>4</v>
      </c>
      <c r="N508" s="128">
        <f t="shared" si="273"/>
        <v>5</v>
      </c>
      <c r="O508" s="128">
        <f t="shared" si="273"/>
        <v>6</v>
      </c>
      <c r="P508" s="129">
        <f>SUM(G508:O508)</f>
        <v>53</v>
      </c>
      <c r="Q508" s="130">
        <f t="shared" ref="Q508:Y508" si="274">Q27</f>
        <v>6</v>
      </c>
      <c r="R508" s="128">
        <f t="shared" si="274"/>
        <v>7</v>
      </c>
      <c r="S508" s="128">
        <f t="shared" si="274"/>
        <v>3</v>
      </c>
      <c r="T508" s="128">
        <f t="shared" si="274"/>
        <v>7</v>
      </c>
      <c r="U508" s="128">
        <f t="shared" si="274"/>
        <v>5</v>
      </c>
      <c r="V508" s="128">
        <f t="shared" si="274"/>
        <v>7</v>
      </c>
      <c r="W508" s="128">
        <f t="shared" si="274"/>
        <v>5</v>
      </c>
      <c r="X508" s="128">
        <f t="shared" si="274"/>
        <v>5</v>
      </c>
      <c r="Y508" s="131">
        <f t="shared" si="274"/>
        <v>6</v>
      </c>
      <c r="Z508" s="129">
        <f>SUM(Q508:Y508)</f>
        <v>51</v>
      </c>
      <c r="AA508" s="132">
        <f>P508+Z508</f>
        <v>104</v>
      </c>
      <c r="AB508" s="101"/>
      <c r="AC508" s="101"/>
    </row>
    <row r="509" spans="5:32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1</v>
      </c>
      <c r="H509" s="134">
        <f t="shared" ref="H509:O509" si="275">IF(H508-H505=-1,3+H507)+IF(H508-H505=0,2+H507)+IF(H508-H505=1,1+H507)+IF(H508-H505=2,H507)+IF(H508-H505=3,IF(H507-1&gt;0,H507-1,0))+IF(H508-H505=4,IF(H507-2&gt;0,H507-2,0))</f>
        <v>1</v>
      </c>
      <c r="I509" s="134">
        <f t="shared" si="275"/>
        <v>0</v>
      </c>
      <c r="J509" s="134">
        <f t="shared" si="275"/>
        <v>1</v>
      </c>
      <c r="K509" s="134">
        <f t="shared" si="275"/>
        <v>2</v>
      </c>
      <c r="L509" s="134">
        <f t="shared" si="275"/>
        <v>2</v>
      </c>
      <c r="M509" s="134">
        <f t="shared" si="275"/>
        <v>2</v>
      </c>
      <c r="N509" s="134">
        <f t="shared" si="275"/>
        <v>2</v>
      </c>
      <c r="O509" s="135">
        <f t="shared" si="275"/>
        <v>2</v>
      </c>
      <c r="P509" s="136">
        <f>SUM(G509:O509)</f>
        <v>13</v>
      </c>
      <c r="Q509" s="137">
        <f t="shared" ref="Q509:Y509" si="276">IF(Q508-Q505=-1,3+Q507)+IF(Q508-Q505=0,2+Q507)+IF(Q508-Q505=1,1+Q507)+IF(Q508-Q505=2,Q507)+IF(Q508-Q505=3,IF(Q507-1&gt;0,Q507-1,0))+IF(Q508-Q505=4,IF(Q507-2&gt;0,Q507-2,0))</f>
        <v>2</v>
      </c>
      <c r="R509" s="138">
        <f t="shared" si="276"/>
        <v>0</v>
      </c>
      <c r="S509" s="138">
        <f t="shared" si="276"/>
        <v>3</v>
      </c>
      <c r="T509" s="138">
        <f t="shared" si="276"/>
        <v>0</v>
      </c>
      <c r="U509" s="138">
        <f t="shared" si="276"/>
        <v>2</v>
      </c>
      <c r="V509" s="138">
        <f t="shared" si="276"/>
        <v>1</v>
      </c>
      <c r="W509" s="138">
        <f t="shared" si="276"/>
        <v>2</v>
      </c>
      <c r="X509" s="138">
        <f t="shared" si="276"/>
        <v>1</v>
      </c>
      <c r="Y509" s="135">
        <f t="shared" si="276"/>
        <v>2</v>
      </c>
      <c r="Z509" s="136">
        <f>SUM(Q509:Y509)</f>
        <v>13</v>
      </c>
      <c r="AA509" s="139">
        <f>P509+Z509</f>
        <v>26</v>
      </c>
      <c r="AB509" s="101"/>
      <c r="AC509" s="101"/>
    </row>
    <row r="510" spans="5:32" ht="15" thickBot="1" x14ac:dyDescent="0.4">
      <c r="E510" s="101"/>
      <c r="F510" s="140" t="s">
        <v>53</v>
      </c>
      <c r="G510" s="141">
        <f t="shared" ref="G510:O510" si="277">IF(G508-G505=-2,4)+IF(G508-G505=-1,3)+IF(G508-G505=0,2)+IF(G508-G505=1,1)+IF(G508-G505&gt;2,0)</f>
        <v>0</v>
      </c>
      <c r="H510" s="141">
        <f t="shared" si="277"/>
        <v>0</v>
      </c>
      <c r="I510" s="141">
        <f t="shared" si="277"/>
        <v>0</v>
      </c>
      <c r="J510" s="141">
        <f t="shared" si="277"/>
        <v>0</v>
      </c>
      <c r="K510" s="141">
        <f t="shared" si="277"/>
        <v>1</v>
      </c>
      <c r="L510" s="141">
        <f t="shared" si="277"/>
        <v>1</v>
      </c>
      <c r="M510" s="141">
        <f t="shared" si="277"/>
        <v>1</v>
      </c>
      <c r="N510" s="141">
        <f t="shared" si="277"/>
        <v>1</v>
      </c>
      <c r="O510" s="142">
        <f t="shared" si="277"/>
        <v>1</v>
      </c>
      <c r="P510" s="143">
        <f>SUM(G510:O510)</f>
        <v>5</v>
      </c>
      <c r="Q510" s="142">
        <f t="shared" ref="Q510:Y510" si="278">IF(Q508-Q505=-2,4)+IF(Q508-Q505=-1,3)+IF(Q508-Q505=0,2)+IF(Q508-Q505=1,1)+IF(Q508-Q505&gt;2,0)</f>
        <v>0</v>
      </c>
      <c r="R510" s="142">
        <f t="shared" si="278"/>
        <v>0</v>
      </c>
      <c r="S510" s="142">
        <f t="shared" si="278"/>
        <v>2</v>
      </c>
      <c r="T510" s="142">
        <f t="shared" si="278"/>
        <v>0</v>
      </c>
      <c r="U510" s="142">
        <f t="shared" si="278"/>
        <v>1</v>
      </c>
      <c r="V510" s="142">
        <f t="shared" si="278"/>
        <v>0</v>
      </c>
      <c r="W510" s="142">
        <f t="shared" si="278"/>
        <v>1</v>
      </c>
      <c r="X510" s="142">
        <f t="shared" si="278"/>
        <v>0</v>
      </c>
      <c r="Y510" s="142">
        <f t="shared" si="278"/>
        <v>1</v>
      </c>
      <c r="Z510" s="143">
        <f>SUM(Q510:Y510)</f>
        <v>5</v>
      </c>
      <c r="AA510" s="144">
        <f>P510+Z510</f>
        <v>10</v>
      </c>
      <c r="AB510" s="101"/>
      <c r="AC510" s="101"/>
    </row>
    <row r="511" spans="5:32" x14ac:dyDescent="0.35">
      <c r="E511" s="101"/>
      <c r="F511" s="38"/>
      <c r="G511" s="28">
        <f>G508-G505</f>
        <v>3</v>
      </c>
      <c r="H511" s="28">
        <f t="shared" ref="H511:O511" si="279">H508-H505</f>
        <v>2</v>
      </c>
      <c r="I511" s="28">
        <f t="shared" si="279"/>
        <v>5</v>
      </c>
      <c r="J511" s="28">
        <f t="shared" si="279"/>
        <v>2</v>
      </c>
      <c r="K511" s="28">
        <f t="shared" si="279"/>
        <v>1</v>
      </c>
      <c r="L511" s="28">
        <f t="shared" si="279"/>
        <v>1</v>
      </c>
      <c r="M511" s="28">
        <f t="shared" si="279"/>
        <v>1</v>
      </c>
      <c r="N511" s="28">
        <f t="shared" si="279"/>
        <v>1</v>
      </c>
      <c r="O511" s="15">
        <f t="shared" si="279"/>
        <v>1</v>
      </c>
      <c r="P511" s="15"/>
      <c r="Q511" s="15">
        <f t="shared" ref="Q511:Y511" si="280">Q508-Q505</f>
        <v>2</v>
      </c>
      <c r="R511" s="15">
        <f t="shared" si="280"/>
        <v>3</v>
      </c>
      <c r="S511" s="15">
        <f t="shared" si="280"/>
        <v>0</v>
      </c>
      <c r="T511" s="15">
        <f t="shared" si="280"/>
        <v>3</v>
      </c>
      <c r="U511" s="15">
        <f t="shared" si="280"/>
        <v>1</v>
      </c>
      <c r="V511" s="15">
        <f t="shared" si="280"/>
        <v>2</v>
      </c>
      <c r="W511" s="15">
        <f t="shared" si="280"/>
        <v>1</v>
      </c>
      <c r="X511" s="15">
        <f t="shared" si="280"/>
        <v>2</v>
      </c>
      <c r="Y511" s="15">
        <f t="shared" si="280"/>
        <v>1</v>
      </c>
      <c r="Z511" s="145"/>
      <c r="AA511" s="146"/>
      <c r="AB511" s="101"/>
      <c r="AC511" s="101"/>
    </row>
    <row r="512" spans="5:32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2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2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1</v>
      </c>
      <c r="P514" s="198" t="s">
        <v>57</v>
      </c>
      <c r="Q514" s="198"/>
      <c r="R514" s="198"/>
      <c r="S514" s="198"/>
      <c r="T514" s="198"/>
      <c r="U514" s="148">
        <f>COUNTIF(G511:Y511,"=2")</f>
        <v>5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</row>
    <row r="515" spans="5:32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8</v>
      </c>
      <c r="P515" s="198" t="s">
        <v>60</v>
      </c>
      <c r="Q515" s="198"/>
      <c r="R515" s="198"/>
      <c r="S515" s="198"/>
      <c r="T515" s="198"/>
      <c r="U515" s="151">
        <f>COUNTIF(G511:Y511,"&gt;=3")</f>
        <v>4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</row>
    <row r="516" spans="5:32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1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</row>
    <row r="517" spans="5:32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8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</row>
    <row r="518" spans="5:32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5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</row>
    <row r="519" spans="5:32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4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</row>
    <row r="520" spans="5:32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</row>
    <row r="521" spans="5:32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</row>
    <row r="522" spans="5:32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</row>
    <row r="523" spans="5:32" ht="15.5" thickTop="1" thickBot="1" x14ac:dyDescent="0.4"/>
    <row r="524" spans="5:32" x14ac:dyDescent="0.35">
      <c r="E524" s="101"/>
      <c r="F524" s="102" t="s">
        <v>49</v>
      </c>
      <c r="G524" s="196" t="str">
        <f>C28</f>
        <v>LEFEU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44646</v>
      </c>
      <c r="AB524" s="101"/>
      <c r="AC524" s="101"/>
    </row>
    <row r="525" spans="5:32" ht="15" thickBot="1" x14ac:dyDescent="0.4">
      <c r="E525" s="101"/>
      <c r="F525" s="104" t="s">
        <v>6</v>
      </c>
      <c r="G525" s="210">
        <f>E28</f>
        <v>30.6</v>
      </c>
      <c r="H525" s="211"/>
      <c r="I525" s="211"/>
      <c r="J525" s="211"/>
      <c r="K525" s="17"/>
      <c r="L525" s="211">
        <f>$F$3</f>
        <v>122</v>
      </c>
      <c r="M525" s="211"/>
      <c r="N525" s="211"/>
      <c r="O525" s="211">
        <f>$G$3</f>
        <v>70</v>
      </c>
      <c r="P525" s="211"/>
      <c r="Q525" s="212">
        <f>ROUND((G525*(L525/113)+(O525-AA528)),0)</f>
        <v>31</v>
      </c>
      <c r="R525" s="212"/>
      <c r="S525" s="212"/>
      <c r="T525" s="212"/>
      <c r="U525" s="17"/>
      <c r="V525" s="17"/>
      <c r="AA525" s="17"/>
      <c r="AB525" s="101"/>
      <c r="AC525" s="101"/>
    </row>
    <row r="526" spans="5:32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2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2" x14ac:dyDescent="0.35">
      <c r="E528" s="101"/>
      <c r="F528" s="109" t="s">
        <v>11</v>
      </c>
      <c r="G528" s="110">
        <f>G$7</f>
        <v>4</v>
      </c>
      <c r="H528" s="110">
        <f t="shared" ref="H528:O528" si="281">H$7</f>
        <v>5</v>
      </c>
      <c r="I528" s="110">
        <f t="shared" si="281"/>
        <v>3</v>
      </c>
      <c r="J528" s="110">
        <f t="shared" si="281"/>
        <v>4</v>
      </c>
      <c r="K528" s="110">
        <f t="shared" si="281"/>
        <v>4</v>
      </c>
      <c r="L528" s="110">
        <f t="shared" si="281"/>
        <v>4</v>
      </c>
      <c r="M528" s="110">
        <f t="shared" si="281"/>
        <v>3</v>
      </c>
      <c r="N528" s="110">
        <f t="shared" si="281"/>
        <v>4</v>
      </c>
      <c r="O528" s="110">
        <f t="shared" si="281"/>
        <v>5</v>
      </c>
      <c r="P528" s="111">
        <f>SUM(G528:O528)</f>
        <v>36</v>
      </c>
      <c r="Q528" s="110">
        <f t="shared" ref="Q528:Y528" si="282">Q$7</f>
        <v>4</v>
      </c>
      <c r="R528" s="112">
        <f t="shared" si="282"/>
        <v>4</v>
      </c>
      <c r="S528" s="112">
        <f t="shared" si="282"/>
        <v>3</v>
      </c>
      <c r="T528" s="112">
        <f t="shared" si="282"/>
        <v>4</v>
      </c>
      <c r="U528" s="112">
        <f t="shared" si="282"/>
        <v>4</v>
      </c>
      <c r="V528" s="112">
        <f t="shared" si="282"/>
        <v>5</v>
      </c>
      <c r="W528" s="112">
        <f t="shared" si="282"/>
        <v>4</v>
      </c>
      <c r="X528" s="112">
        <f t="shared" si="282"/>
        <v>3</v>
      </c>
      <c r="Y528" s="113">
        <f t="shared" si="282"/>
        <v>5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2" x14ac:dyDescent="0.35">
      <c r="E529" s="101"/>
      <c r="F529" s="114" t="s">
        <v>7</v>
      </c>
      <c r="G529" s="115">
        <f>G$8</f>
        <v>2</v>
      </c>
      <c r="H529" s="115">
        <f t="shared" ref="H529:O529" si="283">H$8</f>
        <v>8</v>
      </c>
      <c r="I529" s="115">
        <f t="shared" si="283"/>
        <v>10</v>
      </c>
      <c r="J529" s="115">
        <f t="shared" si="283"/>
        <v>14</v>
      </c>
      <c r="K529" s="115">
        <f t="shared" si="283"/>
        <v>6</v>
      </c>
      <c r="L529" s="115">
        <f t="shared" si="283"/>
        <v>4</v>
      </c>
      <c r="M529" s="115">
        <f t="shared" si="283"/>
        <v>16</v>
      </c>
      <c r="N529" s="115">
        <f t="shared" si="283"/>
        <v>12</v>
      </c>
      <c r="O529" s="116">
        <f t="shared" si="283"/>
        <v>18</v>
      </c>
      <c r="P529" s="117"/>
      <c r="Q529" s="118">
        <f t="shared" ref="Q529:Y529" si="284">Q$8</f>
        <v>1</v>
      </c>
      <c r="R529" s="119">
        <f t="shared" si="284"/>
        <v>9</v>
      </c>
      <c r="S529" s="119">
        <f t="shared" si="284"/>
        <v>11</v>
      </c>
      <c r="T529" s="119">
        <f t="shared" si="284"/>
        <v>5</v>
      </c>
      <c r="U529" s="119">
        <f t="shared" si="284"/>
        <v>15</v>
      </c>
      <c r="V529" s="119">
        <f t="shared" si="284"/>
        <v>13</v>
      </c>
      <c r="W529" s="119">
        <f t="shared" si="284"/>
        <v>3</v>
      </c>
      <c r="X529" s="119">
        <f t="shared" si="284"/>
        <v>17</v>
      </c>
      <c r="Y529" s="116">
        <f t="shared" si="284"/>
        <v>7</v>
      </c>
      <c r="Z529" s="117"/>
      <c r="AA529" s="120"/>
      <c r="AB529" s="101"/>
      <c r="AC529" s="101"/>
    </row>
    <row r="530" spans="5:32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2</v>
      </c>
      <c r="H530" s="122">
        <f t="shared" ref="H530:O530" si="285">IF($Q525&lt;=18,IF(H529&lt;=$Q525,1,0),IF($Q525&lt;=36,IF(H529&lt;=($Q525-18),2,1),IF($Q525&gt;36,IF(H529&lt;=($Q525-36),3,2))))</f>
        <v>2</v>
      </c>
      <c r="I530" s="122">
        <f t="shared" si="285"/>
        <v>2</v>
      </c>
      <c r="J530" s="122">
        <f t="shared" si="285"/>
        <v>1</v>
      </c>
      <c r="K530" s="122">
        <f t="shared" si="285"/>
        <v>2</v>
      </c>
      <c r="L530" s="122">
        <f t="shared" si="285"/>
        <v>2</v>
      </c>
      <c r="M530" s="122">
        <f t="shared" si="285"/>
        <v>1</v>
      </c>
      <c r="N530" s="122">
        <f t="shared" si="285"/>
        <v>2</v>
      </c>
      <c r="O530" s="123">
        <f t="shared" si="285"/>
        <v>1</v>
      </c>
      <c r="P530" s="124">
        <f>SUM(G530:O530)</f>
        <v>15</v>
      </c>
      <c r="Q530" s="123">
        <f t="shared" ref="Q530:Y530" si="286">IF($Q525&lt;=18,IF(Q529&lt;=$Q525,1,0),IF($Q525&lt;=36,IF(Q529&lt;=($Q525-18),2,1),IF($Q525&gt;36,IF(Q529&lt;=($Q525-36),3,2))))</f>
        <v>2</v>
      </c>
      <c r="R530" s="123">
        <f t="shared" si="286"/>
        <v>2</v>
      </c>
      <c r="S530" s="123">
        <f t="shared" si="286"/>
        <v>2</v>
      </c>
      <c r="T530" s="123">
        <f t="shared" si="286"/>
        <v>2</v>
      </c>
      <c r="U530" s="123">
        <f t="shared" si="286"/>
        <v>1</v>
      </c>
      <c r="V530" s="123">
        <f t="shared" si="286"/>
        <v>2</v>
      </c>
      <c r="W530" s="123">
        <f t="shared" si="286"/>
        <v>2</v>
      </c>
      <c r="X530" s="123">
        <f t="shared" si="286"/>
        <v>1</v>
      </c>
      <c r="Y530" s="123">
        <f t="shared" si="286"/>
        <v>2</v>
      </c>
      <c r="Z530" s="125">
        <f>SUM(Q530:Y530)</f>
        <v>16</v>
      </c>
      <c r="AA530" s="126">
        <f>P530+Z530</f>
        <v>31</v>
      </c>
      <c r="AB530" s="101"/>
      <c r="AC530" s="101"/>
    </row>
    <row r="531" spans="5:32" x14ac:dyDescent="0.35">
      <c r="E531" s="101"/>
      <c r="F531" s="127" t="s">
        <v>51</v>
      </c>
      <c r="G531" s="128">
        <f t="shared" ref="G531:O531" si="287">G28</f>
        <v>8</v>
      </c>
      <c r="H531" s="128">
        <f t="shared" si="287"/>
        <v>8</v>
      </c>
      <c r="I531" s="128">
        <f t="shared" si="287"/>
        <v>7</v>
      </c>
      <c r="J531" s="128">
        <f t="shared" si="287"/>
        <v>6</v>
      </c>
      <c r="K531" s="128">
        <f t="shared" si="287"/>
        <v>6</v>
      </c>
      <c r="L531" s="128">
        <f t="shared" si="287"/>
        <v>5</v>
      </c>
      <c r="M531" s="128">
        <f t="shared" si="287"/>
        <v>5</v>
      </c>
      <c r="N531" s="128">
        <f t="shared" si="287"/>
        <v>6</v>
      </c>
      <c r="O531" s="128">
        <f t="shared" si="287"/>
        <v>8</v>
      </c>
      <c r="P531" s="129">
        <f>SUM(G531:O531)</f>
        <v>59</v>
      </c>
      <c r="Q531" s="130">
        <f t="shared" ref="Q531:Y531" si="288">Q28</f>
        <v>8</v>
      </c>
      <c r="R531" s="128">
        <f t="shared" si="288"/>
        <v>6</v>
      </c>
      <c r="S531" s="128">
        <f t="shared" si="288"/>
        <v>3</v>
      </c>
      <c r="T531" s="128">
        <f t="shared" si="288"/>
        <v>6</v>
      </c>
      <c r="U531" s="128">
        <f t="shared" si="288"/>
        <v>5</v>
      </c>
      <c r="V531" s="128">
        <f t="shared" si="288"/>
        <v>7</v>
      </c>
      <c r="W531" s="128">
        <f t="shared" si="288"/>
        <v>7</v>
      </c>
      <c r="X531" s="128">
        <f t="shared" si="288"/>
        <v>5</v>
      </c>
      <c r="Y531" s="131">
        <f t="shared" si="288"/>
        <v>7</v>
      </c>
      <c r="Z531" s="129">
        <f>SUM(Q531:Y531)</f>
        <v>54</v>
      </c>
      <c r="AA531" s="132">
        <f>P531+Z531</f>
        <v>113</v>
      </c>
      <c r="AB531" s="101"/>
      <c r="AC531" s="101"/>
    </row>
    <row r="532" spans="5:32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289">IF(H531-H528=-1,3+H530)+IF(H531-H528=0,2+H530)+IF(H531-H528=1,1+H530)+IF(H531-H528=2,H530)+IF(H531-H528=3,IF(H530-1&gt;0,H530-1,0))+IF(H531-H528=4,IF(H530-2&gt;0,H530-2,0))</f>
        <v>1</v>
      </c>
      <c r="I532" s="134">
        <f t="shared" si="289"/>
        <v>0</v>
      </c>
      <c r="J532" s="134">
        <f t="shared" si="289"/>
        <v>1</v>
      </c>
      <c r="K532" s="134">
        <f t="shared" si="289"/>
        <v>2</v>
      </c>
      <c r="L532" s="134">
        <f t="shared" si="289"/>
        <v>3</v>
      </c>
      <c r="M532" s="134">
        <f t="shared" si="289"/>
        <v>1</v>
      </c>
      <c r="N532" s="134">
        <f t="shared" si="289"/>
        <v>2</v>
      </c>
      <c r="O532" s="135">
        <f t="shared" si="289"/>
        <v>0</v>
      </c>
      <c r="P532" s="136">
        <f>SUM(G532:O532)</f>
        <v>10</v>
      </c>
      <c r="Q532" s="137">
        <f t="shared" ref="Q532:Y532" si="290">IF(Q531-Q528=-1,3+Q530)+IF(Q531-Q528=0,2+Q530)+IF(Q531-Q528=1,1+Q530)+IF(Q531-Q528=2,Q530)+IF(Q531-Q528=3,IF(Q530-1&gt;0,Q530-1,0))+IF(Q531-Q528=4,IF(Q530-2&gt;0,Q530-2,0))</f>
        <v>0</v>
      </c>
      <c r="R532" s="138">
        <f t="shared" si="290"/>
        <v>2</v>
      </c>
      <c r="S532" s="138">
        <f t="shared" si="290"/>
        <v>4</v>
      </c>
      <c r="T532" s="138">
        <f t="shared" si="290"/>
        <v>2</v>
      </c>
      <c r="U532" s="138">
        <f t="shared" si="290"/>
        <v>2</v>
      </c>
      <c r="V532" s="138">
        <f t="shared" si="290"/>
        <v>2</v>
      </c>
      <c r="W532" s="138">
        <f t="shared" si="290"/>
        <v>1</v>
      </c>
      <c r="X532" s="138">
        <f t="shared" si="290"/>
        <v>1</v>
      </c>
      <c r="Y532" s="135">
        <f t="shared" si="290"/>
        <v>2</v>
      </c>
      <c r="Z532" s="136">
        <f>SUM(Q532:Y532)</f>
        <v>16</v>
      </c>
      <c r="AA532" s="139">
        <f>P532+Z532</f>
        <v>26</v>
      </c>
      <c r="AB532" s="101"/>
      <c r="AC532" s="101"/>
    </row>
    <row r="533" spans="5:32" ht="15" thickBot="1" x14ac:dyDescent="0.4">
      <c r="E533" s="101"/>
      <c r="F533" s="140" t="s">
        <v>53</v>
      </c>
      <c r="G533" s="141">
        <f t="shared" ref="G533:O533" si="291">IF(G531-G528=-2,4)+IF(G531-G528=-1,3)+IF(G531-G528=0,2)+IF(G531-G528=1,1)+IF(G531-G528&gt;2,0)</f>
        <v>0</v>
      </c>
      <c r="H533" s="141">
        <f t="shared" si="291"/>
        <v>0</v>
      </c>
      <c r="I533" s="141">
        <f t="shared" si="291"/>
        <v>0</v>
      </c>
      <c r="J533" s="141">
        <f t="shared" si="291"/>
        <v>0</v>
      </c>
      <c r="K533" s="141">
        <f t="shared" si="291"/>
        <v>0</v>
      </c>
      <c r="L533" s="141">
        <f t="shared" si="291"/>
        <v>1</v>
      </c>
      <c r="M533" s="141">
        <f t="shared" si="291"/>
        <v>0</v>
      </c>
      <c r="N533" s="141">
        <f t="shared" si="291"/>
        <v>0</v>
      </c>
      <c r="O533" s="142">
        <f t="shared" si="291"/>
        <v>0</v>
      </c>
      <c r="P533" s="143">
        <f>SUM(G533:O533)</f>
        <v>1</v>
      </c>
      <c r="Q533" s="142">
        <f t="shared" ref="Q533:Y533" si="292">IF(Q531-Q528=-2,4)+IF(Q531-Q528=-1,3)+IF(Q531-Q528=0,2)+IF(Q531-Q528=1,1)+IF(Q531-Q528&gt;2,0)</f>
        <v>0</v>
      </c>
      <c r="R533" s="142">
        <f t="shared" si="292"/>
        <v>0</v>
      </c>
      <c r="S533" s="142">
        <f t="shared" si="292"/>
        <v>2</v>
      </c>
      <c r="T533" s="142">
        <f t="shared" si="292"/>
        <v>0</v>
      </c>
      <c r="U533" s="142">
        <f t="shared" si="292"/>
        <v>1</v>
      </c>
      <c r="V533" s="142">
        <f t="shared" si="292"/>
        <v>0</v>
      </c>
      <c r="W533" s="142">
        <f t="shared" si="292"/>
        <v>0</v>
      </c>
      <c r="X533" s="142">
        <f t="shared" si="292"/>
        <v>0</v>
      </c>
      <c r="Y533" s="142">
        <f t="shared" si="292"/>
        <v>0</v>
      </c>
      <c r="Z533" s="143">
        <f>SUM(Q533:Y533)</f>
        <v>3</v>
      </c>
      <c r="AA533" s="144">
        <f>P533+Z533</f>
        <v>4</v>
      </c>
      <c r="AB533" s="101"/>
      <c r="AC533" s="101"/>
    </row>
    <row r="534" spans="5:32" x14ac:dyDescent="0.35">
      <c r="E534" s="101"/>
      <c r="F534" s="38"/>
      <c r="G534" s="28">
        <f>G531-G528</f>
        <v>4</v>
      </c>
      <c r="H534" s="28">
        <f t="shared" ref="H534:O534" si="293">H531-H528</f>
        <v>3</v>
      </c>
      <c r="I534" s="28">
        <f t="shared" si="293"/>
        <v>4</v>
      </c>
      <c r="J534" s="28">
        <f t="shared" si="293"/>
        <v>2</v>
      </c>
      <c r="K534" s="28">
        <f t="shared" si="293"/>
        <v>2</v>
      </c>
      <c r="L534" s="28">
        <f t="shared" si="293"/>
        <v>1</v>
      </c>
      <c r="M534" s="28">
        <f t="shared" si="293"/>
        <v>2</v>
      </c>
      <c r="N534" s="28">
        <f t="shared" si="293"/>
        <v>2</v>
      </c>
      <c r="O534" s="15">
        <f t="shared" si="293"/>
        <v>3</v>
      </c>
      <c r="P534" s="15"/>
      <c r="Q534" s="15">
        <f t="shared" ref="Q534:Y534" si="294">Q531-Q528</f>
        <v>4</v>
      </c>
      <c r="R534" s="15">
        <f t="shared" si="294"/>
        <v>2</v>
      </c>
      <c r="S534" s="15">
        <f t="shared" si="294"/>
        <v>0</v>
      </c>
      <c r="T534" s="15">
        <f t="shared" si="294"/>
        <v>2</v>
      </c>
      <c r="U534" s="15">
        <f t="shared" si="294"/>
        <v>1</v>
      </c>
      <c r="V534" s="15">
        <f t="shared" si="294"/>
        <v>2</v>
      </c>
      <c r="W534" s="15">
        <f t="shared" si="294"/>
        <v>3</v>
      </c>
      <c r="X534" s="15">
        <f t="shared" si="294"/>
        <v>2</v>
      </c>
      <c r="Y534" s="15">
        <f t="shared" si="294"/>
        <v>2</v>
      </c>
      <c r="Z534" s="145"/>
      <c r="AA534" s="146"/>
      <c r="AB534" s="101"/>
      <c r="AC534" s="101"/>
    </row>
    <row r="535" spans="5:32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2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2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1</v>
      </c>
      <c r="P537" s="198" t="s">
        <v>57</v>
      </c>
      <c r="Q537" s="198"/>
      <c r="R537" s="198"/>
      <c r="S537" s="198"/>
      <c r="T537" s="198"/>
      <c r="U537" s="148">
        <f>COUNTIF(G534:Y534,"=2")</f>
        <v>9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</row>
    <row r="538" spans="5:32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2</v>
      </c>
      <c r="P538" s="198" t="s">
        <v>60</v>
      </c>
      <c r="Q538" s="198"/>
      <c r="R538" s="198"/>
      <c r="S538" s="198"/>
      <c r="T538" s="198"/>
      <c r="U538" s="151">
        <f>COUNTIF(G534:Y534,"&gt;=3")</f>
        <v>6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</row>
    <row r="539" spans="5:32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1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</row>
    <row r="540" spans="5:32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2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</row>
    <row r="541" spans="5:32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9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</row>
    <row r="542" spans="5:32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6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</row>
    <row r="543" spans="5:32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</row>
    <row r="544" spans="5:32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</row>
    <row r="545" spans="5:32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</row>
    <row r="546" spans="5:32" ht="15.5" thickTop="1" thickBot="1" x14ac:dyDescent="0.4"/>
    <row r="547" spans="5:32" x14ac:dyDescent="0.35">
      <c r="E547" s="101"/>
      <c r="F547" s="102" t="s">
        <v>49</v>
      </c>
      <c r="G547" s="196" t="str">
        <f>C29</f>
        <v>ZIAR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44646</v>
      </c>
      <c r="AB547" s="101"/>
      <c r="AC547" s="101"/>
    </row>
    <row r="548" spans="5:32" ht="15" thickBot="1" x14ac:dyDescent="0.4">
      <c r="E548" s="101"/>
      <c r="F548" s="104" t="s">
        <v>6</v>
      </c>
      <c r="G548" s="210">
        <f>E29</f>
        <v>18</v>
      </c>
      <c r="H548" s="211"/>
      <c r="I548" s="211"/>
      <c r="J548" s="211"/>
      <c r="K548" s="17"/>
      <c r="L548" s="211">
        <f>$F$3</f>
        <v>122</v>
      </c>
      <c r="M548" s="211"/>
      <c r="N548" s="211"/>
      <c r="O548" s="211">
        <f>$G$3</f>
        <v>70</v>
      </c>
      <c r="P548" s="211"/>
      <c r="Q548" s="212">
        <f>ROUND((G548*(L548/113)+(O548-AA551)),0)</f>
        <v>17</v>
      </c>
      <c r="R548" s="212"/>
      <c r="S548" s="212"/>
      <c r="T548" s="212"/>
      <c r="U548" s="17"/>
      <c r="V548" s="17"/>
      <c r="AA548" s="17"/>
      <c r="AB548" s="101"/>
      <c r="AC548" s="101"/>
    </row>
    <row r="549" spans="5:32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2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2" x14ac:dyDescent="0.35">
      <c r="E551" s="101"/>
      <c r="F551" s="109" t="s">
        <v>11</v>
      </c>
      <c r="G551" s="110">
        <f>G$7</f>
        <v>4</v>
      </c>
      <c r="H551" s="110">
        <f t="shared" ref="H551:O551" si="295">H$7</f>
        <v>5</v>
      </c>
      <c r="I551" s="110">
        <f t="shared" si="295"/>
        <v>3</v>
      </c>
      <c r="J551" s="110">
        <f t="shared" si="295"/>
        <v>4</v>
      </c>
      <c r="K551" s="110">
        <f t="shared" si="295"/>
        <v>4</v>
      </c>
      <c r="L551" s="110">
        <f t="shared" si="295"/>
        <v>4</v>
      </c>
      <c r="M551" s="110">
        <f t="shared" si="295"/>
        <v>3</v>
      </c>
      <c r="N551" s="110">
        <f t="shared" si="295"/>
        <v>4</v>
      </c>
      <c r="O551" s="110">
        <f t="shared" si="295"/>
        <v>5</v>
      </c>
      <c r="P551" s="111">
        <f>SUM(G551:O551)</f>
        <v>36</v>
      </c>
      <c r="Q551" s="110">
        <f t="shared" ref="Q551:Y551" si="296">Q$7</f>
        <v>4</v>
      </c>
      <c r="R551" s="112">
        <f t="shared" si="296"/>
        <v>4</v>
      </c>
      <c r="S551" s="112">
        <f t="shared" si="296"/>
        <v>3</v>
      </c>
      <c r="T551" s="112">
        <f t="shared" si="296"/>
        <v>4</v>
      </c>
      <c r="U551" s="112">
        <f t="shared" si="296"/>
        <v>4</v>
      </c>
      <c r="V551" s="112">
        <f t="shared" si="296"/>
        <v>5</v>
      </c>
      <c r="W551" s="112">
        <f t="shared" si="296"/>
        <v>4</v>
      </c>
      <c r="X551" s="112">
        <f t="shared" si="296"/>
        <v>3</v>
      </c>
      <c r="Y551" s="113">
        <f t="shared" si="296"/>
        <v>5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2" x14ac:dyDescent="0.35">
      <c r="E552" s="101"/>
      <c r="F552" s="114" t="s">
        <v>7</v>
      </c>
      <c r="G552" s="115">
        <f>G$8</f>
        <v>2</v>
      </c>
      <c r="H552" s="115">
        <f t="shared" ref="H552:O552" si="297">H$8</f>
        <v>8</v>
      </c>
      <c r="I552" s="115">
        <f t="shared" si="297"/>
        <v>10</v>
      </c>
      <c r="J552" s="115">
        <f t="shared" si="297"/>
        <v>14</v>
      </c>
      <c r="K552" s="115">
        <f t="shared" si="297"/>
        <v>6</v>
      </c>
      <c r="L552" s="115">
        <f t="shared" si="297"/>
        <v>4</v>
      </c>
      <c r="M552" s="115">
        <f t="shared" si="297"/>
        <v>16</v>
      </c>
      <c r="N552" s="115">
        <f t="shared" si="297"/>
        <v>12</v>
      </c>
      <c r="O552" s="116">
        <f t="shared" si="297"/>
        <v>18</v>
      </c>
      <c r="P552" s="117"/>
      <c r="Q552" s="118">
        <f t="shared" ref="Q552:Y552" si="298">Q$8</f>
        <v>1</v>
      </c>
      <c r="R552" s="119">
        <f t="shared" si="298"/>
        <v>9</v>
      </c>
      <c r="S552" s="119">
        <f t="shared" si="298"/>
        <v>11</v>
      </c>
      <c r="T552" s="119">
        <f t="shared" si="298"/>
        <v>5</v>
      </c>
      <c r="U552" s="119">
        <f t="shared" si="298"/>
        <v>15</v>
      </c>
      <c r="V552" s="119">
        <f t="shared" si="298"/>
        <v>13</v>
      </c>
      <c r="W552" s="119">
        <f t="shared" si="298"/>
        <v>3</v>
      </c>
      <c r="X552" s="119">
        <f t="shared" si="298"/>
        <v>17</v>
      </c>
      <c r="Y552" s="116">
        <f t="shared" si="298"/>
        <v>7</v>
      </c>
      <c r="Z552" s="117"/>
      <c r="AA552" s="120"/>
      <c r="AB552" s="101"/>
      <c r="AC552" s="101"/>
    </row>
    <row r="553" spans="5:32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:O553" si="299">IF($Q548&lt;=18,IF(H552&lt;=$Q548,1,0),IF($Q548&lt;=36,IF(H552&lt;=($Q548-18),2,1),IF($Q548&gt;36,IF(H552&lt;=($Q548-36),3,2))))</f>
        <v>1</v>
      </c>
      <c r="I553" s="122">
        <f t="shared" si="299"/>
        <v>1</v>
      </c>
      <c r="J553" s="122">
        <f t="shared" si="299"/>
        <v>1</v>
      </c>
      <c r="K553" s="122">
        <f t="shared" si="299"/>
        <v>1</v>
      </c>
      <c r="L553" s="122">
        <f t="shared" si="299"/>
        <v>1</v>
      </c>
      <c r="M553" s="122">
        <f t="shared" si="299"/>
        <v>1</v>
      </c>
      <c r="N553" s="122">
        <f t="shared" si="299"/>
        <v>1</v>
      </c>
      <c r="O553" s="123">
        <f t="shared" si="299"/>
        <v>0</v>
      </c>
      <c r="P553" s="124">
        <f>SUM(G553:O553)</f>
        <v>8</v>
      </c>
      <c r="Q553" s="123">
        <f t="shared" ref="Q553:Y553" si="300">IF($Q548&lt;=18,IF(Q552&lt;=$Q548,1,0),IF($Q548&lt;=36,IF(Q552&lt;=($Q548-18),2,1),IF($Q548&gt;36,IF(Q552&lt;=($Q548-36),3,2))))</f>
        <v>1</v>
      </c>
      <c r="R553" s="123">
        <f t="shared" si="300"/>
        <v>1</v>
      </c>
      <c r="S553" s="123">
        <f t="shared" si="300"/>
        <v>1</v>
      </c>
      <c r="T553" s="123">
        <f t="shared" si="300"/>
        <v>1</v>
      </c>
      <c r="U553" s="123">
        <f t="shared" si="300"/>
        <v>1</v>
      </c>
      <c r="V553" s="123">
        <f t="shared" si="300"/>
        <v>1</v>
      </c>
      <c r="W553" s="123">
        <f t="shared" si="300"/>
        <v>1</v>
      </c>
      <c r="X553" s="123">
        <f t="shared" si="300"/>
        <v>1</v>
      </c>
      <c r="Y553" s="123">
        <f t="shared" si="300"/>
        <v>1</v>
      </c>
      <c r="Z553" s="125">
        <f>SUM(Q553:Y553)</f>
        <v>9</v>
      </c>
      <c r="AA553" s="126">
        <f>P553+Z553</f>
        <v>17</v>
      </c>
      <c r="AB553" s="101"/>
      <c r="AC553" s="101"/>
    </row>
    <row r="554" spans="5:32" x14ac:dyDescent="0.35">
      <c r="E554" s="101"/>
      <c r="F554" s="127" t="s">
        <v>51</v>
      </c>
      <c r="G554" s="128">
        <f t="shared" ref="G554:O554" si="301">G29</f>
        <v>5</v>
      </c>
      <c r="H554" s="128">
        <f t="shared" si="301"/>
        <v>7</v>
      </c>
      <c r="I554" s="128">
        <f t="shared" si="301"/>
        <v>4</v>
      </c>
      <c r="J554" s="128">
        <f t="shared" si="301"/>
        <v>4</v>
      </c>
      <c r="K554" s="128">
        <f t="shared" si="301"/>
        <v>6</v>
      </c>
      <c r="L554" s="128">
        <f t="shared" si="301"/>
        <v>4</v>
      </c>
      <c r="M554" s="128">
        <f t="shared" si="301"/>
        <v>3</v>
      </c>
      <c r="N554" s="128">
        <f t="shared" si="301"/>
        <v>7</v>
      </c>
      <c r="O554" s="128">
        <f t="shared" si="301"/>
        <v>6</v>
      </c>
      <c r="P554" s="129">
        <f>SUM(G554:O554)</f>
        <v>46</v>
      </c>
      <c r="Q554" s="130">
        <f t="shared" ref="Q554:Y554" si="302">Q29</f>
        <v>7</v>
      </c>
      <c r="R554" s="128">
        <f t="shared" si="302"/>
        <v>4</v>
      </c>
      <c r="S554" s="128">
        <f t="shared" si="302"/>
        <v>3</v>
      </c>
      <c r="T554" s="128">
        <f t="shared" si="302"/>
        <v>4</v>
      </c>
      <c r="U554" s="128">
        <f t="shared" si="302"/>
        <v>5</v>
      </c>
      <c r="V554" s="128">
        <f t="shared" si="302"/>
        <v>5</v>
      </c>
      <c r="W554" s="128">
        <f t="shared" si="302"/>
        <v>5</v>
      </c>
      <c r="X554" s="128">
        <f t="shared" si="302"/>
        <v>4</v>
      </c>
      <c r="Y554" s="131">
        <f t="shared" si="302"/>
        <v>7</v>
      </c>
      <c r="Z554" s="129">
        <f>SUM(Q554:Y554)</f>
        <v>44</v>
      </c>
      <c r="AA554" s="132">
        <f>P554+Z554</f>
        <v>90</v>
      </c>
      <c r="AB554" s="101"/>
      <c r="AC554" s="101"/>
    </row>
    <row r="555" spans="5:32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2</v>
      </c>
      <c r="H555" s="134">
        <f t="shared" ref="H555:O555" si="303">IF(H554-H551=-1,3+H553)+IF(H554-H551=0,2+H553)+IF(H554-H551=1,1+H553)+IF(H554-H551=2,H553)+IF(H554-H551=3,IF(H553-1&gt;0,H553-1,0))+IF(H554-H551=4,IF(H553-2&gt;0,H553-2,0))</f>
        <v>1</v>
      </c>
      <c r="I555" s="134">
        <f t="shared" si="303"/>
        <v>2</v>
      </c>
      <c r="J555" s="134">
        <f t="shared" si="303"/>
        <v>3</v>
      </c>
      <c r="K555" s="134">
        <f t="shared" si="303"/>
        <v>1</v>
      </c>
      <c r="L555" s="134">
        <f t="shared" si="303"/>
        <v>3</v>
      </c>
      <c r="M555" s="134">
        <f t="shared" si="303"/>
        <v>3</v>
      </c>
      <c r="N555" s="134">
        <f t="shared" si="303"/>
        <v>0</v>
      </c>
      <c r="O555" s="135">
        <f t="shared" si="303"/>
        <v>1</v>
      </c>
      <c r="P555" s="136">
        <f>SUM(G555:O555)</f>
        <v>16</v>
      </c>
      <c r="Q555" s="137">
        <f t="shared" ref="Q555:Y555" si="304">IF(Q554-Q551=-1,3+Q553)+IF(Q554-Q551=0,2+Q553)+IF(Q554-Q551=1,1+Q553)+IF(Q554-Q551=2,Q553)+IF(Q554-Q551=3,IF(Q553-1&gt;0,Q553-1,0))+IF(Q554-Q551=4,IF(Q553-2&gt;0,Q553-2,0))</f>
        <v>0</v>
      </c>
      <c r="R555" s="138">
        <f t="shared" si="304"/>
        <v>3</v>
      </c>
      <c r="S555" s="138">
        <f t="shared" si="304"/>
        <v>3</v>
      </c>
      <c r="T555" s="138">
        <f t="shared" si="304"/>
        <v>3</v>
      </c>
      <c r="U555" s="138">
        <f t="shared" si="304"/>
        <v>2</v>
      </c>
      <c r="V555" s="138">
        <f t="shared" si="304"/>
        <v>3</v>
      </c>
      <c r="W555" s="138">
        <f t="shared" si="304"/>
        <v>2</v>
      </c>
      <c r="X555" s="138">
        <f t="shared" si="304"/>
        <v>2</v>
      </c>
      <c r="Y555" s="135">
        <f t="shared" si="304"/>
        <v>1</v>
      </c>
      <c r="Z555" s="136">
        <f>SUM(Q555:Y555)</f>
        <v>19</v>
      </c>
      <c r="AA555" s="139">
        <f>P555+Z555</f>
        <v>35</v>
      </c>
      <c r="AB555" s="101"/>
      <c r="AC555" s="101"/>
    </row>
    <row r="556" spans="5:32" ht="15" thickBot="1" x14ac:dyDescent="0.4">
      <c r="E556" s="101"/>
      <c r="F556" s="140" t="s">
        <v>53</v>
      </c>
      <c r="G556" s="141">
        <f t="shared" ref="G556:O556" si="305">IF(G554-G551=-2,4)+IF(G554-G551=-1,3)+IF(G554-G551=0,2)+IF(G554-G551=1,1)+IF(G554-G551&gt;2,0)</f>
        <v>1</v>
      </c>
      <c r="H556" s="141">
        <f t="shared" si="305"/>
        <v>0</v>
      </c>
      <c r="I556" s="141">
        <f t="shared" si="305"/>
        <v>1</v>
      </c>
      <c r="J556" s="141">
        <f t="shared" si="305"/>
        <v>2</v>
      </c>
      <c r="K556" s="141">
        <f t="shared" si="305"/>
        <v>0</v>
      </c>
      <c r="L556" s="141">
        <f t="shared" si="305"/>
        <v>2</v>
      </c>
      <c r="M556" s="141">
        <f t="shared" si="305"/>
        <v>2</v>
      </c>
      <c r="N556" s="141">
        <f t="shared" si="305"/>
        <v>0</v>
      </c>
      <c r="O556" s="142">
        <f t="shared" si="305"/>
        <v>1</v>
      </c>
      <c r="P556" s="143">
        <f>SUM(G556:O556)</f>
        <v>9</v>
      </c>
      <c r="Q556" s="142">
        <f t="shared" ref="Q556:Y556" si="306">IF(Q554-Q551=-2,4)+IF(Q554-Q551=-1,3)+IF(Q554-Q551=0,2)+IF(Q554-Q551=1,1)+IF(Q554-Q551&gt;2,0)</f>
        <v>0</v>
      </c>
      <c r="R556" s="142">
        <f t="shared" si="306"/>
        <v>2</v>
      </c>
      <c r="S556" s="142">
        <f t="shared" si="306"/>
        <v>2</v>
      </c>
      <c r="T556" s="142">
        <f t="shared" si="306"/>
        <v>2</v>
      </c>
      <c r="U556" s="142">
        <f t="shared" si="306"/>
        <v>1</v>
      </c>
      <c r="V556" s="142">
        <f t="shared" si="306"/>
        <v>2</v>
      </c>
      <c r="W556" s="142">
        <f t="shared" si="306"/>
        <v>1</v>
      </c>
      <c r="X556" s="142">
        <f t="shared" si="306"/>
        <v>1</v>
      </c>
      <c r="Y556" s="142">
        <f t="shared" si="306"/>
        <v>0</v>
      </c>
      <c r="Z556" s="143">
        <f>SUM(Q556:Y556)</f>
        <v>11</v>
      </c>
      <c r="AA556" s="144">
        <f>P556+Z556</f>
        <v>20</v>
      </c>
      <c r="AB556" s="101"/>
      <c r="AC556" s="101"/>
    </row>
    <row r="557" spans="5:32" x14ac:dyDescent="0.35">
      <c r="E557" s="101"/>
      <c r="F557" s="38"/>
      <c r="G557" s="28">
        <f>G554-G551</f>
        <v>1</v>
      </c>
      <c r="H557" s="28">
        <f t="shared" ref="H557:O557" si="307">H554-H551</f>
        <v>2</v>
      </c>
      <c r="I557" s="28">
        <f t="shared" si="307"/>
        <v>1</v>
      </c>
      <c r="J557" s="28">
        <f t="shared" si="307"/>
        <v>0</v>
      </c>
      <c r="K557" s="28">
        <f t="shared" si="307"/>
        <v>2</v>
      </c>
      <c r="L557" s="28">
        <f t="shared" si="307"/>
        <v>0</v>
      </c>
      <c r="M557" s="28">
        <f t="shared" si="307"/>
        <v>0</v>
      </c>
      <c r="N557" s="28">
        <f t="shared" si="307"/>
        <v>3</v>
      </c>
      <c r="O557" s="15">
        <f t="shared" si="307"/>
        <v>1</v>
      </c>
      <c r="P557" s="15"/>
      <c r="Q557" s="15">
        <f t="shared" ref="Q557:Y557" si="308">Q554-Q551</f>
        <v>3</v>
      </c>
      <c r="R557" s="15">
        <f t="shared" si="308"/>
        <v>0</v>
      </c>
      <c r="S557" s="15">
        <f t="shared" si="308"/>
        <v>0</v>
      </c>
      <c r="T557" s="15">
        <f t="shared" si="308"/>
        <v>0</v>
      </c>
      <c r="U557" s="15">
        <f t="shared" si="308"/>
        <v>1</v>
      </c>
      <c r="V557" s="15">
        <f t="shared" si="308"/>
        <v>0</v>
      </c>
      <c r="W557" s="15">
        <f t="shared" si="308"/>
        <v>1</v>
      </c>
      <c r="X557" s="15">
        <f t="shared" si="308"/>
        <v>1</v>
      </c>
      <c r="Y557" s="15">
        <f t="shared" si="308"/>
        <v>2</v>
      </c>
      <c r="Z557" s="145"/>
      <c r="AA557" s="146"/>
      <c r="AB557" s="101"/>
      <c r="AC557" s="101"/>
    </row>
    <row r="558" spans="5:32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2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2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7</v>
      </c>
      <c r="P560" s="198" t="s">
        <v>57</v>
      </c>
      <c r="Q560" s="198"/>
      <c r="R560" s="198"/>
      <c r="S560" s="198"/>
      <c r="T560" s="198"/>
      <c r="U560" s="148">
        <f>COUNTIF(G557:Y557,"=2")</f>
        <v>3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</row>
    <row r="561" spans="5:32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6</v>
      </c>
      <c r="P561" s="198" t="s">
        <v>60</v>
      </c>
      <c r="Q561" s="198"/>
      <c r="R561" s="198"/>
      <c r="S561" s="198"/>
      <c r="T561" s="198"/>
      <c r="U561" s="151">
        <f>COUNTIF(G557:Y557,"&gt;=3")</f>
        <v>2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</row>
    <row r="562" spans="5:32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7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</row>
    <row r="563" spans="5:32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6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</row>
    <row r="564" spans="5:32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3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</row>
    <row r="565" spans="5:32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2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</row>
    <row r="566" spans="5:32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</row>
    <row r="567" spans="5:32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</row>
    <row r="568" spans="5:32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</row>
    <row r="569" spans="5:32" ht="15.5" thickTop="1" thickBot="1" x14ac:dyDescent="0.4"/>
    <row r="570" spans="5:32" x14ac:dyDescent="0.35">
      <c r="E570" s="101"/>
      <c r="F570" s="102" t="s">
        <v>49</v>
      </c>
      <c r="G570" s="196" t="str">
        <f>C30</f>
        <v>JACQUEMIN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44646</v>
      </c>
      <c r="AB570" s="101"/>
      <c r="AC570" s="101"/>
    </row>
    <row r="571" spans="5:32" ht="15" thickBot="1" x14ac:dyDescent="0.4">
      <c r="E571" s="101"/>
      <c r="F571" s="104" t="s">
        <v>6</v>
      </c>
      <c r="G571" s="210">
        <f>E30</f>
        <v>17.2</v>
      </c>
      <c r="H571" s="211"/>
      <c r="I571" s="211"/>
      <c r="J571" s="211"/>
      <c r="K571" s="17"/>
      <c r="L571" s="211">
        <f>$F$3</f>
        <v>122</v>
      </c>
      <c r="M571" s="211"/>
      <c r="N571" s="211"/>
      <c r="O571" s="211">
        <f>$G$3</f>
        <v>70</v>
      </c>
      <c r="P571" s="211"/>
      <c r="Q571" s="212">
        <f>ROUND((G571*(L571/113)+(O571-AA574)),0)</f>
        <v>17</v>
      </c>
      <c r="R571" s="212"/>
      <c r="S571" s="212"/>
      <c r="T571" s="212"/>
      <c r="U571" s="17"/>
      <c r="V571" s="17"/>
      <c r="AA571" s="17"/>
      <c r="AB571" s="101"/>
      <c r="AC571" s="101"/>
    </row>
    <row r="572" spans="5:32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2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2" x14ac:dyDescent="0.35">
      <c r="E574" s="101"/>
      <c r="F574" s="109" t="s">
        <v>11</v>
      </c>
      <c r="G574" s="110">
        <f>G$7</f>
        <v>4</v>
      </c>
      <c r="H574" s="110">
        <f t="shared" ref="H574:O574" si="309">H$7</f>
        <v>5</v>
      </c>
      <c r="I574" s="110">
        <f t="shared" si="309"/>
        <v>3</v>
      </c>
      <c r="J574" s="110">
        <f t="shared" si="309"/>
        <v>4</v>
      </c>
      <c r="K574" s="110">
        <f t="shared" si="309"/>
        <v>4</v>
      </c>
      <c r="L574" s="110">
        <f t="shared" si="309"/>
        <v>4</v>
      </c>
      <c r="M574" s="110">
        <f t="shared" si="309"/>
        <v>3</v>
      </c>
      <c r="N574" s="110">
        <f t="shared" si="309"/>
        <v>4</v>
      </c>
      <c r="O574" s="110">
        <f t="shared" si="309"/>
        <v>5</v>
      </c>
      <c r="P574" s="111">
        <f>SUM(G574:O574)</f>
        <v>36</v>
      </c>
      <c r="Q574" s="110">
        <f t="shared" ref="Q574:Y574" si="310">Q$7</f>
        <v>4</v>
      </c>
      <c r="R574" s="112">
        <f t="shared" si="310"/>
        <v>4</v>
      </c>
      <c r="S574" s="112">
        <f t="shared" si="310"/>
        <v>3</v>
      </c>
      <c r="T574" s="112">
        <f t="shared" si="310"/>
        <v>4</v>
      </c>
      <c r="U574" s="112">
        <f t="shared" si="310"/>
        <v>4</v>
      </c>
      <c r="V574" s="112">
        <f t="shared" si="310"/>
        <v>5</v>
      </c>
      <c r="W574" s="112">
        <f t="shared" si="310"/>
        <v>4</v>
      </c>
      <c r="X574" s="112">
        <f t="shared" si="310"/>
        <v>3</v>
      </c>
      <c r="Y574" s="113">
        <f t="shared" si="310"/>
        <v>5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2" x14ac:dyDescent="0.35">
      <c r="E575" s="101"/>
      <c r="F575" s="114" t="s">
        <v>7</v>
      </c>
      <c r="G575" s="115">
        <f>G$8</f>
        <v>2</v>
      </c>
      <c r="H575" s="115">
        <f t="shared" ref="H575:O575" si="311">H$8</f>
        <v>8</v>
      </c>
      <c r="I575" s="115">
        <f t="shared" si="311"/>
        <v>10</v>
      </c>
      <c r="J575" s="115">
        <f t="shared" si="311"/>
        <v>14</v>
      </c>
      <c r="K575" s="115">
        <f t="shared" si="311"/>
        <v>6</v>
      </c>
      <c r="L575" s="115">
        <f t="shared" si="311"/>
        <v>4</v>
      </c>
      <c r="M575" s="115">
        <f t="shared" si="311"/>
        <v>16</v>
      </c>
      <c r="N575" s="115">
        <f t="shared" si="311"/>
        <v>12</v>
      </c>
      <c r="O575" s="116">
        <f t="shared" si="311"/>
        <v>18</v>
      </c>
      <c r="P575" s="117"/>
      <c r="Q575" s="118">
        <f t="shared" ref="Q575:Y575" si="312">Q$8</f>
        <v>1</v>
      </c>
      <c r="R575" s="119">
        <f t="shared" si="312"/>
        <v>9</v>
      </c>
      <c r="S575" s="119">
        <f t="shared" si="312"/>
        <v>11</v>
      </c>
      <c r="T575" s="119">
        <f t="shared" si="312"/>
        <v>5</v>
      </c>
      <c r="U575" s="119">
        <f t="shared" si="312"/>
        <v>15</v>
      </c>
      <c r="V575" s="119">
        <f t="shared" si="312"/>
        <v>13</v>
      </c>
      <c r="W575" s="119">
        <f t="shared" si="312"/>
        <v>3</v>
      </c>
      <c r="X575" s="119">
        <f t="shared" si="312"/>
        <v>17</v>
      </c>
      <c r="Y575" s="116">
        <f t="shared" si="312"/>
        <v>7</v>
      </c>
      <c r="Z575" s="117"/>
      <c r="AA575" s="120"/>
      <c r="AB575" s="101"/>
      <c r="AC575" s="101"/>
    </row>
    <row r="576" spans="5:32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:O576" si="313">IF($Q571&lt;=18,IF(H575&lt;=$Q571,1,0),IF($Q571&lt;=36,IF(H575&lt;=($Q571-18),2,1),IF($Q571&gt;36,IF(H575&lt;=($Q571-36),3,2))))</f>
        <v>1</v>
      </c>
      <c r="I576" s="122">
        <f t="shared" si="313"/>
        <v>1</v>
      </c>
      <c r="J576" s="122">
        <f t="shared" si="313"/>
        <v>1</v>
      </c>
      <c r="K576" s="122">
        <f t="shared" si="313"/>
        <v>1</v>
      </c>
      <c r="L576" s="122">
        <f t="shared" si="313"/>
        <v>1</v>
      </c>
      <c r="M576" s="122">
        <f t="shared" si="313"/>
        <v>1</v>
      </c>
      <c r="N576" s="122">
        <f t="shared" si="313"/>
        <v>1</v>
      </c>
      <c r="O576" s="123">
        <f t="shared" si="313"/>
        <v>0</v>
      </c>
      <c r="P576" s="124">
        <f>SUM(G576:O576)</f>
        <v>8</v>
      </c>
      <c r="Q576" s="123">
        <f t="shared" ref="Q576:Y576" si="314">IF($Q571&lt;=18,IF(Q575&lt;=$Q571,1,0),IF($Q571&lt;=36,IF(Q575&lt;=($Q571-18),2,1),IF($Q571&gt;36,IF(Q575&lt;=($Q571-36),3,2))))</f>
        <v>1</v>
      </c>
      <c r="R576" s="123">
        <f t="shared" si="314"/>
        <v>1</v>
      </c>
      <c r="S576" s="123">
        <f t="shared" si="314"/>
        <v>1</v>
      </c>
      <c r="T576" s="123">
        <f t="shared" si="314"/>
        <v>1</v>
      </c>
      <c r="U576" s="123">
        <f t="shared" si="314"/>
        <v>1</v>
      </c>
      <c r="V576" s="123">
        <f t="shared" si="314"/>
        <v>1</v>
      </c>
      <c r="W576" s="123">
        <f t="shared" si="314"/>
        <v>1</v>
      </c>
      <c r="X576" s="123">
        <f t="shared" si="314"/>
        <v>1</v>
      </c>
      <c r="Y576" s="123">
        <f t="shared" si="314"/>
        <v>1</v>
      </c>
      <c r="Z576" s="125">
        <f>SUM(Q576:Y576)</f>
        <v>9</v>
      </c>
      <c r="AA576" s="126">
        <f>P576+Z576</f>
        <v>17</v>
      </c>
      <c r="AB576" s="101"/>
      <c r="AC576" s="101"/>
    </row>
    <row r="577" spans="5:32" x14ac:dyDescent="0.35">
      <c r="E577" s="101"/>
      <c r="F577" s="127" t="s">
        <v>51</v>
      </c>
      <c r="G577" s="128">
        <f t="shared" ref="G577:O577" si="315">G30</f>
        <v>5</v>
      </c>
      <c r="H577" s="128">
        <f t="shared" si="315"/>
        <v>5</v>
      </c>
      <c r="I577" s="128">
        <f t="shared" si="315"/>
        <v>5</v>
      </c>
      <c r="J577" s="128">
        <f t="shared" si="315"/>
        <v>5</v>
      </c>
      <c r="K577" s="128">
        <f t="shared" si="315"/>
        <v>5</v>
      </c>
      <c r="L577" s="128">
        <f t="shared" si="315"/>
        <v>4</v>
      </c>
      <c r="M577" s="128">
        <f t="shared" si="315"/>
        <v>3</v>
      </c>
      <c r="N577" s="128">
        <f t="shared" si="315"/>
        <v>3</v>
      </c>
      <c r="O577" s="128">
        <f t="shared" si="315"/>
        <v>6</v>
      </c>
      <c r="P577" s="129">
        <f>SUM(G577:O577)</f>
        <v>41</v>
      </c>
      <c r="Q577" s="130">
        <f t="shared" ref="Q577:Y577" si="316">Q30</f>
        <v>6</v>
      </c>
      <c r="R577" s="128">
        <f t="shared" si="316"/>
        <v>5</v>
      </c>
      <c r="S577" s="128">
        <f t="shared" si="316"/>
        <v>4</v>
      </c>
      <c r="T577" s="128">
        <f t="shared" si="316"/>
        <v>6</v>
      </c>
      <c r="U577" s="128">
        <f t="shared" si="316"/>
        <v>4</v>
      </c>
      <c r="V577" s="128">
        <f t="shared" si="316"/>
        <v>6</v>
      </c>
      <c r="W577" s="128">
        <f t="shared" si="316"/>
        <v>6</v>
      </c>
      <c r="X577" s="128">
        <f t="shared" si="316"/>
        <v>3</v>
      </c>
      <c r="Y577" s="131">
        <f t="shared" si="316"/>
        <v>6</v>
      </c>
      <c r="Z577" s="129">
        <f>SUM(Q577:Y577)</f>
        <v>46</v>
      </c>
      <c r="AA577" s="132">
        <f>P577+Z577</f>
        <v>87</v>
      </c>
      <c r="AB577" s="101"/>
      <c r="AC577" s="101"/>
    </row>
    <row r="578" spans="5:32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2</v>
      </c>
      <c r="H578" s="134">
        <f t="shared" ref="H578:O578" si="317">IF(H577-H574=-1,3+H576)+IF(H577-H574=0,2+H576)+IF(H577-H574=1,1+H576)+IF(H577-H574=2,H576)+IF(H577-H574=3,IF(H576-1&gt;0,H576-1,0))+IF(H577-H574=4,IF(H576-2&gt;0,H576-2,0))</f>
        <v>3</v>
      </c>
      <c r="I578" s="134">
        <f t="shared" si="317"/>
        <v>1</v>
      </c>
      <c r="J578" s="134">
        <f t="shared" si="317"/>
        <v>2</v>
      </c>
      <c r="K578" s="134">
        <f t="shared" si="317"/>
        <v>2</v>
      </c>
      <c r="L578" s="134">
        <f t="shared" si="317"/>
        <v>3</v>
      </c>
      <c r="M578" s="134">
        <f t="shared" si="317"/>
        <v>3</v>
      </c>
      <c r="N578" s="134">
        <f t="shared" si="317"/>
        <v>4</v>
      </c>
      <c r="O578" s="135">
        <f t="shared" si="317"/>
        <v>1</v>
      </c>
      <c r="P578" s="136">
        <f>SUM(G578:O578)</f>
        <v>21</v>
      </c>
      <c r="Q578" s="137">
        <f t="shared" ref="Q578:Y578" si="318">IF(Q577-Q574=-1,3+Q576)+IF(Q577-Q574=0,2+Q576)+IF(Q577-Q574=1,1+Q576)+IF(Q577-Q574=2,Q576)+IF(Q577-Q574=3,IF(Q576-1&gt;0,Q576-1,0))+IF(Q577-Q574=4,IF(Q576-2&gt;0,Q576-2,0))</f>
        <v>1</v>
      </c>
      <c r="R578" s="138">
        <f t="shared" si="318"/>
        <v>2</v>
      </c>
      <c r="S578" s="138">
        <f t="shared" si="318"/>
        <v>2</v>
      </c>
      <c r="T578" s="138">
        <f t="shared" si="318"/>
        <v>1</v>
      </c>
      <c r="U578" s="138">
        <f t="shared" si="318"/>
        <v>3</v>
      </c>
      <c r="V578" s="138">
        <f t="shared" si="318"/>
        <v>2</v>
      </c>
      <c r="W578" s="138">
        <f t="shared" si="318"/>
        <v>1</v>
      </c>
      <c r="X578" s="138">
        <f t="shared" si="318"/>
        <v>3</v>
      </c>
      <c r="Y578" s="135">
        <f t="shared" si="318"/>
        <v>2</v>
      </c>
      <c r="Z578" s="136">
        <f>SUM(Q578:Y578)</f>
        <v>17</v>
      </c>
      <c r="AA578" s="139">
        <f>P578+Z578</f>
        <v>38</v>
      </c>
      <c r="AB578" s="101"/>
      <c r="AC578" s="101"/>
    </row>
    <row r="579" spans="5:32" ht="15" thickBot="1" x14ac:dyDescent="0.4">
      <c r="E579" s="101"/>
      <c r="F579" s="140" t="s">
        <v>53</v>
      </c>
      <c r="G579" s="141">
        <f t="shared" ref="G579:O579" si="319">IF(G577-G574=-2,4)+IF(G577-G574=-1,3)+IF(G577-G574=0,2)+IF(G577-G574=1,1)+IF(G577-G574&gt;2,0)</f>
        <v>1</v>
      </c>
      <c r="H579" s="141">
        <f t="shared" si="319"/>
        <v>2</v>
      </c>
      <c r="I579" s="141">
        <f t="shared" si="319"/>
        <v>0</v>
      </c>
      <c r="J579" s="141">
        <f t="shared" si="319"/>
        <v>1</v>
      </c>
      <c r="K579" s="141">
        <f t="shared" si="319"/>
        <v>1</v>
      </c>
      <c r="L579" s="141">
        <f t="shared" si="319"/>
        <v>2</v>
      </c>
      <c r="M579" s="141">
        <f t="shared" si="319"/>
        <v>2</v>
      </c>
      <c r="N579" s="141">
        <f t="shared" si="319"/>
        <v>3</v>
      </c>
      <c r="O579" s="142">
        <f t="shared" si="319"/>
        <v>1</v>
      </c>
      <c r="P579" s="143">
        <f>SUM(G579:O579)</f>
        <v>13</v>
      </c>
      <c r="Q579" s="142">
        <f t="shared" ref="Q579:Y579" si="320">IF(Q577-Q574=-2,4)+IF(Q577-Q574=-1,3)+IF(Q577-Q574=0,2)+IF(Q577-Q574=1,1)+IF(Q577-Q574&gt;2,0)</f>
        <v>0</v>
      </c>
      <c r="R579" s="142">
        <f t="shared" si="320"/>
        <v>1</v>
      </c>
      <c r="S579" s="142">
        <f t="shared" si="320"/>
        <v>1</v>
      </c>
      <c r="T579" s="142">
        <f t="shared" si="320"/>
        <v>0</v>
      </c>
      <c r="U579" s="142">
        <f t="shared" si="320"/>
        <v>2</v>
      </c>
      <c r="V579" s="142">
        <f t="shared" si="320"/>
        <v>1</v>
      </c>
      <c r="W579" s="142">
        <f t="shared" si="320"/>
        <v>0</v>
      </c>
      <c r="X579" s="142">
        <f t="shared" si="320"/>
        <v>2</v>
      </c>
      <c r="Y579" s="142">
        <f t="shared" si="320"/>
        <v>1</v>
      </c>
      <c r="Z579" s="143">
        <f>SUM(Q579:Y579)</f>
        <v>8</v>
      </c>
      <c r="AA579" s="144">
        <f>P579+Z579</f>
        <v>21</v>
      </c>
      <c r="AB579" s="101"/>
      <c r="AC579" s="101"/>
    </row>
    <row r="580" spans="5:32" x14ac:dyDescent="0.35">
      <c r="E580" s="101"/>
      <c r="F580" s="38"/>
      <c r="G580" s="28">
        <f>G577-G574</f>
        <v>1</v>
      </c>
      <c r="H580" s="28">
        <f t="shared" ref="H580:O580" si="321">H577-H574</f>
        <v>0</v>
      </c>
      <c r="I580" s="28">
        <f t="shared" si="321"/>
        <v>2</v>
      </c>
      <c r="J580" s="28">
        <f t="shared" si="321"/>
        <v>1</v>
      </c>
      <c r="K580" s="28">
        <f t="shared" si="321"/>
        <v>1</v>
      </c>
      <c r="L580" s="28">
        <f t="shared" si="321"/>
        <v>0</v>
      </c>
      <c r="M580" s="28">
        <f t="shared" si="321"/>
        <v>0</v>
      </c>
      <c r="N580" s="28">
        <f t="shared" si="321"/>
        <v>-1</v>
      </c>
      <c r="O580" s="15">
        <f t="shared" si="321"/>
        <v>1</v>
      </c>
      <c r="P580" s="15"/>
      <c r="Q580" s="15">
        <f t="shared" ref="Q580:Y580" si="322">Q577-Q574</f>
        <v>2</v>
      </c>
      <c r="R580" s="15">
        <f t="shared" si="322"/>
        <v>1</v>
      </c>
      <c r="S580" s="15">
        <f t="shared" si="322"/>
        <v>1</v>
      </c>
      <c r="T580" s="15">
        <f t="shared" si="322"/>
        <v>2</v>
      </c>
      <c r="U580" s="15">
        <f t="shared" si="322"/>
        <v>0</v>
      </c>
      <c r="V580" s="15">
        <f t="shared" si="322"/>
        <v>1</v>
      </c>
      <c r="W580" s="15">
        <f t="shared" si="322"/>
        <v>2</v>
      </c>
      <c r="X580" s="15">
        <f t="shared" si="322"/>
        <v>0</v>
      </c>
      <c r="Y580" s="15">
        <f t="shared" si="322"/>
        <v>1</v>
      </c>
      <c r="Z580" s="145"/>
      <c r="AA580" s="146"/>
      <c r="AB580" s="101"/>
      <c r="AC580" s="101"/>
    </row>
    <row r="581" spans="5:32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2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2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5</v>
      </c>
      <c r="P583" s="198" t="s">
        <v>57</v>
      </c>
      <c r="Q583" s="198"/>
      <c r="R583" s="198"/>
      <c r="S583" s="198"/>
      <c r="T583" s="198"/>
      <c r="U583" s="148">
        <f>COUNTIF(G580:Y580,"=2")</f>
        <v>4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</row>
    <row r="584" spans="5:32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1</v>
      </c>
      <c r="M584" s="217" t="s">
        <v>59</v>
      </c>
      <c r="N584" s="217"/>
      <c r="O584" s="152">
        <f>COUNTIF(G580:Y580,"=1")</f>
        <v>8</v>
      </c>
      <c r="P584" s="198" t="s">
        <v>60</v>
      </c>
      <c r="Q584" s="198"/>
      <c r="R584" s="198"/>
      <c r="S584" s="198"/>
      <c r="T584" s="198"/>
      <c r="U584" s="151">
        <f>COUNTIF(G580:Y580,"&gt;=3")</f>
        <v>0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</row>
    <row r="585" spans="5:32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5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</row>
    <row r="586" spans="5:32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8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</row>
    <row r="587" spans="5:32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4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</row>
    <row r="588" spans="5:32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0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</row>
    <row r="589" spans="5:32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</row>
    <row r="590" spans="5:32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</row>
    <row r="591" spans="5:32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</row>
    <row r="592" spans="5:32" ht="15.5" thickTop="1" thickBot="1" x14ac:dyDescent="0.4"/>
    <row r="593" spans="5:32" x14ac:dyDescent="0.35">
      <c r="E593" s="101"/>
      <c r="F593" s="102" t="s">
        <v>49</v>
      </c>
      <c r="G593" s="196" t="str">
        <f>C31</f>
        <v>LAHOREAU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44646</v>
      </c>
      <c r="AB593" s="101"/>
      <c r="AC593" s="101"/>
    </row>
    <row r="594" spans="5:32" ht="15" thickBot="1" x14ac:dyDescent="0.4">
      <c r="E594" s="101"/>
      <c r="F594" s="104" t="s">
        <v>6</v>
      </c>
      <c r="G594" s="210">
        <f>E31</f>
        <v>54</v>
      </c>
      <c r="H594" s="211"/>
      <c r="I594" s="211"/>
      <c r="J594" s="211"/>
      <c r="K594" s="17"/>
      <c r="L594" s="211">
        <f>$F$3</f>
        <v>122</v>
      </c>
      <c r="M594" s="211"/>
      <c r="N594" s="211"/>
      <c r="O594" s="211">
        <f>$G$3</f>
        <v>70</v>
      </c>
      <c r="P594" s="211"/>
      <c r="Q594" s="212">
        <f>ROUND((G594*(L594/113)+(O594-AA597)),0)</f>
        <v>56</v>
      </c>
      <c r="R594" s="212"/>
      <c r="S594" s="212"/>
      <c r="T594" s="212"/>
      <c r="U594" s="17"/>
      <c r="V594" s="17"/>
      <c r="AA594" s="17"/>
      <c r="AB594" s="101"/>
      <c r="AC594" s="101"/>
    </row>
    <row r="595" spans="5:32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2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2" x14ac:dyDescent="0.35">
      <c r="E597" s="101"/>
      <c r="F597" s="109" t="s">
        <v>11</v>
      </c>
      <c r="G597" s="110">
        <f>G$7</f>
        <v>4</v>
      </c>
      <c r="H597" s="110">
        <f t="shared" ref="H597:O597" si="323">H$7</f>
        <v>5</v>
      </c>
      <c r="I597" s="110">
        <f t="shared" si="323"/>
        <v>3</v>
      </c>
      <c r="J597" s="110">
        <f t="shared" si="323"/>
        <v>4</v>
      </c>
      <c r="K597" s="110">
        <f t="shared" si="323"/>
        <v>4</v>
      </c>
      <c r="L597" s="110">
        <f t="shared" si="323"/>
        <v>4</v>
      </c>
      <c r="M597" s="110">
        <f t="shared" si="323"/>
        <v>3</v>
      </c>
      <c r="N597" s="110">
        <f t="shared" si="323"/>
        <v>4</v>
      </c>
      <c r="O597" s="110">
        <f t="shared" si="323"/>
        <v>5</v>
      </c>
      <c r="P597" s="111">
        <f>SUM(G597:O597)</f>
        <v>36</v>
      </c>
      <c r="Q597" s="110">
        <f t="shared" ref="Q597:Y597" si="324">Q$7</f>
        <v>4</v>
      </c>
      <c r="R597" s="112">
        <f t="shared" si="324"/>
        <v>4</v>
      </c>
      <c r="S597" s="112">
        <f t="shared" si="324"/>
        <v>3</v>
      </c>
      <c r="T597" s="112">
        <f t="shared" si="324"/>
        <v>4</v>
      </c>
      <c r="U597" s="112">
        <f t="shared" si="324"/>
        <v>4</v>
      </c>
      <c r="V597" s="112">
        <f t="shared" si="324"/>
        <v>5</v>
      </c>
      <c r="W597" s="112">
        <f t="shared" si="324"/>
        <v>4</v>
      </c>
      <c r="X597" s="112">
        <f t="shared" si="324"/>
        <v>3</v>
      </c>
      <c r="Y597" s="113">
        <f t="shared" si="324"/>
        <v>5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2" x14ac:dyDescent="0.35">
      <c r="E598" s="101"/>
      <c r="F598" s="114" t="s">
        <v>7</v>
      </c>
      <c r="G598" s="115">
        <f>G$8</f>
        <v>2</v>
      </c>
      <c r="H598" s="115">
        <f t="shared" ref="H598:O598" si="325">H$8</f>
        <v>8</v>
      </c>
      <c r="I598" s="115">
        <f t="shared" si="325"/>
        <v>10</v>
      </c>
      <c r="J598" s="115">
        <f t="shared" si="325"/>
        <v>14</v>
      </c>
      <c r="K598" s="115">
        <f t="shared" si="325"/>
        <v>6</v>
      </c>
      <c r="L598" s="115">
        <f t="shared" si="325"/>
        <v>4</v>
      </c>
      <c r="M598" s="115">
        <f t="shared" si="325"/>
        <v>16</v>
      </c>
      <c r="N598" s="115">
        <f t="shared" si="325"/>
        <v>12</v>
      </c>
      <c r="O598" s="116">
        <f t="shared" si="325"/>
        <v>18</v>
      </c>
      <c r="P598" s="117"/>
      <c r="Q598" s="118">
        <f t="shared" ref="Q598:Y598" si="326">Q$8</f>
        <v>1</v>
      </c>
      <c r="R598" s="119">
        <f t="shared" si="326"/>
        <v>9</v>
      </c>
      <c r="S598" s="119">
        <f t="shared" si="326"/>
        <v>11</v>
      </c>
      <c r="T598" s="119">
        <f t="shared" si="326"/>
        <v>5</v>
      </c>
      <c r="U598" s="119">
        <f t="shared" si="326"/>
        <v>15</v>
      </c>
      <c r="V598" s="119">
        <f t="shared" si="326"/>
        <v>13</v>
      </c>
      <c r="W598" s="119">
        <f t="shared" si="326"/>
        <v>3</v>
      </c>
      <c r="X598" s="119">
        <f t="shared" si="326"/>
        <v>17</v>
      </c>
      <c r="Y598" s="116">
        <f t="shared" si="326"/>
        <v>7</v>
      </c>
      <c r="Z598" s="117"/>
      <c r="AA598" s="120"/>
      <c r="AB598" s="101"/>
      <c r="AC598" s="101"/>
    </row>
    <row r="599" spans="5:32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3</v>
      </c>
      <c r="H599" s="122">
        <f t="shared" ref="H599:O599" si="327">IF($Q594&lt;=18,IF(H598&lt;=$Q594,1,0),IF($Q594&lt;=36,IF(H598&lt;=($Q594-18),2,1),IF($Q594&gt;36,IF(H598&lt;=($Q594-36),3,2))))</f>
        <v>3</v>
      </c>
      <c r="I599" s="122">
        <f t="shared" si="327"/>
        <v>3</v>
      </c>
      <c r="J599" s="122">
        <f t="shared" si="327"/>
        <v>3</v>
      </c>
      <c r="K599" s="122">
        <f t="shared" si="327"/>
        <v>3</v>
      </c>
      <c r="L599" s="122">
        <f t="shared" si="327"/>
        <v>3</v>
      </c>
      <c r="M599" s="122">
        <f t="shared" si="327"/>
        <v>3</v>
      </c>
      <c r="N599" s="122">
        <f t="shared" si="327"/>
        <v>3</v>
      </c>
      <c r="O599" s="123">
        <f t="shared" si="327"/>
        <v>3</v>
      </c>
      <c r="P599" s="124">
        <f>SUM(G599:O599)</f>
        <v>27</v>
      </c>
      <c r="Q599" s="123">
        <f t="shared" ref="Q599:Y599" si="328">IF($Q594&lt;=18,IF(Q598&lt;=$Q594,1,0),IF($Q594&lt;=36,IF(Q598&lt;=($Q594-18),2,1),IF($Q594&gt;36,IF(Q598&lt;=($Q594-36),3,2))))</f>
        <v>3</v>
      </c>
      <c r="R599" s="123">
        <f t="shared" si="328"/>
        <v>3</v>
      </c>
      <c r="S599" s="123">
        <f t="shared" si="328"/>
        <v>3</v>
      </c>
      <c r="T599" s="123">
        <f t="shared" si="328"/>
        <v>3</v>
      </c>
      <c r="U599" s="123">
        <f t="shared" si="328"/>
        <v>3</v>
      </c>
      <c r="V599" s="123">
        <f t="shared" si="328"/>
        <v>3</v>
      </c>
      <c r="W599" s="123">
        <f t="shared" si="328"/>
        <v>3</v>
      </c>
      <c r="X599" s="123">
        <f t="shared" si="328"/>
        <v>3</v>
      </c>
      <c r="Y599" s="123">
        <f t="shared" si="328"/>
        <v>3</v>
      </c>
      <c r="Z599" s="125">
        <f>SUM(Q599:Y599)</f>
        <v>27</v>
      </c>
      <c r="AA599" s="126">
        <f>P599+Z599</f>
        <v>54</v>
      </c>
      <c r="AB599" s="101"/>
      <c r="AC599" s="101"/>
    </row>
    <row r="600" spans="5:32" x14ac:dyDescent="0.35">
      <c r="E600" s="101"/>
      <c r="F600" s="127" t="s">
        <v>51</v>
      </c>
      <c r="G600" s="128">
        <f t="shared" ref="G600:O600" si="329">G31</f>
        <v>8</v>
      </c>
      <c r="H600" s="128">
        <f t="shared" si="329"/>
        <v>15</v>
      </c>
      <c r="I600" s="128">
        <f t="shared" si="329"/>
        <v>6</v>
      </c>
      <c r="J600" s="128">
        <f t="shared" si="329"/>
        <v>9</v>
      </c>
      <c r="K600" s="128">
        <f t="shared" si="329"/>
        <v>9</v>
      </c>
      <c r="L600" s="128">
        <f t="shared" si="329"/>
        <v>9</v>
      </c>
      <c r="M600" s="128">
        <f t="shared" si="329"/>
        <v>10</v>
      </c>
      <c r="N600" s="128">
        <f t="shared" si="329"/>
        <v>11</v>
      </c>
      <c r="O600" s="128">
        <f t="shared" si="329"/>
        <v>7</v>
      </c>
      <c r="P600" s="129">
        <f>SUM(G600:O600)</f>
        <v>84</v>
      </c>
      <c r="Q600" s="130">
        <f t="shared" ref="Q600:Y600" si="330">Q31</f>
        <v>9</v>
      </c>
      <c r="R600" s="128">
        <f t="shared" si="330"/>
        <v>7</v>
      </c>
      <c r="S600" s="128">
        <f t="shared" si="330"/>
        <v>5</v>
      </c>
      <c r="T600" s="128">
        <f t="shared" si="330"/>
        <v>7</v>
      </c>
      <c r="U600" s="128">
        <f t="shared" si="330"/>
        <v>7</v>
      </c>
      <c r="V600" s="128">
        <f t="shared" si="330"/>
        <v>8</v>
      </c>
      <c r="W600" s="128">
        <f t="shared" si="330"/>
        <v>9</v>
      </c>
      <c r="X600" s="128">
        <f t="shared" si="330"/>
        <v>10</v>
      </c>
      <c r="Y600" s="131">
        <f t="shared" si="330"/>
        <v>0</v>
      </c>
      <c r="Z600" s="129">
        <f>SUM(Q600:Y600)</f>
        <v>62</v>
      </c>
      <c r="AA600" s="132">
        <f>P600+Z600</f>
        <v>146</v>
      </c>
      <c r="AB600" s="101"/>
      <c r="AC600" s="101"/>
    </row>
    <row r="601" spans="5:32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1</v>
      </c>
      <c r="H601" s="134">
        <f t="shared" ref="H601:O601" si="331">IF(H600-H597=-1,3+H599)+IF(H600-H597=0,2+H599)+IF(H600-H597=1,1+H599)+IF(H600-H597=2,H599)+IF(H600-H597=3,IF(H599-1&gt;0,H599-1,0))+IF(H600-H597=4,IF(H599-2&gt;0,H599-2,0))</f>
        <v>0</v>
      </c>
      <c r="I601" s="134">
        <f t="shared" si="331"/>
        <v>2</v>
      </c>
      <c r="J601" s="134">
        <f t="shared" si="331"/>
        <v>0</v>
      </c>
      <c r="K601" s="134">
        <f t="shared" si="331"/>
        <v>0</v>
      </c>
      <c r="L601" s="134">
        <f t="shared" si="331"/>
        <v>0</v>
      </c>
      <c r="M601" s="134">
        <f t="shared" si="331"/>
        <v>0</v>
      </c>
      <c r="N601" s="134">
        <f t="shared" si="331"/>
        <v>0</v>
      </c>
      <c r="O601" s="135">
        <f t="shared" si="331"/>
        <v>3</v>
      </c>
      <c r="P601" s="136">
        <f>SUM(G601:O601)</f>
        <v>6</v>
      </c>
      <c r="Q601" s="137">
        <f t="shared" ref="Q601:Y601" si="332">IF(Q600-Q597=-1,3+Q599)+IF(Q600-Q597=0,2+Q599)+IF(Q600-Q597=1,1+Q599)+IF(Q600-Q597=2,Q599)+IF(Q600-Q597=3,IF(Q599-1&gt;0,Q599-1,0))+IF(Q600-Q597=4,IF(Q599-2&gt;0,Q599-2,0))</f>
        <v>0</v>
      </c>
      <c r="R601" s="138">
        <f t="shared" si="332"/>
        <v>2</v>
      </c>
      <c r="S601" s="138">
        <f t="shared" si="332"/>
        <v>3</v>
      </c>
      <c r="T601" s="138">
        <f t="shared" si="332"/>
        <v>2</v>
      </c>
      <c r="U601" s="138">
        <f t="shared" si="332"/>
        <v>2</v>
      </c>
      <c r="V601" s="138">
        <f t="shared" si="332"/>
        <v>2</v>
      </c>
      <c r="W601" s="138">
        <f t="shared" si="332"/>
        <v>0</v>
      </c>
      <c r="X601" s="138">
        <f t="shared" si="332"/>
        <v>0</v>
      </c>
      <c r="Y601" s="135">
        <f t="shared" si="332"/>
        <v>0</v>
      </c>
      <c r="Z601" s="136">
        <f>SUM(Q601:Y601)</f>
        <v>11</v>
      </c>
      <c r="AA601" s="139">
        <f>P601+Z601</f>
        <v>17</v>
      </c>
      <c r="AB601" s="101"/>
      <c r="AC601" s="101"/>
    </row>
    <row r="602" spans="5:32" ht="15" thickBot="1" x14ac:dyDescent="0.4">
      <c r="E602" s="101"/>
      <c r="F602" s="140" t="s">
        <v>53</v>
      </c>
      <c r="G602" s="141">
        <f t="shared" ref="G602:O602" si="333">IF(G600-G597=-2,4)+IF(G600-G597=-1,3)+IF(G600-G597=0,2)+IF(G600-G597=1,1)+IF(G600-G597&gt;2,0)</f>
        <v>0</v>
      </c>
      <c r="H602" s="141">
        <f t="shared" si="333"/>
        <v>0</v>
      </c>
      <c r="I602" s="141">
        <f t="shared" si="333"/>
        <v>0</v>
      </c>
      <c r="J602" s="141">
        <f t="shared" si="333"/>
        <v>0</v>
      </c>
      <c r="K602" s="141">
        <f t="shared" si="333"/>
        <v>0</v>
      </c>
      <c r="L602" s="141">
        <f t="shared" si="333"/>
        <v>0</v>
      </c>
      <c r="M602" s="141">
        <f t="shared" si="333"/>
        <v>0</v>
      </c>
      <c r="N602" s="141">
        <f t="shared" si="333"/>
        <v>0</v>
      </c>
      <c r="O602" s="142">
        <f t="shared" si="333"/>
        <v>0</v>
      </c>
      <c r="P602" s="143">
        <f>SUM(G602:O602)</f>
        <v>0</v>
      </c>
      <c r="Q602" s="142">
        <f t="shared" ref="Q602:Y602" si="334">IF(Q600-Q597=-2,4)+IF(Q600-Q597=-1,3)+IF(Q600-Q597=0,2)+IF(Q600-Q597=1,1)+IF(Q600-Q597&gt;2,0)</f>
        <v>0</v>
      </c>
      <c r="R602" s="142">
        <f t="shared" si="334"/>
        <v>0</v>
      </c>
      <c r="S602" s="142">
        <f t="shared" si="334"/>
        <v>0</v>
      </c>
      <c r="T602" s="142">
        <f t="shared" si="334"/>
        <v>0</v>
      </c>
      <c r="U602" s="142">
        <f t="shared" si="334"/>
        <v>0</v>
      </c>
      <c r="V602" s="142">
        <f t="shared" si="334"/>
        <v>0</v>
      </c>
      <c r="W602" s="142">
        <f t="shared" si="334"/>
        <v>0</v>
      </c>
      <c r="X602" s="142">
        <f t="shared" si="334"/>
        <v>0</v>
      </c>
      <c r="Y602" s="142">
        <f t="shared" si="33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2" x14ac:dyDescent="0.35">
      <c r="E603" s="101"/>
      <c r="F603" s="38"/>
      <c r="G603" s="28">
        <f>G600-G597</f>
        <v>4</v>
      </c>
      <c r="H603" s="28">
        <f t="shared" ref="H603:O603" si="335">H600-H597</f>
        <v>10</v>
      </c>
      <c r="I603" s="28">
        <f t="shared" si="335"/>
        <v>3</v>
      </c>
      <c r="J603" s="28">
        <f t="shared" si="335"/>
        <v>5</v>
      </c>
      <c r="K603" s="28">
        <f t="shared" si="335"/>
        <v>5</v>
      </c>
      <c r="L603" s="28">
        <f t="shared" si="335"/>
        <v>5</v>
      </c>
      <c r="M603" s="28">
        <f t="shared" si="335"/>
        <v>7</v>
      </c>
      <c r="N603" s="28">
        <f t="shared" si="335"/>
        <v>7</v>
      </c>
      <c r="O603" s="15">
        <f t="shared" si="335"/>
        <v>2</v>
      </c>
      <c r="P603" s="15"/>
      <c r="Q603" s="15">
        <f t="shared" ref="Q603:Y603" si="336">Q600-Q597</f>
        <v>5</v>
      </c>
      <c r="R603" s="15">
        <f t="shared" si="336"/>
        <v>3</v>
      </c>
      <c r="S603" s="15">
        <f t="shared" si="336"/>
        <v>2</v>
      </c>
      <c r="T603" s="15">
        <f t="shared" si="336"/>
        <v>3</v>
      </c>
      <c r="U603" s="15">
        <f t="shared" si="336"/>
        <v>3</v>
      </c>
      <c r="V603" s="15">
        <f t="shared" si="336"/>
        <v>3</v>
      </c>
      <c r="W603" s="15">
        <f t="shared" si="336"/>
        <v>5</v>
      </c>
      <c r="X603" s="15">
        <f t="shared" si="336"/>
        <v>7</v>
      </c>
      <c r="Y603" s="15">
        <f t="shared" si="336"/>
        <v>-5</v>
      </c>
      <c r="Z603" s="145"/>
      <c r="AA603" s="146"/>
      <c r="AB603" s="101"/>
      <c r="AC603" s="101"/>
    </row>
    <row r="604" spans="5:32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2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2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1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2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</row>
    <row r="607" spans="5:32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15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</row>
    <row r="608" spans="5:32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</row>
    <row r="609" spans="5:32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</row>
    <row r="610" spans="5:32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2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</row>
    <row r="611" spans="5:32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15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</row>
    <row r="612" spans="5:32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</row>
    <row r="613" spans="5:32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</row>
    <row r="614" spans="5:32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</row>
    <row r="615" spans="5:32" ht="15.5" thickTop="1" thickBot="1" x14ac:dyDescent="0.4"/>
    <row r="616" spans="5:32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44646</v>
      </c>
      <c r="AB616" s="101"/>
      <c r="AC616" s="101"/>
    </row>
    <row r="617" spans="5:32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122</v>
      </c>
      <c r="M617" s="211"/>
      <c r="N617" s="211"/>
      <c r="O617" s="211">
        <f>$G$3</f>
        <v>70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2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2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2" x14ac:dyDescent="0.35">
      <c r="E620" s="101"/>
      <c r="F620" s="109" t="s">
        <v>11</v>
      </c>
      <c r="G620" s="110">
        <f>G$7</f>
        <v>4</v>
      </c>
      <c r="H620" s="110">
        <f t="shared" ref="H620:O620" si="337">H$7</f>
        <v>5</v>
      </c>
      <c r="I620" s="110">
        <f t="shared" si="337"/>
        <v>3</v>
      </c>
      <c r="J620" s="110">
        <f t="shared" si="337"/>
        <v>4</v>
      </c>
      <c r="K620" s="110">
        <f t="shared" si="337"/>
        <v>4</v>
      </c>
      <c r="L620" s="110">
        <f t="shared" si="337"/>
        <v>4</v>
      </c>
      <c r="M620" s="110">
        <f t="shared" si="337"/>
        <v>3</v>
      </c>
      <c r="N620" s="110">
        <f t="shared" si="337"/>
        <v>4</v>
      </c>
      <c r="O620" s="110">
        <f t="shared" si="337"/>
        <v>5</v>
      </c>
      <c r="P620" s="111">
        <f>SUM(G620:O620)</f>
        <v>36</v>
      </c>
      <c r="Q620" s="110">
        <f t="shared" ref="Q620:Y620" si="338">Q$7</f>
        <v>4</v>
      </c>
      <c r="R620" s="112">
        <f t="shared" si="338"/>
        <v>4</v>
      </c>
      <c r="S620" s="112">
        <f t="shared" si="338"/>
        <v>3</v>
      </c>
      <c r="T620" s="112">
        <f t="shared" si="338"/>
        <v>4</v>
      </c>
      <c r="U620" s="112">
        <f t="shared" si="338"/>
        <v>4</v>
      </c>
      <c r="V620" s="112">
        <f t="shared" si="338"/>
        <v>5</v>
      </c>
      <c r="W620" s="112">
        <f t="shared" si="338"/>
        <v>4</v>
      </c>
      <c r="X620" s="112">
        <f t="shared" si="338"/>
        <v>3</v>
      </c>
      <c r="Y620" s="113">
        <f t="shared" si="338"/>
        <v>5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2" x14ac:dyDescent="0.35">
      <c r="E621" s="101"/>
      <c r="F621" s="114" t="s">
        <v>7</v>
      </c>
      <c r="G621" s="115">
        <f>G$8</f>
        <v>2</v>
      </c>
      <c r="H621" s="115">
        <f t="shared" ref="H621:O621" si="339">H$8</f>
        <v>8</v>
      </c>
      <c r="I621" s="115">
        <f t="shared" si="339"/>
        <v>10</v>
      </c>
      <c r="J621" s="115">
        <f t="shared" si="339"/>
        <v>14</v>
      </c>
      <c r="K621" s="115">
        <f t="shared" si="339"/>
        <v>6</v>
      </c>
      <c r="L621" s="115">
        <f t="shared" si="339"/>
        <v>4</v>
      </c>
      <c r="M621" s="115">
        <f t="shared" si="339"/>
        <v>16</v>
      </c>
      <c r="N621" s="115">
        <f t="shared" si="339"/>
        <v>12</v>
      </c>
      <c r="O621" s="116">
        <f t="shared" si="339"/>
        <v>18</v>
      </c>
      <c r="P621" s="117"/>
      <c r="Q621" s="118">
        <f t="shared" ref="Q621:Y621" si="340">Q$8</f>
        <v>1</v>
      </c>
      <c r="R621" s="119">
        <f t="shared" si="340"/>
        <v>9</v>
      </c>
      <c r="S621" s="119">
        <f t="shared" si="340"/>
        <v>11</v>
      </c>
      <c r="T621" s="119">
        <f t="shared" si="340"/>
        <v>5</v>
      </c>
      <c r="U621" s="119">
        <f t="shared" si="340"/>
        <v>15</v>
      </c>
      <c r="V621" s="119">
        <f t="shared" si="340"/>
        <v>13</v>
      </c>
      <c r="W621" s="119">
        <f t="shared" si="340"/>
        <v>3</v>
      </c>
      <c r="X621" s="119">
        <f t="shared" si="340"/>
        <v>17</v>
      </c>
      <c r="Y621" s="116">
        <f t="shared" si="340"/>
        <v>7</v>
      </c>
      <c r="Z621" s="117"/>
      <c r="AA621" s="120"/>
      <c r="AB621" s="101"/>
      <c r="AC621" s="101"/>
    </row>
    <row r="622" spans="5:32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2</v>
      </c>
      <c r="H622" s="122">
        <f t="shared" ref="H622:O622" si="341">IF($Q617&lt;=18,IF(H621&lt;=$Q617,1,0),IF($Q617&lt;=36,IF(H621&lt;=($Q617-18),2,1),IF($Q617&gt;36,IF(H621&lt;=($Q617-36),3,2))))</f>
        <v>1</v>
      </c>
      <c r="I622" s="122">
        <f t="shared" si="341"/>
        <v>1</v>
      </c>
      <c r="J622" s="122">
        <f t="shared" si="341"/>
        <v>1</v>
      </c>
      <c r="K622" s="122">
        <f t="shared" si="341"/>
        <v>1</v>
      </c>
      <c r="L622" s="122">
        <f t="shared" si="341"/>
        <v>1</v>
      </c>
      <c r="M622" s="122">
        <f t="shared" si="341"/>
        <v>1</v>
      </c>
      <c r="N622" s="122">
        <f t="shared" si="341"/>
        <v>1</v>
      </c>
      <c r="O622" s="123">
        <f t="shared" si="341"/>
        <v>1</v>
      </c>
      <c r="P622" s="124">
        <f>SUM(G622:O622)</f>
        <v>10</v>
      </c>
      <c r="Q622" s="123">
        <f t="shared" ref="Q622:Y622" si="342">IF($Q617&lt;=18,IF(Q621&lt;=$Q617,1,0),IF($Q617&lt;=36,IF(Q621&lt;=($Q617-18),2,1),IF($Q617&gt;36,IF(Q621&lt;=($Q617-36),3,2))))</f>
        <v>2</v>
      </c>
      <c r="R622" s="123">
        <f t="shared" si="342"/>
        <v>1</v>
      </c>
      <c r="S622" s="123">
        <f t="shared" si="342"/>
        <v>1</v>
      </c>
      <c r="T622" s="123">
        <f t="shared" si="342"/>
        <v>1</v>
      </c>
      <c r="U622" s="123">
        <f t="shared" si="342"/>
        <v>1</v>
      </c>
      <c r="V622" s="123">
        <f t="shared" si="342"/>
        <v>1</v>
      </c>
      <c r="W622" s="123">
        <f t="shared" si="342"/>
        <v>1</v>
      </c>
      <c r="X622" s="123">
        <f t="shared" si="342"/>
        <v>1</v>
      </c>
      <c r="Y622" s="123">
        <f t="shared" si="342"/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2" x14ac:dyDescent="0.35">
      <c r="E623" s="101"/>
      <c r="F623" s="127" t="s">
        <v>51</v>
      </c>
      <c r="G623" s="128">
        <f t="shared" ref="G623:O623" si="343">G32</f>
        <v>10</v>
      </c>
      <c r="H623" s="128">
        <f t="shared" si="343"/>
        <v>10</v>
      </c>
      <c r="I623" s="128">
        <f t="shared" si="343"/>
        <v>10</v>
      </c>
      <c r="J623" s="128">
        <f t="shared" si="343"/>
        <v>10</v>
      </c>
      <c r="K623" s="128">
        <f t="shared" si="343"/>
        <v>10</v>
      </c>
      <c r="L623" s="128">
        <f t="shared" si="343"/>
        <v>10</v>
      </c>
      <c r="M623" s="128">
        <f t="shared" si="343"/>
        <v>10</v>
      </c>
      <c r="N623" s="128">
        <f t="shared" si="343"/>
        <v>10</v>
      </c>
      <c r="O623" s="128">
        <f t="shared" si="343"/>
        <v>10</v>
      </c>
      <c r="P623" s="129">
        <f>SUM(G623:O623)</f>
        <v>90</v>
      </c>
      <c r="Q623" s="130">
        <f t="shared" ref="Q623:Y623" si="344">Q32</f>
        <v>10</v>
      </c>
      <c r="R623" s="128">
        <f t="shared" si="344"/>
        <v>10</v>
      </c>
      <c r="S623" s="128">
        <f t="shared" si="344"/>
        <v>10</v>
      </c>
      <c r="T623" s="128">
        <f t="shared" si="344"/>
        <v>10</v>
      </c>
      <c r="U623" s="128">
        <f t="shared" si="344"/>
        <v>10</v>
      </c>
      <c r="V623" s="128">
        <f t="shared" si="344"/>
        <v>10</v>
      </c>
      <c r="W623" s="128">
        <f t="shared" si="344"/>
        <v>10</v>
      </c>
      <c r="X623" s="128">
        <f t="shared" si="344"/>
        <v>10</v>
      </c>
      <c r="Y623" s="131">
        <f t="shared" si="344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2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345">IF(H623-H620=-1,3+H622)+IF(H623-H620=0,2+H622)+IF(H623-H620=1,1+H622)+IF(H623-H620=2,H622)+IF(H623-H620=3,IF(H622-1&gt;0,H622-1,0))+IF(H623-H620=4,IF(H622-2&gt;0,H622-2,0))</f>
        <v>0</v>
      </c>
      <c r="I624" s="134">
        <f t="shared" si="345"/>
        <v>0</v>
      </c>
      <c r="J624" s="134">
        <f t="shared" si="345"/>
        <v>0</v>
      </c>
      <c r="K624" s="134">
        <f t="shared" si="345"/>
        <v>0</v>
      </c>
      <c r="L624" s="134">
        <f t="shared" si="345"/>
        <v>0</v>
      </c>
      <c r="M624" s="134">
        <f t="shared" si="345"/>
        <v>0</v>
      </c>
      <c r="N624" s="134">
        <f t="shared" si="345"/>
        <v>0</v>
      </c>
      <c r="O624" s="135">
        <f t="shared" si="345"/>
        <v>0</v>
      </c>
      <c r="P624" s="136">
        <f>SUM(G624:O624)</f>
        <v>0</v>
      </c>
      <c r="Q624" s="137">
        <f t="shared" ref="Q624:Y624" si="346">IF(Q623-Q620=-1,3+Q622)+IF(Q623-Q620=0,2+Q622)+IF(Q623-Q620=1,1+Q622)+IF(Q623-Q620=2,Q622)+IF(Q623-Q620=3,IF(Q622-1&gt;0,Q622-1,0))+IF(Q623-Q620=4,IF(Q622-2&gt;0,Q622-2,0))</f>
        <v>0</v>
      </c>
      <c r="R624" s="138">
        <f t="shared" si="346"/>
        <v>0</v>
      </c>
      <c r="S624" s="138">
        <f t="shared" si="346"/>
        <v>0</v>
      </c>
      <c r="T624" s="138">
        <f t="shared" si="346"/>
        <v>0</v>
      </c>
      <c r="U624" s="138">
        <f t="shared" si="346"/>
        <v>0</v>
      </c>
      <c r="V624" s="138">
        <f t="shared" si="346"/>
        <v>0</v>
      </c>
      <c r="W624" s="138">
        <f t="shared" si="346"/>
        <v>0</v>
      </c>
      <c r="X624" s="138">
        <f t="shared" si="346"/>
        <v>0</v>
      </c>
      <c r="Y624" s="135">
        <f t="shared" si="346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2" ht="15" thickBot="1" x14ac:dyDescent="0.4">
      <c r="E625" s="101"/>
      <c r="F625" s="140" t="s">
        <v>53</v>
      </c>
      <c r="G625" s="141">
        <f t="shared" ref="G625:O625" si="347">IF(G623-G620=-2,4)+IF(G623-G620=-1,3)+IF(G623-G620=0,2)+IF(G623-G620=1,1)+IF(G623-G620&gt;2,0)</f>
        <v>0</v>
      </c>
      <c r="H625" s="141">
        <f t="shared" si="347"/>
        <v>0</v>
      </c>
      <c r="I625" s="141">
        <f t="shared" si="347"/>
        <v>0</v>
      </c>
      <c r="J625" s="141">
        <f t="shared" si="347"/>
        <v>0</v>
      </c>
      <c r="K625" s="141">
        <f t="shared" si="347"/>
        <v>0</v>
      </c>
      <c r="L625" s="141">
        <f t="shared" si="347"/>
        <v>0</v>
      </c>
      <c r="M625" s="141">
        <f t="shared" si="347"/>
        <v>0</v>
      </c>
      <c r="N625" s="141">
        <f t="shared" si="347"/>
        <v>0</v>
      </c>
      <c r="O625" s="142">
        <f t="shared" si="347"/>
        <v>0</v>
      </c>
      <c r="P625" s="143">
        <f>SUM(G625:O625)</f>
        <v>0</v>
      </c>
      <c r="Q625" s="142">
        <f t="shared" ref="Q625:Y625" si="348">IF(Q623-Q620=-2,4)+IF(Q623-Q620=-1,3)+IF(Q623-Q620=0,2)+IF(Q623-Q620=1,1)+IF(Q623-Q620&gt;2,0)</f>
        <v>0</v>
      </c>
      <c r="R625" s="142">
        <f t="shared" si="348"/>
        <v>0</v>
      </c>
      <c r="S625" s="142">
        <f t="shared" si="348"/>
        <v>0</v>
      </c>
      <c r="T625" s="142">
        <f t="shared" si="348"/>
        <v>0</v>
      </c>
      <c r="U625" s="142">
        <f t="shared" si="348"/>
        <v>0</v>
      </c>
      <c r="V625" s="142">
        <f t="shared" si="348"/>
        <v>0</v>
      </c>
      <c r="W625" s="142">
        <f t="shared" si="348"/>
        <v>0</v>
      </c>
      <c r="X625" s="142">
        <f t="shared" si="348"/>
        <v>0</v>
      </c>
      <c r="Y625" s="142">
        <f t="shared" si="348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2" x14ac:dyDescent="0.35">
      <c r="E626" s="101"/>
      <c r="F626" s="38"/>
      <c r="G626" s="28">
        <f>G623-G620</f>
        <v>6</v>
      </c>
      <c r="H626" s="28">
        <f t="shared" ref="H626:O626" si="349">H623-H620</f>
        <v>5</v>
      </c>
      <c r="I626" s="28">
        <f t="shared" si="349"/>
        <v>7</v>
      </c>
      <c r="J626" s="28">
        <f t="shared" si="349"/>
        <v>6</v>
      </c>
      <c r="K626" s="28">
        <f t="shared" si="349"/>
        <v>6</v>
      </c>
      <c r="L626" s="28">
        <f t="shared" si="349"/>
        <v>6</v>
      </c>
      <c r="M626" s="28">
        <f t="shared" si="349"/>
        <v>7</v>
      </c>
      <c r="N626" s="28">
        <f t="shared" si="349"/>
        <v>6</v>
      </c>
      <c r="O626" s="15">
        <f t="shared" si="349"/>
        <v>5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6</v>
      </c>
      <c r="U626" s="15">
        <f t="shared" si="350"/>
        <v>6</v>
      </c>
      <c r="V626" s="15">
        <f t="shared" si="350"/>
        <v>5</v>
      </c>
      <c r="W626" s="15">
        <f t="shared" si="350"/>
        <v>6</v>
      </c>
      <c r="X626" s="15">
        <f t="shared" si="350"/>
        <v>7</v>
      </c>
      <c r="Y626" s="15">
        <f t="shared" si="350"/>
        <v>5</v>
      </c>
      <c r="Z626" s="145"/>
      <c r="AA626" s="146"/>
      <c r="AB626" s="101"/>
      <c r="AC626" s="101"/>
    </row>
    <row r="627" spans="5:32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2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2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</row>
    <row r="630" spans="5:32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</row>
    <row r="631" spans="5:32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</row>
    <row r="632" spans="5:32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</row>
    <row r="633" spans="5:32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</row>
    <row r="634" spans="5:32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</row>
    <row r="635" spans="5:32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</row>
    <row r="636" spans="5:32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</row>
    <row r="637" spans="5:32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</row>
    <row r="638" spans="5:32" ht="15.5" thickTop="1" thickBot="1" x14ac:dyDescent="0.4"/>
    <row r="639" spans="5:32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44646</v>
      </c>
      <c r="AB639" s="101"/>
      <c r="AC639" s="101"/>
    </row>
    <row r="640" spans="5:32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122</v>
      </c>
      <c r="M640" s="211"/>
      <c r="N640" s="211"/>
      <c r="O640" s="211">
        <f>$G$3</f>
        <v>70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2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2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2" x14ac:dyDescent="0.35">
      <c r="E643" s="101"/>
      <c r="F643" s="109" t="s">
        <v>11</v>
      </c>
      <c r="G643" s="110">
        <f>G$7</f>
        <v>4</v>
      </c>
      <c r="H643" s="110">
        <f t="shared" ref="H643:O643" si="351">H$7</f>
        <v>5</v>
      </c>
      <c r="I643" s="110">
        <f t="shared" si="351"/>
        <v>3</v>
      </c>
      <c r="J643" s="110">
        <f t="shared" si="351"/>
        <v>4</v>
      </c>
      <c r="K643" s="110">
        <f t="shared" si="351"/>
        <v>4</v>
      </c>
      <c r="L643" s="110">
        <f t="shared" si="351"/>
        <v>4</v>
      </c>
      <c r="M643" s="110">
        <f t="shared" si="351"/>
        <v>3</v>
      </c>
      <c r="N643" s="110">
        <f t="shared" si="351"/>
        <v>4</v>
      </c>
      <c r="O643" s="110">
        <f t="shared" si="351"/>
        <v>5</v>
      </c>
      <c r="P643" s="111">
        <f>SUM(G643:O643)</f>
        <v>36</v>
      </c>
      <c r="Q643" s="110">
        <f t="shared" ref="Q643:Y643" si="352">Q$7</f>
        <v>4</v>
      </c>
      <c r="R643" s="112">
        <f t="shared" si="352"/>
        <v>4</v>
      </c>
      <c r="S643" s="112">
        <f t="shared" si="352"/>
        <v>3</v>
      </c>
      <c r="T643" s="112">
        <f t="shared" si="352"/>
        <v>4</v>
      </c>
      <c r="U643" s="112">
        <f t="shared" si="352"/>
        <v>4</v>
      </c>
      <c r="V643" s="112">
        <f t="shared" si="352"/>
        <v>5</v>
      </c>
      <c r="W643" s="112">
        <f t="shared" si="352"/>
        <v>4</v>
      </c>
      <c r="X643" s="112">
        <f t="shared" si="352"/>
        <v>3</v>
      </c>
      <c r="Y643" s="113">
        <f t="shared" si="352"/>
        <v>5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2" x14ac:dyDescent="0.35">
      <c r="E644" s="101"/>
      <c r="F644" s="114" t="s">
        <v>7</v>
      </c>
      <c r="G644" s="115">
        <f>G$8</f>
        <v>2</v>
      </c>
      <c r="H644" s="115">
        <f t="shared" ref="H644:O644" si="353">H$8</f>
        <v>8</v>
      </c>
      <c r="I644" s="115">
        <f t="shared" si="353"/>
        <v>10</v>
      </c>
      <c r="J644" s="115">
        <f t="shared" si="353"/>
        <v>14</v>
      </c>
      <c r="K644" s="115">
        <f t="shared" si="353"/>
        <v>6</v>
      </c>
      <c r="L644" s="115">
        <f t="shared" si="353"/>
        <v>4</v>
      </c>
      <c r="M644" s="115">
        <f t="shared" si="353"/>
        <v>16</v>
      </c>
      <c r="N644" s="115">
        <f t="shared" si="353"/>
        <v>12</v>
      </c>
      <c r="O644" s="116">
        <f t="shared" si="353"/>
        <v>18</v>
      </c>
      <c r="P644" s="117"/>
      <c r="Q644" s="118">
        <f t="shared" ref="Q644:Y644" si="354">Q$8</f>
        <v>1</v>
      </c>
      <c r="R644" s="119">
        <f t="shared" si="354"/>
        <v>9</v>
      </c>
      <c r="S644" s="119">
        <f t="shared" si="354"/>
        <v>11</v>
      </c>
      <c r="T644" s="119">
        <f t="shared" si="354"/>
        <v>5</v>
      </c>
      <c r="U644" s="119">
        <f t="shared" si="354"/>
        <v>15</v>
      </c>
      <c r="V644" s="119">
        <f t="shared" si="354"/>
        <v>13</v>
      </c>
      <c r="W644" s="119">
        <f t="shared" si="354"/>
        <v>3</v>
      </c>
      <c r="X644" s="119">
        <f t="shared" si="354"/>
        <v>17</v>
      </c>
      <c r="Y644" s="116">
        <f t="shared" si="354"/>
        <v>7</v>
      </c>
      <c r="Z644" s="117"/>
      <c r="AA644" s="120"/>
      <c r="AB644" s="101"/>
      <c r="AC644" s="101"/>
    </row>
    <row r="645" spans="5:32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2</v>
      </c>
      <c r="H645" s="122">
        <f t="shared" ref="H645:O645" si="355">IF($Q640&lt;=18,IF(H644&lt;=$Q640,1,0),IF($Q640&lt;=36,IF(H644&lt;=($Q640-18),2,1),IF($Q640&gt;36,IF(H644&lt;=($Q640-36),3,2))))</f>
        <v>1</v>
      </c>
      <c r="I645" s="122">
        <f t="shared" si="355"/>
        <v>1</v>
      </c>
      <c r="J645" s="122">
        <f t="shared" si="355"/>
        <v>1</v>
      </c>
      <c r="K645" s="122">
        <f t="shared" si="355"/>
        <v>1</v>
      </c>
      <c r="L645" s="122">
        <f t="shared" si="355"/>
        <v>1</v>
      </c>
      <c r="M645" s="122">
        <f t="shared" si="355"/>
        <v>1</v>
      </c>
      <c r="N645" s="122">
        <f t="shared" si="355"/>
        <v>1</v>
      </c>
      <c r="O645" s="123">
        <f t="shared" si="355"/>
        <v>1</v>
      </c>
      <c r="P645" s="124">
        <f>SUM(G645:O645)</f>
        <v>10</v>
      </c>
      <c r="Q645" s="123">
        <f t="shared" ref="Q645:Y645" si="356">IF($Q640&lt;=18,IF(Q644&lt;=$Q640,1,0),IF($Q640&lt;=36,IF(Q644&lt;=($Q640-18),2,1),IF($Q640&gt;36,IF(Q644&lt;=($Q640-36),3,2))))</f>
        <v>2</v>
      </c>
      <c r="R645" s="123">
        <f t="shared" si="356"/>
        <v>1</v>
      </c>
      <c r="S645" s="123">
        <f t="shared" si="356"/>
        <v>1</v>
      </c>
      <c r="T645" s="123">
        <f t="shared" si="356"/>
        <v>1</v>
      </c>
      <c r="U645" s="123">
        <f t="shared" si="356"/>
        <v>1</v>
      </c>
      <c r="V645" s="123">
        <f t="shared" si="356"/>
        <v>1</v>
      </c>
      <c r="W645" s="123">
        <f t="shared" si="356"/>
        <v>1</v>
      </c>
      <c r="X645" s="123">
        <f t="shared" si="356"/>
        <v>1</v>
      </c>
      <c r="Y645" s="123">
        <f t="shared" si="356"/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2" x14ac:dyDescent="0.35">
      <c r="E646" s="101"/>
      <c r="F646" s="127" t="s">
        <v>51</v>
      </c>
      <c r="G646" s="128">
        <f t="shared" ref="G646:O646" si="357">G33</f>
        <v>10</v>
      </c>
      <c r="H646" s="128">
        <f t="shared" si="357"/>
        <v>10</v>
      </c>
      <c r="I646" s="128">
        <f t="shared" si="357"/>
        <v>10</v>
      </c>
      <c r="J646" s="128">
        <f t="shared" si="357"/>
        <v>10</v>
      </c>
      <c r="K646" s="128">
        <f t="shared" si="357"/>
        <v>10</v>
      </c>
      <c r="L646" s="128">
        <f t="shared" si="357"/>
        <v>10</v>
      </c>
      <c r="M646" s="128">
        <f t="shared" si="357"/>
        <v>10</v>
      </c>
      <c r="N646" s="128">
        <f t="shared" si="357"/>
        <v>10</v>
      </c>
      <c r="O646" s="128">
        <f t="shared" si="357"/>
        <v>10</v>
      </c>
      <c r="P646" s="129">
        <f>SUM(G646:O646)</f>
        <v>90</v>
      </c>
      <c r="Q646" s="130">
        <f t="shared" ref="Q646:Y646" si="358">Q33</f>
        <v>10</v>
      </c>
      <c r="R646" s="128">
        <f t="shared" si="358"/>
        <v>10</v>
      </c>
      <c r="S646" s="128">
        <f t="shared" si="358"/>
        <v>10</v>
      </c>
      <c r="T646" s="128">
        <f t="shared" si="358"/>
        <v>10</v>
      </c>
      <c r="U646" s="128">
        <f t="shared" si="358"/>
        <v>10</v>
      </c>
      <c r="V646" s="128">
        <f t="shared" si="358"/>
        <v>10</v>
      </c>
      <c r="W646" s="128">
        <f t="shared" si="358"/>
        <v>10</v>
      </c>
      <c r="X646" s="128">
        <f t="shared" si="358"/>
        <v>10</v>
      </c>
      <c r="Y646" s="131">
        <f t="shared" si="35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2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359">IF(H646-H643=-1,3+H645)+IF(H646-H643=0,2+H645)+IF(H646-H643=1,1+H645)+IF(H646-H643=2,H645)+IF(H646-H643=3,IF(H645-1&gt;0,H645-1,0))+IF(H646-H643=4,IF(H645-2&gt;0,H645-2,0))</f>
        <v>0</v>
      </c>
      <c r="I647" s="134">
        <f t="shared" si="359"/>
        <v>0</v>
      </c>
      <c r="J647" s="134">
        <f t="shared" si="359"/>
        <v>0</v>
      </c>
      <c r="K647" s="134">
        <f t="shared" si="359"/>
        <v>0</v>
      </c>
      <c r="L647" s="134">
        <f t="shared" si="359"/>
        <v>0</v>
      </c>
      <c r="M647" s="134">
        <f t="shared" si="359"/>
        <v>0</v>
      </c>
      <c r="N647" s="134">
        <f t="shared" si="359"/>
        <v>0</v>
      </c>
      <c r="O647" s="135">
        <f t="shared" si="359"/>
        <v>0</v>
      </c>
      <c r="P647" s="136">
        <f>SUM(G647:O647)</f>
        <v>0</v>
      </c>
      <c r="Q647" s="137">
        <f t="shared" ref="Q647:Y647" si="360">IF(Q646-Q643=-1,3+Q645)+IF(Q646-Q643=0,2+Q645)+IF(Q646-Q643=1,1+Q645)+IF(Q646-Q643=2,Q645)+IF(Q646-Q643=3,IF(Q645-1&gt;0,Q645-1,0))+IF(Q646-Q643=4,IF(Q645-2&gt;0,Q645-2,0))</f>
        <v>0</v>
      </c>
      <c r="R647" s="138">
        <f t="shared" si="360"/>
        <v>0</v>
      </c>
      <c r="S647" s="138">
        <f t="shared" si="360"/>
        <v>0</v>
      </c>
      <c r="T647" s="138">
        <f t="shared" si="360"/>
        <v>0</v>
      </c>
      <c r="U647" s="138">
        <f t="shared" si="360"/>
        <v>0</v>
      </c>
      <c r="V647" s="138">
        <f t="shared" si="360"/>
        <v>0</v>
      </c>
      <c r="W647" s="138">
        <f t="shared" si="360"/>
        <v>0</v>
      </c>
      <c r="X647" s="138">
        <f t="shared" si="360"/>
        <v>0</v>
      </c>
      <c r="Y647" s="135">
        <f t="shared" si="36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2" ht="15" thickBot="1" x14ac:dyDescent="0.4">
      <c r="E648" s="101"/>
      <c r="F648" s="140" t="s">
        <v>53</v>
      </c>
      <c r="G648" s="141">
        <f t="shared" ref="G648:O648" si="361">IF(G646-G643=-2,4)+IF(G646-G643=-1,3)+IF(G646-G643=0,2)+IF(G646-G643=1,1)+IF(G646-G643&gt;2,0)</f>
        <v>0</v>
      </c>
      <c r="H648" s="141">
        <f t="shared" si="361"/>
        <v>0</v>
      </c>
      <c r="I648" s="141">
        <f t="shared" si="361"/>
        <v>0</v>
      </c>
      <c r="J648" s="141">
        <f t="shared" si="361"/>
        <v>0</v>
      </c>
      <c r="K648" s="141">
        <f t="shared" si="361"/>
        <v>0</v>
      </c>
      <c r="L648" s="141">
        <f t="shared" si="361"/>
        <v>0</v>
      </c>
      <c r="M648" s="141">
        <f t="shared" si="361"/>
        <v>0</v>
      </c>
      <c r="N648" s="141">
        <f t="shared" si="361"/>
        <v>0</v>
      </c>
      <c r="O648" s="142">
        <f t="shared" si="361"/>
        <v>0</v>
      </c>
      <c r="P648" s="143">
        <f>SUM(G648:O648)</f>
        <v>0</v>
      </c>
      <c r="Q648" s="142">
        <f t="shared" ref="Q648:Y648" si="362">IF(Q646-Q643=-2,4)+IF(Q646-Q643=-1,3)+IF(Q646-Q643=0,2)+IF(Q646-Q643=1,1)+IF(Q646-Q643&gt;2,0)</f>
        <v>0</v>
      </c>
      <c r="R648" s="142">
        <f t="shared" si="362"/>
        <v>0</v>
      </c>
      <c r="S648" s="142">
        <f t="shared" si="362"/>
        <v>0</v>
      </c>
      <c r="T648" s="142">
        <f t="shared" si="362"/>
        <v>0</v>
      </c>
      <c r="U648" s="142">
        <f t="shared" si="362"/>
        <v>0</v>
      </c>
      <c r="V648" s="142">
        <f t="shared" si="362"/>
        <v>0</v>
      </c>
      <c r="W648" s="142">
        <f t="shared" si="362"/>
        <v>0</v>
      </c>
      <c r="X648" s="142">
        <f t="shared" si="362"/>
        <v>0</v>
      </c>
      <c r="Y648" s="142">
        <f t="shared" si="36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2" x14ac:dyDescent="0.35">
      <c r="E649" s="101"/>
      <c r="F649" s="38"/>
      <c r="G649" s="28">
        <f>G646-G643</f>
        <v>6</v>
      </c>
      <c r="H649" s="28">
        <f t="shared" ref="H649:O649" si="363">H646-H643</f>
        <v>5</v>
      </c>
      <c r="I649" s="28">
        <f t="shared" si="363"/>
        <v>7</v>
      </c>
      <c r="J649" s="28">
        <f t="shared" si="363"/>
        <v>6</v>
      </c>
      <c r="K649" s="28">
        <f t="shared" si="363"/>
        <v>6</v>
      </c>
      <c r="L649" s="28">
        <f t="shared" si="363"/>
        <v>6</v>
      </c>
      <c r="M649" s="28">
        <f t="shared" si="363"/>
        <v>7</v>
      </c>
      <c r="N649" s="28">
        <f t="shared" si="363"/>
        <v>6</v>
      </c>
      <c r="O649" s="15">
        <f t="shared" si="363"/>
        <v>5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6</v>
      </c>
      <c r="U649" s="15">
        <f t="shared" si="364"/>
        <v>6</v>
      </c>
      <c r="V649" s="15">
        <f t="shared" si="364"/>
        <v>5</v>
      </c>
      <c r="W649" s="15">
        <f t="shared" si="364"/>
        <v>6</v>
      </c>
      <c r="X649" s="15">
        <f t="shared" si="364"/>
        <v>7</v>
      </c>
      <c r="Y649" s="15">
        <f t="shared" si="364"/>
        <v>5</v>
      </c>
      <c r="Z649" s="145"/>
      <c r="AA649" s="146"/>
      <c r="AB649" s="101"/>
      <c r="AC649" s="101"/>
    </row>
    <row r="650" spans="5:32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2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2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</row>
    <row r="653" spans="5:32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</row>
    <row r="654" spans="5:32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</row>
    <row r="655" spans="5:32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</row>
    <row r="656" spans="5:32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</row>
    <row r="657" spans="5:32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</row>
    <row r="658" spans="5:32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</row>
    <row r="659" spans="5:32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</row>
    <row r="660" spans="5:32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</row>
    <row r="661" spans="5:32" ht="15.5" thickTop="1" thickBot="1" x14ac:dyDescent="0.4"/>
    <row r="662" spans="5:32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44646</v>
      </c>
      <c r="AB662" s="101"/>
      <c r="AC662" s="101"/>
    </row>
    <row r="663" spans="5:32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122</v>
      </c>
      <c r="M663" s="211"/>
      <c r="N663" s="211"/>
      <c r="O663" s="211">
        <f>$G$3</f>
        <v>70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2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2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2" x14ac:dyDescent="0.35">
      <c r="E666" s="101"/>
      <c r="F666" s="109" t="s">
        <v>11</v>
      </c>
      <c r="G666" s="110">
        <f>G$7</f>
        <v>4</v>
      </c>
      <c r="H666" s="110">
        <f t="shared" ref="H666:O666" si="365">H$7</f>
        <v>5</v>
      </c>
      <c r="I666" s="110">
        <f t="shared" si="365"/>
        <v>3</v>
      </c>
      <c r="J666" s="110">
        <f t="shared" si="365"/>
        <v>4</v>
      </c>
      <c r="K666" s="110">
        <f t="shared" si="365"/>
        <v>4</v>
      </c>
      <c r="L666" s="110">
        <f t="shared" si="365"/>
        <v>4</v>
      </c>
      <c r="M666" s="110">
        <f t="shared" si="365"/>
        <v>3</v>
      </c>
      <c r="N666" s="110">
        <f t="shared" si="365"/>
        <v>4</v>
      </c>
      <c r="O666" s="110">
        <f t="shared" si="365"/>
        <v>5</v>
      </c>
      <c r="P666" s="111">
        <f>SUM(G666:O666)</f>
        <v>36</v>
      </c>
      <c r="Q666" s="110">
        <f t="shared" ref="Q666:Y666" si="366">Q$7</f>
        <v>4</v>
      </c>
      <c r="R666" s="112">
        <f t="shared" si="366"/>
        <v>4</v>
      </c>
      <c r="S666" s="112">
        <f t="shared" si="366"/>
        <v>3</v>
      </c>
      <c r="T666" s="112">
        <f t="shared" si="366"/>
        <v>4</v>
      </c>
      <c r="U666" s="112">
        <f t="shared" si="366"/>
        <v>4</v>
      </c>
      <c r="V666" s="112">
        <f t="shared" si="366"/>
        <v>5</v>
      </c>
      <c r="W666" s="112">
        <f t="shared" si="366"/>
        <v>4</v>
      </c>
      <c r="X666" s="112">
        <f t="shared" si="366"/>
        <v>3</v>
      </c>
      <c r="Y666" s="113">
        <f t="shared" si="366"/>
        <v>5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2" x14ac:dyDescent="0.35">
      <c r="E667" s="101"/>
      <c r="F667" s="114" t="s">
        <v>7</v>
      </c>
      <c r="G667" s="115">
        <f>G$8</f>
        <v>2</v>
      </c>
      <c r="H667" s="115">
        <f t="shared" ref="H667:O667" si="367">H$8</f>
        <v>8</v>
      </c>
      <c r="I667" s="115">
        <f t="shared" si="367"/>
        <v>10</v>
      </c>
      <c r="J667" s="115">
        <f t="shared" si="367"/>
        <v>14</v>
      </c>
      <c r="K667" s="115">
        <f t="shared" si="367"/>
        <v>6</v>
      </c>
      <c r="L667" s="115">
        <f t="shared" si="367"/>
        <v>4</v>
      </c>
      <c r="M667" s="115">
        <f t="shared" si="367"/>
        <v>16</v>
      </c>
      <c r="N667" s="115">
        <f t="shared" si="367"/>
        <v>12</v>
      </c>
      <c r="O667" s="116">
        <f t="shared" si="367"/>
        <v>18</v>
      </c>
      <c r="P667" s="117"/>
      <c r="Q667" s="118">
        <f t="shared" ref="Q667:Y667" si="368">Q$8</f>
        <v>1</v>
      </c>
      <c r="R667" s="119">
        <f t="shared" si="368"/>
        <v>9</v>
      </c>
      <c r="S667" s="119">
        <f t="shared" si="368"/>
        <v>11</v>
      </c>
      <c r="T667" s="119">
        <f t="shared" si="368"/>
        <v>5</v>
      </c>
      <c r="U667" s="119">
        <f t="shared" si="368"/>
        <v>15</v>
      </c>
      <c r="V667" s="119">
        <f t="shared" si="368"/>
        <v>13</v>
      </c>
      <c r="W667" s="119">
        <f t="shared" si="368"/>
        <v>3</v>
      </c>
      <c r="X667" s="119">
        <f t="shared" si="368"/>
        <v>17</v>
      </c>
      <c r="Y667" s="116">
        <f t="shared" si="368"/>
        <v>7</v>
      </c>
      <c r="Z667" s="117"/>
      <c r="AA667" s="120"/>
      <c r="AB667" s="101"/>
      <c r="AC667" s="101"/>
    </row>
    <row r="668" spans="5:32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2</v>
      </c>
      <c r="H668" s="122">
        <f t="shared" ref="H668:O668" si="369">IF($Q663&lt;=18,IF(H667&lt;=$Q663,1,0),IF($Q663&lt;=36,IF(H667&lt;=($Q663-18),2,1),IF($Q663&gt;36,IF(H667&lt;=($Q663-36),3,2))))</f>
        <v>1</v>
      </c>
      <c r="I668" s="122">
        <f t="shared" si="369"/>
        <v>1</v>
      </c>
      <c r="J668" s="122">
        <f t="shared" si="369"/>
        <v>1</v>
      </c>
      <c r="K668" s="122">
        <f t="shared" si="369"/>
        <v>1</v>
      </c>
      <c r="L668" s="122">
        <f t="shared" si="369"/>
        <v>1</v>
      </c>
      <c r="M668" s="122">
        <f t="shared" si="369"/>
        <v>1</v>
      </c>
      <c r="N668" s="122">
        <f t="shared" si="369"/>
        <v>1</v>
      </c>
      <c r="O668" s="123">
        <f t="shared" si="369"/>
        <v>1</v>
      </c>
      <c r="P668" s="124">
        <f>SUM(G668:O668)</f>
        <v>10</v>
      </c>
      <c r="Q668" s="123">
        <f t="shared" ref="Q668:Y668" si="370">IF($Q663&lt;=18,IF(Q667&lt;=$Q663,1,0),IF($Q663&lt;=36,IF(Q667&lt;=($Q663-18),2,1),IF($Q663&gt;36,IF(Q667&lt;=($Q663-36),3,2))))</f>
        <v>2</v>
      </c>
      <c r="R668" s="123">
        <f t="shared" si="370"/>
        <v>1</v>
      </c>
      <c r="S668" s="123">
        <f t="shared" si="370"/>
        <v>1</v>
      </c>
      <c r="T668" s="123">
        <f t="shared" si="370"/>
        <v>1</v>
      </c>
      <c r="U668" s="123">
        <f t="shared" si="370"/>
        <v>1</v>
      </c>
      <c r="V668" s="123">
        <f t="shared" si="370"/>
        <v>1</v>
      </c>
      <c r="W668" s="123">
        <f t="shared" si="370"/>
        <v>1</v>
      </c>
      <c r="X668" s="123">
        <f t="shared" si="370"/>
        <v>1</v>
      </c>
      <c r="Y668" s="123">
        <f t="shared" si="370"/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2" x14ac:dyDescent="0.35">
      <c r="E669" s="101"/>
      <c r="F669" s="127" t="s">
        <v>51</v>
      </c>
      <c r="G669" s="128">
        <f t="shared" ref="G669:O669" si="371">G34</f>
        <v>10</v>
      </c>
      <c r="H669" s="128">
        <f t="shared" si="371"/>
        <v>10</v>
      </c>
      <c r="I669" s="128">
        <f t="shared" si="371"/>
        <v>10</v>
      </c>
      <c r="J669" s="128">
        <f t="shared" si="371"/>
        <v>10</v>
      </c>
      <c r="K669" s="128">
        <f t="shared" si="371"/>
        <v>10</v>
      </c>
      <c r="L669" s="128">
        <f t="shared" si="371"/>
        <v>10</v>
      </c>
      <c r="M669" s="128">
        <f t="shared" si="371"/>
        <v>10</v>
      </c>
      <c r="N669" s="128">
        <f t="shared" si="371"/>
        <v>10</v>
      </c>
      <c r="O669" s="128">
        <f t="shared" si="371"/>
        <v>10</v>
      </c>
      <c r="P669" s="129">
        <f>SUM(G669:O669)</f>
        <v>90</v>
      </c>
      <c r="Q669" s="130">
        <f t="shared" ref="Q669:Y669" si="372">Q34</f>
        <v>10</v>
      </c>
      <c r="R669" s="128">
        <f t="shared" si="372"/>
        <v>10</v>
      </c>
      <c r="S669" s="128">
        <f t="shared" si="372"/>
        <v>10</v>
      </c>
      <c r="T669" s="128">
        <f t="shared" si="372"/>
        <v>10</v>
      </c>
      <c r="U669" s="128">
        <f t="shared" si="372"/>
        <v>10</v>
      </c>
      <c r="V669" s="128">
        <f t="shared" si="372"/>
        <v>10</v>
      </c>
      <c r="W669" s="128">
        <f t="shared" si="372"/>
        <v>10</v>
      </c>
      <c r="X669" s="128">
        <f t="shared" si="372"/>
        <v>10</v>
      </c>
      <c r="Y669" s="131">
        <f t="shared" si="372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2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373">IF(H669-H666=-1,3+H668)+IF(H669-H666=0,2+H668)+IF(H669-H666=1,1+H668)+IF(H669-H666=2,H668)+IF(H669-H666=3,IF(H668-1&gt;0,H668-1,0))+IF(H669-H666=4,IF(H668-2&gt;0,H668-2,0))</f>
        <v>0</v>
      </c>
      <c r="I670" s="134">
        <f t="shared" si="373"/>
        <v>0</v>
      </c>
      <c r="J670" s="134">
        <f t="shared" si="373"/>
        <v>0</v>
      </c>
      <c r="K670" s="134">
        <f t="shared" si="373"/>
        <v>0</v>
      </c>
      <c r="L670" s="134">
        <f t="shared" si="373"/>
        <v>0</v>
      </c>
      <c r="M670" s="134">
        <f t="shared" si="373"/>
        <v>0</v>
      </c>
      <c r="N670" s="134">
        <f t="shared" si="373"/>
        <v>0</v>
      </c>
      <c r="O670" s="135">
        <f t="shared" si="373"/>
        <v>0</v>
      </c>
      <c r="P670" s="136">
        <f>SUM(G670:O670)</f>
        <v>0</v>
      </c>
      <c r="Q670" s="137">
        <f t="shared" ref="Q670:Y670" si="374">IF(Q669-Q666=-1,3+Q668)+IF(Q669-Q666=0,2+Q668)+IF(Q669-Q666=1,1+Q668)+IF(Q669-Q666=2,Q668)+IF(Q669-Q666=3,IF(Q668-1&gt;0,Q668-1,0))+IF(Q669-Q666=4,IF(Q668-2&gt;0,Q668-2,0))</f>
        <v>0</v>
      </c>
      <c r="R670" s="138">
        <f t="shared" si="374"/>
        <v>0</v>
      </c>
      <c r="S670" s="138">
        <f t="shared" si="374"/>
        <v>0</v>
      </c>
      <c r="T670" s="138">
        <f t="shared" si="374"/>
        <v>0</v>
      </c>
      <c r="U670" s="138">
        <f t="shared" si="374"/>
        <v>0</v>
      </c>
      <c r="V670" s="138">
        <f t="shared" si="374"/>
        <v>0</v>
      </c>
      <c r="W670" s="138">
        <f t="shared" si="374"/>
        <v>0</v>
      </c>
      <c r="X670" s="138">
        <f t="shared" si="374"/>
        <v>0</v>
      </c>
      <c r="Y670" s="135">
        <f t="shared" si="374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2" ht="15" thickBot="1" x14ac:dyDescent="0.4">
      <c r="E671" s="101"/>
      <c r="F671" s="140" t="s">
        <v>53</v>
      </c>
      <c r="G671" s="141">
        <f t="shared" ref="G671:O671" si="375">IF(G669-G666=-2,4)+IF(G669-G666=-1,3)+IF(G669-G666=0,2)+IF(G669-G666=1,1)+IF(G669-G666&gt;2,0)</f>
        <v>0</v>
      </c>
      <c r="H671" s="141">
        <f t="shared" si="375"/>
        <v>0</v>
      </c>
      <c r="I671" s="141">
        <f t="shared" si="375"/>
        <v>0</v>
      </c>
      <c r="J671" s="141">
        <f t="shared" si="375"/>
        <v>0</v>
      </c>
      <c r="K671" s="141">
        <f t="shared" si="375"/>
        <v>0</v>
      </c>
      <c r="L671" s="141">
        <f t="shared" si="375"/>
        <v>0</v>
      </c>
      <c r="M671" s="141">
        <f t="shared" si="375"/>
        <v>0</v>
      </c>
      <c r="N671" s="141">
        <f t="shared" si="375"/>
        <v>0</v>
      </c>
      <c r="O671" s="142">
        <f t="shared" si="375"/>
        <v>0</v>
      </c>
      <c r="P671" s="143">
        <f>SUM(G671:O671)</f>
        <v>0</v>
      </c>
      <c r="Q671" s="142">
        <f t="shared" ref="Q671:Y671" si="376">IF(Q669-Q666=-2,4)+IF(Q669-Q666=-1,3)+IF(Q669-Q666=0,2)+IF(Q669-Q666=1,1)+IF(Q669-Q666&gt;2,0)</f>
        <v>0</v>
      </c>
      <c r="R671" s="142">
        <f t="shared" si="376"/>
        <v>0</v>
      </c>
      <c r="S671" s="142">
        <f t="shared" si="376"/>
        <v>0</v>
      </c>
      <c r="T671" s="142">
        <f t="shared" si="376"/>
        <v>0</v>
      </c>
      <c r="U671" s="142">
        <f t="shared" si="376"/>
        <v>0</v>
      </c>
      <c r="V671" s="142">
        <f t="shared" si="376"/>
        <v>0</v>
      </c>
      <c r="W671" s="142">
        <f t="shared" si="376"/>
        <v>0</v>
      </c>
      <c r="X671" s="142">
        <f t="shared" si="376"/>
        <v>0</v>
      </c>
      <c r="Y671" s="142">
        <f t="shared" si="376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2" x14ac:dyDescent="0.35">
      <c r="E672" s="101"/>
      <c r="F672" s="38"/>
      <c r="G672" s="28">
        <f>G669-G666</f>
        <v>6</v>
      </c>
      <c r="H672" s="28">
        <f t="shared" ref="H672:O672" si="377">H669-H666</f>
        <v>5</v>
      </c>
      <c r="I672" s="28">
        <f t="shared" si="377"/>
        <v>7</v>
      </c>
      <c r="J672" s="28">
        <f t="shared" si="377"/>
        <v>6</v>
      </c>
      <c r="K672" s="28">
        <f t="shared" si="377"/>
        <v>6</v>
      </c>
      <c r="L672" s="28">
        <f t="shared" si="377"/>
        <v>6</v>
      </c>
      <c r="M672" s="28">
        <f t="shared" si="377"/>
        <v>7</v>
      </c>
      <c r="N672" s="28">
        <f t="shared" si="377"/>
        <v>6</v>
      </c>
      <c r="O672" s="15">
        <f t="shared" si="377"/>
        <v>5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6</v>
      </c>
      <c r="U672" s="15">
        <f t="shared" si="378"/>
        <v>6</v>
      </c>
      <c r="V672" s="15">
        <f t="shared" si="378"/>
        <v>5</v>
      </c>
      <c r="W672" s="15">
        <f t="shared" si="378"/>
        <v>6</v>
      </c>
      <c r="X672" s="15">
        <f t="shared" si="378"/>
        <v>7</v>
      </c>
      <c r="Y672" s="15">
        <f t="shared" si="378"/>
        <v>5</v>
      </c>
      <c r="Z672" s="145"/>
      <c r="AA672" s="146"/>
      <c r="AB672" s="101"/>
      <c r="AC672" s="101"/>
    </row>
    <row r="673" spans="5:32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2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2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</row>
    <row r="676" spans="5:32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</row>
    <row r="677" spans="5:32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</row>
    <row r="678" spans="5:32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</row>
    <row r="679" spans="5:32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</row>
    <row r="680" spans="5:32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</row>
    <row r="681" spans="5:32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</row>
    <row r="682" spans="5:32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</row>
    <row r="683" spans="5:32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</row>
    <row r="684" spans="5:32" ht="15.5" thickTop="1" thickBot="1" x14ac:dyDescent="0.4"/>
    <row r="685" spans="5:32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44646</v>
      </c>
      <c r="AB685" s="101"/>
      <c r="AC685" s="101"/>
    </row>
    <row r="686" spans="5:32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122</v>
      </c>
      <c r="M686" s="211"/>
      <c r="N686" s="211"/>
      <c r="O686" s="211">
        <f>$G$3</f>
        <v>70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2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2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2" x14ac:dyDescent="0.35">
      <c r="E689" s="101"/>
      <c r="F689" s="109" t="s">
        <v>11</v>
      </c>
      <c r="G689" s="110">
        <f>G$7</f>
        <v>4</v>
      </c>
      <c r="H689" s="110">
        <f t="shared" ref="H689:O689" si="379">H$7</f>
        <v>5</v>
      </c>
      <c r="I689" s="110">
        <f t="shared" si="379"/>
        <v>3</v>
      </c>
      <c r="J689" s="110">
        <f t="shared" si="379"/>
        <v>4</v>
      </c>
      <c r="K689" s="110">
        <f t="shared" si="379"/>
        <v>4</v>
      </c>
      <c r="L689" s="110">
        <f t="shared" si="379"/>
        <v>4</v>
      </c>
      <c r="M689" s="110">
        <f t="shared" si="379"/>
        <v>3</v>
      </c>
      <c r="N689" s="110">
        <f t="shared" si="379"/>
        <v>4</v>
      </c>
      <c r="O689" s="110">
        <f t="shared" si="379"/>
        <v>5</v>
      </c>
      <c r="P689" s="111">
        <f>SUM(G689:O689)</f>
        <v>36</v>
      </c>
      <c r="Q689" s="110">
        <f t="shared" ref="Q689:Y689" si="380">Q$7</f>
        <v>4</v>
      </c>
      <c r="R689" s="112">
        <f t="shared" si="380"/>
        <v>4</v>
      </c>
      <c r="S689" s="112">
        <f t="shared" si="380"/>
        <v>3</v>
      </c>
      <c r="T689" s="112">
        <f t="shared" si="380"/>
        <v>4</v>
      </c>
      <c r="U689" s="112">
        <f t="shared" si="380"/>
        <v>4</v>
      </c>
      <c r="V689" s="112">
        <f t="shared" si="380"/>
        <v>5</v>
      </c>
      <c r="W689" s="112">
        <f t="shared" si="380"/>
        <v>4</v>
      </c>
      <c r="X689" s="112">
        <f t="shared" si="380"/>
        <v>3</v>
      </c>
      <c r="Y689" s="113">
        <f t="shared" si="380"/>
        <v>5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2" x14ac:dyDescent="0.35">
      <c r="E690" s="101"/>
      <c r="F690" s="114" t="s">
        <v>7</v>
      </c>
      <c r="G690" s="115">
        <f>G$8</f>
        <v>2</v>
      </c>
      <c r="H690" s="115">
        <f t="shared" ref="H690:O690" si="381">H$8</f>
        <v>8</v>
      </c>
      <c r="I690" s="115">
        <f t="shared" si="381"/>
        <v>10</v>
      </c>
      <c r="J690" s="115">
        <f t="shared" si="381"/>
        <v>14</v>
      </c>
      <c r="K690" s="115">
        <f t="shared" si="381"/>
        <v>6</v>
      </c>
      <c r="L690" s="115">
        <f t="shared" si="381"/>
        <v>4</v>
      </c>
      <c r="M690" s="115">
        <f t="shared" si="381"/>
        <v>16</v>
      </c>
      <c r="N690" s="115">
        <f t="shared" si="381"/>
        <v>12</v>
      </c>
      <c r="O690" s="116">
        <f t="shared" si="381"/>
        <v>18</v>
      </c>
      <c r="P690" s="117"/>
      <c r="Q690" s="118">
        <f t="shared" ref="Q690:Y690" si="382">Q$8</f>
        <v>1</v>
      </c>
      <c r="R690" s="119">
        <f t="shared" si="382"/>
        <v>9</v>
      </c>
      <c r="S690" s="119">
        <f t="shared" si="382"/>
        <v>11</v>
      </c>
      <c r="T690" s="119">
        <f t="shared" si="382"/>
        <v>5</v>
      </c>
      <c r="U690" s="119">
        <f t="shared" si="382"/>
        <v>15</v>
      </c>
      <c r="V690" s="119">
        <f t="shared" si="382"/>
        <v>13</v>
      </c>
      <c r="W690" s="119">
        <f t="shared" si="382"/>
        <v>3</v>
      </c>
      <c r="X690" s="119">
        <f t="shared" si="382"/>
        <v>17</v>
      </c>
      <c r="Y690" s="116">
        <f t="shared" si="382"/>
        <v>7</v>
      </c>
      <c r="Z690" s="117"/>
      <c r="AA690" s="120"/>
      <c r="AB690" s="101"/>
      <c r="AC690" s="101"/>
    </row>
    <row r="691" spans="5:32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2</v>
      </c>
      <c r="H691" s="122">
        <f t="shared" ref="H691:O691" si="383">IF($Q686&lt;=18,IF(H690&lt;=$Q686,1,0),IF($Q686&lt;=36,IF(H690&lt;=($Q686-18),2,1),IF($Q686&gt;36,IF(H690&lt;=($Q686-36),3,2))))</f>
        <v>1</v>
      </c>
      <c r="I691" s="122">
        <f t="shared" si="383"/>
        <v>1</v>
      </c>
      <c r="J691" s="122">
        <f t="shared" si="383"/>
        <v>1</v>
      </c>
      <c r="K691" s="122">
        <f t="shared" si="383"/>
        <v>1</v>
      </c>
      <c r="L691" s="122">
        <f t="shared" si="383"/>
        <v>1</v>
      </c>
      <c r="M691" s="122">
        <f t="shared" si="383"/>
        <v>1</v>
      </c>
      <c r="N691" s="122">
        <f t="shared" si="383"/>
        <v>1</v>
      </c>
      <c r="O691" s="123">
        <f t="shared" si="383"/>
        <v>1</v>
      </c>
      <c r="P691" s="124">
        <f>SUM(G691:O691)</f>
        <v>10</v>
      </c>
      <c r="Q691" s="123">
        <f t="shared" ref="Q691:Y691" si="384">IF($Q686&lt;=18,IF(Q690&lt;=$Q686,1,0),IF($Q686&lt;=36,IF(Q690&lt;=($Q686-18),2,1),IF($Q686&gt;36,IF(Q690&lt;=($Q686-36),3,2))))</f>
        <v>2</v>
      </c>
      <c r="R691" s="123">
        <f t="shared" si="384"/>
        <v>1</v>
      </c>
      <c r="S691" s="123">
        <f t="shared" si="384"/>
        <v>1</v>
      </c>
      <c r="T691" s="123">
        <f t="shared" si="384"/>
        <v>1</v>
      </c>
      <c r="U691" s="123">
        <f t="shared" si="384"/>
        <v>1</v>
      </c>
      <c r="V691" s="123">
        <f t="shared" si="384"/>
        <v>1</v>
      </c>
      <c r="W691" s="123">
        <f t="shared" si="384"/>
        <v>1</v>
      </c>
      <c r="X691" s="123">
        <f t="shared" si="384"/>
        <v>1</v>
      </c>
      <c r="Y691" s="123">
        <f t="shared" si="384"/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2" x14ac:dyDescent="0.35">
      <c r="E692" s="101"/>
      <c r="F692" s="127" t="s">
        <v>51</v>
      </c>
      <c r="G692" s="128">
        <f t="shared" ref="G692:O692" si="385">G35</f>
        <v>10</v>
      </c>
      <c r="H692" s="128">
        <f t="shared" si="385"/>
        <v>10</v>
      </c>
      <c r="I692" s="128">
        <f t="shared" si="385"/>
        <v>10</v>
      </c>
      <c r="J692" s="128">
        <f t="shared" si="385"/>
        <v>10</v>
      </c>
      <c r="K692" s="128">
        <f t="shared" si="385"/>
        <v>10</v>
      </c>
      <c r="L692" s="128">
        <f t="shared" si="385"/>
        <v>10</v>
      </c>
      <c r="M692" s="128">
        <f t="shared" si="385"/>
        <v>10</v>
      </c>
      <c r="N692" s="128">
        <f t="shared" si="385"/>
        <v>10</v>
      </c>
      <c r="O692" s="128">
        <f t="shared" si="385"/>
        <v>10</v>
      </c>
      <c r="P692" s="129">
        <f>SUM(G692:O692)</f>
        <v>90</v>
      </c>
      <c r="Q692" s="130">
        <f t="shared" ref="Q692:Y692" si="386">Q35</f>
        <v>10</v>
      </c>
      <c r="R692" s="128">
        <f t="shared" si="386"/>
        <v>10</v>
      </c>
      <c r="S692" s="128">
        <f t="shared" si="386"/>
        <v>10</v>
      </c>
      <c r="T692" s="128">
        <f t="shared" si="386"/>
        <v>10</v>
      </c>
      <c r="U692" s="128">
        <f t="shared" si="386"/>
        <v>10</v>
      </c>
      <c r="V692" s="128">
        <f t="shared" si="386"/>
        <v>10</v>
      </c>
      <c r="W692" s="128">
        <f t="shared" si="386"/>
        <v>10</v>
      </c>
      <c r="X692" s="128">
        <f t="shared" si="386"/>
        <v>10</v>
      </c>
      <c r="Y692" s="131">
        <f t="shared" si="38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2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387">IF(H692-H689=-1,3+H691)+IF(H692-H689=0,2+H691)+IF(H692-H689=1,1+H691)+IF(H692-H689=2,H691)+IF(H692-H689=3,IF(H691-1&gt;0,H691-1,0))+IF(H692-H689=4,IF(H691-2&gt;0,H691-2,0))</f>
        <v>0</v>
      </c>
      <c r="I693" s="134">
        <f t="shared" si="387"/>
        <v>0</v>
      </c>
      <c r="J693" s="134">
        <f t="shared" si="387"/>
        <v>0</v>
      </c>
      <c r="K693" s="134">
        <f t="shared" si="387"/>
        <v>0</v>
      </c>
      <c r="L693" s="134">
        <f t="shared" si="387"/>
        <v>0</v>
      </c>
      <c r="M693" s="134">
        <f t="shared" si="387"/>
        <v>0</v>
      </c>
      <c r="N693" s="134">
        <f t="shared" si="387"/>
        <v>0</v>
      </c>
      <c r="O693" s="135">
        <f t="shared" si="387"/>
        <v>0</v>
      </c>
      <c r="P693" s="136">
        <f>SUM(G693:O693)</f>
        <v>0</v>
      </c>
      <c r="Q693" s="137">
        <f t="shared" ref="Q693:Y693" si="388">IF(Q692-Q689=-1,3+Q691)+IF(Q692-Q689=0,2+Q691)+IF(Q692-Q689=1,1+Q691)+IF(Q692-Q689=2,Q691)+IF(Q692-Q689=3,IF(Q691-1&gt;0,Q691-1,0))+IF(Q692-Q689=4,IF(Q691-2&gt;0,Q691-2,0))</f>
        <v>0</v>
      </c>
      <c r="R693" s="138">
        <f t="shared" si="388"/>
        <v>0</v>
      </c>
      <c r="S693" s="138">
        <f t="shared" si="388"/>
        <v>0</v>
      </c>
      <c r="T693" s="138">
        <f t="shared" si="388"/>
        <v>0</v>
      </c>
      <c r="U693" s="138">
        <f t="shared" si="388"/>
        <v>0</v>
      </c>
      <c r="V693" s="138">
        <f t="shared" si="388"/>
        <v>0</v>
      </c>
      <c r="W693" s="138">
        <f t="shared" si="388"/>
        <v>0</v>
      </c>
      <c r="X693" s="138">
        <f t="shared" si="388"/>
        <v>0</v>
      </c>
      <c r="Y693" s="135">
        <f t="shared" si="38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2" ht="15" thickBot="1" x14ac:dyDescent="0.4">
      <c r="E694" s="101"/>
      <c r="F694" s="140" t="s">
        <v>53</v>
      </c>
      <c r="G694" s="141">
        <f t="shared" ref="G694:O694" si="389">IF(G692-G689=-2,4)+IF(G692-G689=-1,3)+IF(G692-G689=0,2)+IF(G692-G689=1,1)+IF(G692-G689&gt;2,0)</f>
        <v>0</v>
      </c>
      <c r="H694" s="141">
        <f t="shared" si="389"/>
        <v>0</v>
      </c>
      <c r="I694" s="141">
        <f t="shared" si="389"/>
        <v>0</v>
      </c>
      <c r="J694" s="141">
        <f t="shared" si="389"/>
        <v>0</v>
      </c>
      <c r="K694" s="141">
        <f t="shared" si="389"/>
        <v>0</v>
      </c>
      <c r="L694" s="141">
        <f t="shared" si="389"/>
        <v>0</v>
      </c>
      <c r="M694" s="141">
        <f t="shared" si="389"/>
        <v>0</v>
      </c>
      <c r="N694" s="141">
        <f t="shared" si="389"/>
        <v>0</v>
      </c>
      <c r="O694" s="142">
        <f t="shared" si="389"/>
        <v>0</v>
      </c>
      <c r="P694" s="143">
        <f>SUM(G694:O694)</f>
        <v>0</v>
      </c>
      <c r="Q694" s="142">
        <f t="shared" ref="Q694:Y694" si="390">IF(Q692-Q689=-2,4)+IF(Q692-Q689=-1,3)+IF(Q692-Q689=0,2)+IF(Q692-Q689=1,1)+IF(Q692-Q689&gt;2,0)</f>
        <v>0</v>
      </c>
      <c r="R694" s="142">
        <f t="shared" si="390"/>
        <v>0</v>
      </c>
      <c r="S694" s="142">
        <f t="shared" si="390"/>
        <v>0</v>
      </c>
      <c r="T694" s="142">
        <f t="shared" si="390"/>
        <v>0</v>
      </c>
      <c r="U694" s="142">
        <f t="shared" si="390"/>
        <v>0</v>
      </c>
      <c r="V694" s="142">
        <f t="shared" si="390"/>
        <v>0</v>
      </c>
      <c r="W694" s="142">
        <f t="shared" si="390"/>
        <v>0</v>
      </c>
      <c r="X694" s="142">
        <f t="shared" si="390"/>
        <v>0</v>
      </c>
      <c r="Y694" s="142">
        <f t="shared" si="39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2" x14ac:dyDescent="0.35">
      <c r="E695" s="101"/>
      <c r="F695" s="38"/>
      <c r="G695" s="28">
        <f>G692-G689</f>
        <v>6</v>
      </c>
      <c r="H695" s="28">
        <f t="shared" ref="H695:O695" si="391">H692-H689</f>
        <v>5</v>
      </c>
      <c r="I695" s="28">
        <f t="shared" si="391"/>
        <v>7</v>
      </c>
      <c r="J695" s="28">
        <f t="shared" si="391"/>
        <v>6</v>
      </c>
      <c r="K695" s="28">
        <f t="shared" si="391"/>
        <v>6</v>
      </c>
      <c r="L695" s="28">
        <f t="shared" si="391"/>
        <v>6</v>
      </c>
      <c r="M695" s="28">
        <f t="shared" si="391"/>
        <v>7</v>
      </c>
      <c r="N695" s="28">
        <f t="shared" si="391"/>
        <v>6</v>
      </c>
      <c r="O695" s="15">
        <f t="shared" si="391"/>
        <v>5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6</v>
      </c>
      <c r="U695" s="15">
        <f t="shared" si="392"/>
        <v>6</v>
      </c>
      <c r="V695" s="15">
        <f t="shared" si="392"/>
        <v>5</v>
      </c>
      <c r="W695" s="15">
        <f t="shared" si="392"/>
        <v>6</v>
      </c>
      <c r="X695" s="15">
        <f t="shared" si="392"/>
        <v>7</v>
      </c>
      <c r="Y695" s="15">
        <f t="shared" si="392"/>
        <v>5</v>
      </c>
      <c r="Z695" s="145"/>
      <c r="AA695" s="146"/>
      <c r="AB695" s="101"/>
      <c r="AC695" s="101"/>
    </row>
    <row r="696" spans="5:32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2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2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</row>
    <row r="699" spans="5:32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</row>
    <row r="700" spans="5:32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</row>
    <row r="701" spans="5:32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</row>
    <row r="702" spans="5:32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</row>
    <row r="703" spans="5:32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</row>
    <row r="704" spans="5:32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</row>
    <row r="705" spans="5:32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</row>
    <row r="706" spans="5:32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</row>
    <row r="707" spans="5:32" ht="15.5" thickTop="1" thickBot="1" x14ac:dyDescent="0.4"/>
    <row r="708" spans="5:32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44646</v>
      </c>
      <c r="AB708" s="101"/>
      <c r="AC708" s="101"/>
    </row>
    <row r="709" spans="5:32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122</v>
      </c>
      <c r="M709" s="211"/>
      <c r="N709" s="211"/>
      <c r="O709" s="211">
        <f>$G$3</f>
        <v>70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2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2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2" x14ac:dyDescent="0.35">
      <c r="E712" s="101"/>
      <c r="F712" s="109" t="s">
        <v>11</v>
      </c>
      <c r="G712" s="110">
        <f>G$7</f>
        <v>4</v>
      </c>
      <c r="H712" s="110">
        <f t="shared" ref="H712:O712" si="393">H$7</f>
        <v>5</v>
      </c>
      <c r="I712" s="110">
        <f t="shared" si="393"/>
        <v>3</v>
      </c>
      <c r="J712" s="110">
        <f t="shared" si="393"/>
        <v>4</v>
      </c>
      <c r="K712" s="110">
        <f t="shared" si="393"/>
        <v>4</v>
      </c>
      <c r="L712" s="110">
        <f t="shared" si="393"/>
        <v>4</v>
      </c>
      <c r="M712" s="110">
        <f t="shared" si="393"/>
        <v>3</v>
      </c>
      <c r="N712" s="110">
        <f t="shared" si="393"/>
        <v>4</v>
      </c>
      <c r="O712" s="110">
        <f t="shared" si="393"/>
        <v>5</v>
      </c>
      <c r="P712" s="111">
        <f>SUM(G712:O712)</f>
        <v>36</v>
      </c>
      <c r="Q712" s="110">
        <f t="shared" ref="Q712:Y712" si="394">Q$7</f>
        <v>4</v>
      </c>
      <c r="R712" s="112">
        <f t="shared" si="394"/>
        <v>4</v>
      </c>
      <c r="S712" s="112">
        <f t="shared" si="394"/>
        <v>3</v>
      </c>
      <c r="T712" s="112">
        <f t="shared" si="394"/>
        <v>4</v>
      </c>
      <c r="U712" s="112">
        <f t="shared" si="394"/>
        <v>4</v>
      </c>
      <c r="V712" s="112">
        <f t="shared" si="394"/>
        <v>5</v>
      </c>
      <c r="W712" s="112">
        <f t="shared" si="394"/>
        <v>4</v>
      </c>
      <c r="X712" s="112">
        <f t="shared" si="394"/>
        <v>3</v>
      </c>
      <c r="Y712" s="113">
        <f t="shared" si="394"/>
        <v>5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2" x14ac:dyDescent="0.35">
      <c r="E713" s="101"/>
      <c r="F713" s="114" t="s">
        <v>7</v>
      </c>
      <c r="G713" s="115">
        <f>G$8</f>
        <v>2</v>
      </c>
      <c r="H713" s="115">
        <f t="shared" ref="H713:O713" si="395">H$8</f>
        <v>8</v>
      </c>
      <c r="I713" s="115">
        <f t="shared" si="395"/>
        <v>10</v>
      </c>
      <c r="J713" s="115">
        <f t="shared" si="395"/>
        <v>14</v>
      </c>
      <c r="K713" s="115">
        <f t="shared" si="395"/>
        <v>6</v>
      </c>
      <c r="L713" s="115">
        <f t="shared" si="395"/>
        <v>4</v>
      </c>
      <c r="M713" s="115">
        <f t="shared" si="395"/>
        <v>16</v>
      </c>
      <c r="N713" s="115">
        <f t="shared" si="395"/>
        <v>12</v>
      </c>
      <c r="O713" s="116">
        <f t="shared" si="395"/>
        <v>18</v>
      </c>
      <c r="P713" s="117"/>
      <c r="Q713" s="118">
        <f t="shared" ref="Q713:Y713" si="396">Q$8</f>
        <v>1</v>
      </c>
      <c r="R713" s="119">
        <f t="shared" si="396"/>
        <v>9</v>
      </c>
      <c r="S713" s="119">
        <f t="shared" si="396"/>
        <v>11</v>
      </c>
      <c r="T713" s="119">
        <f t="shared" si="396"/>
        <v>5</v>
      </c>
      <c r="U713" s="119">
        <f t="shared" si="396"/>
        <v>15</v>
      </c>
      <c r="V713" s="119">
        <f t="shared" si="396"/>
        <v>13</v>
      </c>
      <c r="W713" s="119">
        <f t="shared" si="396"/>
        <v>3</v>
      </c>
      <c r="X713" s="119">
        <f t="shared" si="396"/>
        <v>17</v>
      </c>
      <c r="Y713" s="116">
        <f t="shared" si="396"/>
        <v>7</v>
      </c>
      <c r="Z713" s="117"/>
      <c r="AA713" s="120"/>
      <c r="AB713" s="101"/>
      <c r="AC713" s="101"/>
    </row>
    <row r="714" spans="5:32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2</v>
      </c>
      <c r="H714" s="122">
        <f t="shared" ref="H714:O714" si="397">IF($Q709&lt;=18,IF(H713&lt;=$Q709,1,0),IF($Q709&lt;=36,IF(H713&lt;=($Q709-18),2,1),IF($Q709&gt;36,IF(H713&lt;=($Q709-36),3,2))))</f>
        <v>1</v>
      </c>
      <c r="I714" s="122">
        <f t="shared" si="397"/>
        <v>1</v>
      </c>
      <c r="J714" s="122">
        <f t="shared" si="397"/>
        <v>1</v>
      </c>
      <c r="K714" s="122">
        <f t="shared" si="397"/>
        <v>1</v>
      </c>
      <c r="L714" s="122">
        <f t="shared" si="397"/>
        <v>1</v>
      </c>
      <c r="M714" s="122">
        <f t="shared" si="397"/>
        <v>1</v>
      </c>
      <c r="N714" s="122">
        <f t="shared" si="397"/>
        <v>1</v>
      </c>
      <c r="O714" s="123">
        <f t="shared" si="397"/>
        <v>1</v>
      </c>
      <c r="P714" s="124">
        <f>SUM(G714:O714)</f>
        <v>10</v>
      </c>
      <c r="Q714" s="123">
        <f t="shared" ref="Q714:Y714" si="398">IF($Q709&lt;=18,IF(Q713&lt;=$Q709,1,0),IF($Q709&lt;=36,IF(Q713&lt;=($Q709-18),2,1),IF($Q709&gt;36,IF(Q713&lt;=($Q709-36),3,2))))</f>
        <v>2</v>
      </c>
      <c r="R714" s="123">
        <f t="shared" si="398"/>
        <v>1</v>
      </c>
      <c r="S714" s="123">
        <f t="shared" si="398"/>
        <v>1</v>
      </c>
      <c r="T714" s="123">
        <f t="shared" si="398"/>
        <v>1</v>
      </c>
      <c r="U714" s="123">
        <f t="shared" si="398"/>
        <v>1</v>
      </c>
      <c r="V714" s="123">
        <f t="shared" si="398"/>
        <v>1</v>
      </c>
      <c r="W714" s="123">
        <f t="shared" si="398"/>
        <v>1</v>
      </c>
      <c r="X714" s="123">
        <f t="shared" si="398"/>
        <v>1</v>
      </c>
      <c r="Y714" s="123">
        <f t="shared" si="398"/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2" x14ac:dyDescent="0.35">
      <c r="E715" s="101"/>
      <c r="F715" s="127" t="s">
        <v>51</v>
      </c>
      <c r="G715" s="128">
        <f t="shared" ref="G715:O715" si="399">G36</f>
        <v>10</v>
      </c>
      <c r="H715" s="128">
        <f t="shared" si="399"/>
        <v>10</v>
      </c>
      <c r="I715" s="128">
        <f t="shared" si="399"/>
        <v>10</v>
      </c>
      <c r="J715" s="128">
        <f t="shared" si="399"/>
        <v>10</v>
      </c>
      <c r="K715" s="128">
        <f t="shared" si="399"/>
        <v>10</v>
      </c>
      <c r="L715" s="128">
        <f t="shared" si="399"/>
        <v>10</v>
      </c>
      <c r="M715" s="128">
        <f t="shared" si="399"/>
        <v>10</v>
      </c>
      <c r="N715" s="128">
        <f t="shared" si="399"/>
        <v>10</v>
      </c>
      <c r="O715" s="128">
        <f t="shared" si="399"/>
        <v>10</v>
      </c>
      <c r="P715" s="129">
        <f>SUM(G715:O715)</f>
        <v>90</v>
      </c>
      <c r="Q715" s="130">
        <f t="shared" ref="Q715:Y715" si="400">Q36</f>
        <v>10</v>
      </c>
      <c r="R715" s="128">
        <f t="shared" si="400"/>
        <v>10</v>
      </c>
      <c r="S715" s="128">
        <f t="shared" si="400"/>
        <v>10</v>
      </c>
      <c r="T715" s="128">
        <f t="shared" si="400"/>
        <v>10</v>
      </c>
      <c r="U715" s="128">
        <f t="shared" si="400"/>
        <v>10</v>
      </c>
      <c r="V715" s="128">
        <f t="shared" si="400"/>
        <v>10</v>
      </c>
      <c r="W715" s="128">
        <f t="shared" si="400"/>
        <v>10</v>
      </c>
      <c r="X715" s="128">
        <f t="shared" si="400"/>
        <v>10</v>
      </c>
      <c r="Y715" s="131">
        <f t="shared" si="400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2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401">IF(H715-H712=-1,3+H714)+IF(H715-H712=0,2+H714)+IF(H715-H712=1,1+H714)+IF(H715-H712=2,H714)+IF(H715-H712=3,IF(H714-1&gt;0,H714-1,0))+IF(H715-H712=4,IF(H714-2&gt;0,H714-2,0))</f>
        <v>0</v>
      </c>
      <c r="I716" s="134">
        <f t="shared" si="401"/>
        <v>0</v>
      </c>
      <c r="J716" s="134">
        <f t="shared" si="401"/>
        <v>0</v>
      </c>
      <c r="K716" s="134">
        <f t="shared" si="401"/>
        <v>0</v>
      </c>
      <c r="L716" s="134">
        <f t="shared" si="401"/>
        <v>0</v>
      </c>
      <c r="M716" s="134">
        <f t="shared" si="401"/>
        <v>0</v>
      </c>
      <c r="N716" s="134">
        <f t="shared" si="401"/>
        <v>0</v>
      </c>
      <c r="O716" s="135">
        <f t="shared" si="401"/>
        <v>0</v>
      </c>
      <c r="P716" s="136">
        <f>SUM(G716:O716)</f>
        <v>0</v>
      </c>
      <c r="Q716" s="137">
        <f t="shared" ref="Q716:Y716" si="402">IF(Q715-Q712=-1,3+Q714)+IF(Q715-Q712=0,2+Q714)+IF(Q715-Q712=1,1+Q714)+IF(Q715-Q712=2,Q714)+IF(Q715-Q712=3,IF(Q714-1&gt;0,Q714-1,0))+IF(Q715-Q712=4,IF(Q714-2&gt;0,Q714-2,0))</f>
        <v>0</v>
      </c>
      <c r="R716" s="138">
        <f t="shared" si="402"/>
        <v>0</v>
      </c>
      <c r="S716" s="138">
        <f t="shared" si="402"/>
        <v>0</v>
      </c>
      <c r="T716" s="138">
        <f t="shared" si="402"/>
        <v>0</v>
      </c>
      <c r="U716" s="138">
        <f t="shared" si="402"/>
        <v>0</v>
      </c>
      <c r="V716" s="138">
        <f t="shared" si="402"/>
        <v>0</v>
      </c>
      <c r="W716" s="138">
        <f t="shared" si="402"/>
        <v>0</v>
      </c>
      <c r="X716" s="138">
        <f t="shared" si="402"/>
        <v>0</v>
      </c>
      <c r="Y716" s="135">
        <f t="shared" si="402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2" ht="15" thickBot="1" x14ac:dyDescent="0.4">
      <c r="E717" s="101"/>
      <c r="F717" s="140" t="s">
        <v>53</v>
      </c>
      <c r="G717" s="141">
        <f t="shared" ref="G717:O717" si="403">IF(G715-G712=-2,4)+IF(G715-G712=-1,3)+IF(G715-G712=0,2)+IF(G715-G712=1,1)+IF(G715-G712&gt;2,0)</f>
        <v>0</v>
      </c>
      <c r="H717" s="141">
        <f t="shared" si="403"/>
        <v>0</v>
      </c>
      <c r="I717" s="141">
        <f t="shared" si="403"/>
        <v>0</v>
      </c>
      <c r="J717" s="141">
        <f t="shared" si="403"/>
        <v>0</v>
      </c>
      <c r="K717" s="141">
        <f t="shared" si="403"/>
        <v>0</v>
      </c>
      <c r="L717" s="141">
        <f t="shared" si="403"/>
        <v>0</v>
      </c>
      <c r="M717" s="141">
        <f t="shared" si="403"/>
        <v>0</v>
      </c>
      <c r="N717" s="141">
        <f t="shared" si="403"/>
        <v>0</v>
      </c>
      <c r="O717" s="142">
        <f t="shared" si="403"/>
        <v>0</v>
      </c>
      <c r="P717" s="143">
        <f>SUM(G717:O717)</f>
        <v>0</v>
      </c>
      <c r="Q717" s="142">
        <f t="shared" ref="Q717:Y717" si="404">IF(Q715-Q712=-2,4)+IF(Q715-Q712=-1,3)+IF(Q715-Q712=0,2)+IF(Q715-Q712=1,1)+IF(Q715-Q712&gt;2,0)</f>
        <v>0</v>
      </c>
      <c r="R717" s="142">
        <f t="shared" si="404"/>
        <v>0</v>
      </c>
      <c r="S717" s="142">
        <f t="shared" si="404"/>
        <v>0</v>
      </c>
      <c r="T717" s="142">
        <f t="shared" si="404"/>
        <v>0</v>
      </c>
      <c r="U717" s="142">
        <f t="shared" si="404"/>
        <v>0</v>
      </c>
      <c r="V717" s="142">
        <f t="shared" si="404"/>
        <v>0</v>
      </c>
      <c r="W717" s="142">
        <f t="shared" si="404"/>
        <v>0</v>
      </c>
      <c r="X717" s="142">
        <f t="shared" si="404"/>
        <v>0</v>
      </c>
      <c r="Y717" s="142">
        <f t="shared" si="404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2" x14ac:dyDescent="0.35">
      <c r="E718" s="101"/>
      <c r="F718" s="38"/>
      <c r="G718" s="28">
        <f>G715-G712</f>
        <v>6</v>
      </c>
      <c r="H718" s="28">
        <f t="shared" ref="H718:O718" si="405">H715-H712</f>
        <v>5</v>
      </c>
      <c r="I718" s="28">
        <f t="shared" si="405"/>
        <v>7</v>
      </c>
      <c r="J718" s="28">
        <f t="shared" si="405"/>
        <v>6</v>
      </c>
      <c r="K718" s="28">
        <f t="shared" si="405"/>
        <v>6</v>
      </c>
      <c r="L718" s="28">
        <f t="shared" si="405"/>
        <v>6</v>
      </c>
      <c r="M718" s="28">
        <f t="shared" si="405"/>
        <v>7</v>
      </c>
      <c r="N718" s="28">
        <f t="shared" si="405"/>
        <v>6</v>
      </c>
      <c r="O718" s="15">
        <f t="shared" si="405"/>
        <v>5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6</v>
      </c>
      <c r="U718" s="15">
        <f t="shared" si="406"/>
        <v>6</v>
      </c>
      <c r="V718" s="15">
        <f t="shared" si="406"/>
        <v>5</v>
      </c>
      <c r="W718" s="15">
        <f t="shared" si="406"/>
        <v>6</v>
      </c>
      <c r="X718" s="15">
        <f t="shared" si="406"/>
        <v>7</v>
      </c>
      <c r="Y718" s="15">
        <f t="shared" si="406"/>
        <v>5</v>
      </c>
      <c r="Z718" s="145"/>
      <c r="AA718" s="146"/>
      <c r="AB718" s="101"/>
      <c r="AC718" s="101"/>
    </row>
    <row r="719" spans="5:32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2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2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</row>
    <row r="722" spans="5:32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</row>
    <row r="723" spans="5:32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</row>
    <row r="724" spans="5:32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</row>
    <row r="725" spans="5:32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</row>
    <row r="726" spans="5:32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</row>
    <row r="727" spans="5:32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</row>
    <row r="728" spans="5:32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</row>
    <row r="729" spans="5:32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</row>
    <row r="730" spans="5:32" ht="15.5" thickTop="1" thickBot="1" x14ac:dyDescent="0.4"/>
    <row r="731" spans="5:32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44646</v>
      </c>
      <c r="AB731" s="101"/>
      <c r="AC731" s="101"/>
    </row>
    <row r="732" spans="5:32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122</v>
      </c>
      <c r="M732" s="211"/>
      <c r="N732" s="211"/>
      <c r="O732" s="211">
        <f>$G$3</f>
        <v>70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2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2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2" x14ac:dyDescent="0.35">
      <c r="E735" s="101"/>
      <c r="F735" s="109" t="s">
        <v>11</v>
      </c>
      <c r="G735" s="110">
        <f>G$7</f>
        <v>4</v>
      </c>
      <c r="H735" s="110">
        <f t="shared" ref="H735:O735" si="407">H$7</f>
        <v>5</v>
      </c>
      <c r="I735" s="110">
        <f t="shared" si="407"/>
        <v>3</v>
      </c>
      <c r="J735" s="110">
        <f t="shared" si="407"/>
        <v>4</v>
      </c>
      <c r="K735" s="110">
        <f t="shared" si="407"/>
        <v>4</v>
      </c>
      <c r="L735" s="110">
        <f t="shared" si="407"/>
        <v>4</v>
      </c>
      <c r="M735" s="110">
        <f t="shared" si="407"/>
        <v>3</v>
      </c>
      <c r="N735" s="110">
        <f t="shared" si="407"/>
        <v>4</v>
      </c>
      <c r="O735" s="110">
        <f t="shared" si="407"/>
        <v>5</v>
      </c>
      <c r="P735" s="111">
        <f>SUM(G735:O735)</f>
        <v>36</v>
      </c>
      <c r="Q735" s="110">
        <f t="shared" ref="Q735:Y735" si="408">Q$7</f>
        <v>4</v>
      </c>
      <c r="R735" s="112">
        <f t="shared" si="408"/>
        <v>4</v>
      </c>
      <c r="S735" s="112">
        <f t="shared" si="408"/>
        <v>3</v>
      </c>
      <c r="T735" s="112">
        <f t="shared" si="408"/>
        <v>4</v>
      </c>
      <c r="U735" s="112">
        <f t="shared" si="408"/>
        <v>4</v>
      </c>
      <c r="V735" s="112">
        <f t="shared" si="408"/>
        <v>5</v>
      </c>
      <c r="W735" s="112">
        <f t="shared" si="408"/>
        <v>4</v>
      </c>
      <c r="X735" s="112">
        <f t="shared" si="408"/>
        <v>3</v>
      </c>
      <c r="Y735" s="113">
        <f t="shared" si="408"/>
        <v>5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2" x14ac:dyDescent="0.35">
      <c r="E736" s="101"/>
      <c r="F736" s="114" t="s">
        <v>7</v>
      </c>
      <c r="G736" s="115">
        <f>G$8</f>
        <v>2</v>
      </c>
      <c r="H736" s="115">
        <f t="shared" ref="H736:O736" si="409">H$8</f>
        <v>8</v>
      </c>
      <c r="I736" s="115">
        <f t="shared" si="409"/>
        <v>10</v>
      </c>
      <c r="J736" s="115">
        <f t="shared" si="409"/>
        <v>14</v>
      </c>
      <c r="K736" s="115">
        <f t="shared" si="409"/>
        <v>6</v>
      </c>
      <c r="L736" s="115">
        <f t="shared" si="409"/>
        <v>4</v>
      </c>
      <c r="M736" s="115">
        <f t="shared" si="409"/>
        <v>16</v>
      </c>
      <c r="N736" s="115">
        <f t="shared" si="409"/>
        <v>12</v>
      </c>
      <c r="O736" s="116">
        <f t="shared" si="409"/>
        <v>18</v>
      </c>
      <c r="P736" s="117"/>
      <c r="Q736" s="118">
        <f t="shared" ref="Q736:Y736" si="410">Q$8</f>
        <v>1</v>
      </c>
      <c r="R736" s="119">
        <f t="shared" si="410"/>
        <v>9</v>
      </c>
      <c r="S736" s="119">
        <f t="shared" si="410"/>
        <v>11</v>
      </c>
      <c r="T736" s="119">
        <f t="shared" si="410"/>
        <v>5</v>
      </c>
      <c r="U736" s="119">
        <f t="shared" si="410"/>
        <v>15</v>
      </c>
      <c r="V736" s="119">
        <f t="shared" si="410"/>
        <v>13</v>
      </c>
      <c r="W736" s="119">
        <f t="shared" si="410"/>
        <v>3</v>
      </c>
      <c r="X736" s="119">
        <f t="shared" si="410"/>
        <v>17</v>
      </c>
      <c r="Y736" s="116">
        <f t="shared" si="410"/>
        <v>7</v>
      </c>
      <c r="Z736" s="117"/>
      <c r="AA736" s="120"/>
      <c r="AB736" s="101"/>
      <c r="AC736" s="101"/>
    </row>
    <row r="737" spans="5:32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2</v>
      </c>
      <c r="H737" s="122">
        <f t="shared" ref="H737:O737" si="411">IF($Q732&lt;=18,IF(H736&lt;=$Q732,1,0),IF($Q732&lt;=36,IF(H736&lt;=($Q732-18),2,1),IF($Q732&gt;36,IF(H736&lt;=($Q732-36),3,2))))</f>
        <v>1</v>
      </c>
      <c r="I737" s="122">
        <f t="shared" si="411"/>
        <v>1</v>
      </c>
      <c r="J737" s="122">
        <f t="shared" si="411"/>
        <v>1</v>
      </c>
      <c r="K737" s="122">
        <f t="shared" si="411"/>
        <v>1</v>
      </c>
      <c r="L737" s="122">
        <f t="shared" si="411"/>
        <v>1</v>
      </c>
      <c r="M737" s="122">
        <f t="shared" si="411"/>
        <v>1</v>
      </c>
      <c r="N737" s="122">
        <f t="shared" si="411"/>
        <v>1</v>
      </c>
      <c r="O737" s="123">
        <f t="shared" si="411"/>
        <v>1</v>
      </c>
      <c r="P737" s="124">
        <f>SUM(G737:O737)</f>
        <v>10</v>
      </c>
      <c r="Q737" s="123">
        <f t="shared" ref="Q737:Y737" si="412">IF($Q732&lt;=18,IF(Q736&lt;=$Q732,1,0),IF($Q732&lt;=36,IF(Q736&lt;=($Q732-18),2,1),IF($Q732&gt;36,IF(Q736&lt;=($Q732-36),3,2))))</f>
        <v>2</v>
      </c>
      <c r="R737" s="123">
        <f t="shared" si="412"/>
        <v>1</v>
      </c>
      <c r="S737" s="123">
        <f t="shared" si="412"/>
        <v>1</v>
      </c>
      <c r="T737" s="123">
        <f t="shared" si="412"/>
        <v>1</v>
      </c>
      <c r="U737" s="123">
        <f t="shared" si="412"/>
        <v>1</v>
      </c>
      <c r="V737" s="123">
        <f t="shared" si="412"/>
        <v>1</v>
      </c>
      <c r="W737" s="123">
        <f t="shared" si="412"/>
        <v>1</v>
      </c>
      <c r="X737" s="123">
        <f t="shared" si="412"/>
        <v>1</v>
      </c>
      <c r="Y737" s="123">
        <f t="shared" si="412"/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2" x14ac:dyDescent="0.35">
      <c r="E738" s="101"/>
      <c r="F738" s="127" t="s">
        <v>51</v>
      </c>
      <c r="G738" s="128">
        <f t="shared" ref="G738:O738" si="413">G37</f>
        <v>10</v>
      </c>
      <c r="H738" s="128">
        <f t="shared" si="413"/>
        <v>10</v>
      </c>
      <c r="I738" s="128">
        <f t="shared" si="413"/>
        <v>10</v>
      </c>
      <c r="J738" s="128">
        <f t="shared" si="413"/>
        <v>10</v>
      </c>
      <c r="K738" s="128">
        <f t="shared" si="413"/>
        <v>10</v>
      </c>
      <c r="L738" s="128">
        <f t="shared" si="413"/>
        <v>10</v>
      </c>
      <c r="M738" s="128">
        <f t="shared" si="413"/>
        <v>10</v>
      </c>
      <c r="N738" s="128">
        <f t="shared" si="413"/>
        <v>10</v>
      </c>
      <c r="O738" s="128">
        <f t="shared" si="413"/>
        <v>10</v>
      </c>
      <c r="P738" s="129">
        <f>SUM(G738:O738)</f>
        <v>90</v>
      </c>
      <c r="Q738" s="130">
        <f t="shared" ref="Q738:Y738" si="414">Q37</f>
        <v>10</v>
      </c>
      <c r="R738" s="128">
        <f t="shared" si="414"/>
        <v>10</v>
      </c>
      <c r="S738" s="128">
        <f t="shared" si="414"/>
        <v>10</v>
      </c>
      <c r="T738" s="128">
        <f t="shared" si="414"/>
        <v>10</v>
      </c>
      <c r="U738" s="128">
        <f t="shared" si="414"/>
        <v>10</v>
      </c>
      <c r="V738" s="128">
        <f t="shared" si="414"/>
        <v>10</v>
      </c>
      <c r="W738" s="128">
        <f t="shared" si="414"/>
        <v>10</v>
      </c>
      <c r="X738" s="128">
        <f t="shared" si="414"/>
        <v>10</v>
      </c>
      <c r="Y738" s="131">
        <f t="shared" si="41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2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415">IF(H738-H735=-1,3+H737)+IF(H738-H735=0,2+H737)+IF(H738-H735=1,1+H737)+IF(H738-H735=2,H737)+IF(H738-H735=3,IF(H737-1&gt;0,H737-1,0))+IF(H738-H735=4,IF(H737-2&gt;0,H737-2,0))</f>
        <v>0</v>
      </c>
      <c r="I739" s="134">
        <f t="shared" si="415"/>
        <v>0</v>
      </c>
      <c r="J739" s="134">
        <f t="shared" si="415"/>
        <v>0</v>
      </c>
      <c r="K739" s="134">
        <f t="shared" si="415"/>
        <v>0</v>
      </c>
      <c r="L739" s="134">
        <f t="shared" si="415"/>
        <v>0</v>
      </c>
      <c r="M739" s="134">
        <f t="shared" si="415"/>
        <v>0</v>
      </c>
      <c r="N739" s="134">
        <f t="shared" si="415"/>
        <v>0</v>
      </c>
      <c r="O739" s="135">
        <f t="shared" si="415"/>
        <v>0</v>
      </c>
      <c r="P739" s="136">
        <f>SUM(G739:O739)</f>
        <v>0</v>
      </c>
      <c r="Q739" s="137">
        <f t="shared" ref="Q739:Y739" si="416">IF(Q738-Q735=-1,3+Q737)+IF(Q738-Q735=0,2+Q737)+IF(Q738-Q735=1,1+Q737)+IF(Q738-Q735=2,Q737)+IF(Q738-Q735=3,IF(Q737-1&gt;0,Q737-1,0))+IF(Q738-Q735=4,IF(Q737-2&gt;0,Q737-2,0))</f>
        <v>0</v>
      </c>
      <c r="R739" s="138">
        <f t="shared" si="416"/>
        <v>0</v>
      </c>
      <c r="S739" s="138">
        <f t="shared" si="416"/>
        <v>0</v>
      </c>
      <c r="T739" s="138">
        <f t="shared" si="416"/>
        <v>0</v>
      </c>
      <c r="U739" s="138">
        <f t="shared" si="416"/>
        <v>0</v>
      </c>
      <c r="V739" s="138">
        <f t="shared" si="416"/>
        <v>0</v>
      </c>
      <c r="W739" s="138">
        <f t="shared" si="416"/>
        <v>0</v>
      </c>
      <c r="X739" s="138">
        <f t="shared" si="416"/>
        <v>0</v>
      </c>
      <c r="Y739" s="135">
        <f t="shared" si="41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2" ht="15" thickBot="1" x14ac:dyDescent="0.4">
      <c r="E740" s="101"/>
      <c r="F740" s="140" t="s">
        <v>53</v>
      </c>
      <c r="G740" s="141">
        <f t="shared" ref="G740:O740" si="417">IF(G738-G735=-2,4)+IF(G738-G735=-1,3)+IF(G738-G735=0,2)+IF(G738-G735=1,1)+IF(G738-G735&gt;2,0)</f>
        <v>0</v>
      </c>
      <c r="H740" s="141">
        <f t="shared" si="417"/>
        <v>0</v>
      </c>
      <c r="I740" s="141">
        <f t="shared" si="417"/>
        <v>0</v>
      </c>
      <c r="J740" s="141">
        <f t="shared" si="417"/>
        <v>0</v>
      </c>
      <c r="K740" s="141">
        <f t="shared" si="417"/>
        <v>0</v>
      </c>
      <c r="L740" s="141">
        <f t="shared" si="417"/>
        <v>0</v>
      </c>
      <c r="M740" s="141">
        <f t="shared" si="417"/>
        <v>0</v>
      </c>
      <c r="N740" s="141">
        <f t="shared" si="417"/>
        <v>0</v>
      </c>
      <c r="O740" s="142">
        <f t="shared" si="417"/>
        <v>0</v>
      </c>
      <c r="P740" s="143">
        <f>SUM(G740:O740)</f>
        <v>0</v>
      </c>
      <c r="Q740" s="142">
        <f t="shared" ref="Q740:Y740" si="418">IF(Q738-Q735=-2,4)+IF(Q738-Q735=-1,3)+IF(Q738-Q735=0,2)+IF(Q738-Q735=1,1)+IF(Q738-Q735&gt;2,0)</f>
        <v>0</v>
      </c>
      <c r="R740" s="142">
        <f t="shared" si="418"/>
        <v>0</v>
      </c>
      <c r="S740" s="142">
        <f t="shared" si="418"/>
        <v>0</v>
      </c>
      <c r="T740" s="142">
        <f t="shared" si="418"/>
        <v>0</v>
      </c>
      <c r="U740" s="142">
        <f t="shared" si="418"/>
        <v>0</v>
      </c>
      <c r="V740" s="142">
        <f t="shared" si="418"/>
        <v>0</v>
      </c>
      <c r="W740" s="142">
        <f t="shared" si="418"/>
        <v>0</v>
      </c>
      <c r="X740" s="142">
        <f t="shared" si="418"/>
        <v>0</v>
      </c>
      <c r="Y740" s="142">
        <f t="shared" si="41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2" x14ac:dyDescent="0.35">
      <c r="E741" s="101"/>
      <c r="F741" s="38"/>
      <c r="G741" s="28">
        <f>G738-G735</f>
        <v>6</v>
      </c>
      <c r="H741" s="28">
        <f t="shared" ref="H741:O741" si="419">H738-H735</f>
        <v>5</v>
      </c>
      <c r="I741" s="28">
        <f t="shared" si="419"/>
        <v>7</v>
      </c>
      <c r="J741" s="28">
        <f t="shared" si="419"/>
        <v>6</v>
      </c>
      <c r="K741" s="28">
        <f t="shared" si="419"/>
        <v>6</v>
      </c>
      <c r="L741" s="28">
        <f t="shared" si="419"/>
        <v>6</v>
      </c>
      <c r="M741" s="28">
        <f t="shared" si="419"/>
        <v>7</v>
      </c>
      <c r="N741" s="28">
        <f t="shared" si="419"/>
        <v>6</v>
      </c>
      <c r="O741" s="15">
        <f t="shared" si="419"/>
        <v>5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6</v>
      </c>
      <c r="U741" s="15">
        <f t="shared" si="420"/>
        <v>6</v>
      </c>
      <c r="V741" s="15">
        <f t="shared" si="420"/>
        <v>5</v>
      </c>
      <c r="W741" s="15">
        <f t="shared" si="420"/>
        <v>6</v>
      </c>
      <c r="X741" s="15">
        <f t="shared" si="420"/>
        <v>7</v>
      </c>
      <c r="Y741" s="15">
        <f t="shared" si="420"/>
        <v>5</v>
      </c>
      <c r="Z741" s="145"/>
      <c r="AA741" s="146"/>
      <c r="AB741" s="101"/>
      <c r="AC741" s="101"/>
    </row>
    <row r="742" spans="5:32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2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2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</row>
    <row r="745" spans="5:32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</row>
    <row r="746" spans="5:32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</row>
    <row r="747" spans="5:32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</row>
    <row r="748" spans="5:32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</row>
    <row r="749" spans="5:32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</row>
    <row r="750" spans="5:32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</row>
    <row r="751" spans="5:32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</row>
    <row r="752" spans="5:32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</row>
    <row r="753" spans="5:32" ht="15.5" thickTop="1" thickBot="1" x14ac:dyDescent="0.4"/>
    <row r="754" spans="5:32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44646</v>
      </c>
      <c r="AB754" s="101"/>
      <c r="AC754" s="101"/>
    </row>
    <row r="755" spans="5:32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122</v>
      </c>
      <c r="M755" s="211"/>
      <c r="N755" s="211"/>
      <c r="O755" s="211">
        <f>$G$3</f>
        <v>70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2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2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2" x14ac:dyDescent="0.35">
      <c r="E758" s="101"/>
      <c r="F758" s="109" t="s">
        <v>11</v>
      </c>
      <c r="G758" s="110">
        <f>G$7</f>
        <v>4</v>
      </c>
      <c r="H758" s="110">
        <f t="shared" ref="H758:O758" si="421">H$7</f>
        <v>5</v>
      </c>
      <c r="I758" s="110">
        <f t="shared" si="421"/>
        <v>3</v>
      </c>
      <c r="J758" s="110">
        <f t="shared" si="421"/>
        <v>4</v>
      </c>
      <c r="K758" s="110">
        <f t="shared" si="421"/>
        <v>4</v>
      </c>
      <c r="L758" s="110">
        <f t="shared" si="421"/>
        <v>4</v>
      </c>
      <c r="M758" s="110">
        <f t="shared" si="421"/>
        <v>3</v>
      </c>
      <c r="N758" s="110">
        <f t="shared" si="421"/>
        <v>4</v>
      </c>
      <c r="O758" s="110">
        <f t="shared" si="421"/>
        <v>5</v>
      </c>
      <c r="P758" s="111">
        <f>SUM(G758:O758)</f>
        <v>36</v>
      </c>
      <c r="Q758" s="110">
        <f t="shared" ref="Q758:Y758" si="422">Q$7</f>
        <v>4</v>
      </c>
      <c r="R758" s="112">
        <f t="shared" si="422"/>
        <v>4</v>
      </c>
      <c r="S758" s="112">
        <f t="shared" si="422"/>
        <v>3</v>
      </c>
      <c r="T758" s="112">
        <f t="shared" si="422"/>
        <v>4</v>
      </c>
      <c r="U758" s="112">
        <f t="shared" si="422"/>
        <v>4</v>
      </c>
      <c r="V758" s="112">
        <f t="shared" si="422"/>
        <v>5</v>
      </c>
      <c r="W758" s="112">
        <f t="shared" si="422"/>
        <v>4</v>
      </c>
      <c r="X758" s="112">
        <f t="shared" si="422"/>
        <v>3</v>
      </c>
      <c r="Y758" s="113">
        <f t="shared" si="422"/>
        <v>5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2" x14ac:dyDescent="0.35">
      <c r="E759" s="101"/>
      <c r="F759" s="114" t="s">
        <v>7</v>
      </c>
      <c r="G759" s="115">
        <f>G$8</f>
        <v>2</v>
      </c>
      <c r="H759" s="115">
        <f t="shared" ref="H759:O759" si="423">H$8</f>
        <v>8</v>
      </c>
      <c r="I759" s="115">
        <f t="shared" si="423"/>
        <v>10</v>
      </c>
      <c r="J759" s="115">
        <f t="shared" si="423"/>
        <v>14</v>
      </c>
      <c r="K759" s="115">
        <f t="shared" si="423"/>
        <v>6</v>
      </c>
      <c r="L759" s="115">
        <f t="shared" si="423"/>
        <v>4</v>
      </c>
      <c r="M759" s="115">
        <f t="shared" si="423"/>
        <v>16</v>
      </c>
      <c r="N759" s="115">
        <f t="shared" si="423"/>
        <v>12</v>
      </c>
      <c r="O759" s="116">
        <f t="shared" si="423"/>
        <v>18</v>
      </c>
      <c r="P759" s="117"/>
      <c r="Q759" s="118">
        <f t="shared" ref="Q759:Y759" si="424">Q$8</f>
        <v>1</v>
      </c>
      <c r="R759" s="119">
        <f t="shared" si="424"/>
        <v>9</v>
      </c>
      <c r="S759" s="119">
        <f t="shared" si="424"/>
        <v>11</v>
      </c>
      <c r="T759" s="119">
        <f t="shared" si="424"/>
        <v>5</v>
      </c>
      <c r="U759" s="119">
        <f t="shared" si="424"/>
        <v>15</v>
      </c>
      <c r="V759" s="119">
        <f t="shared" si="424"/>
        <v>13</v>
      </c>
      <c r="W759" s="119">
        <f t="shared" si="424"/>
        <v>3</v>
      </c>
      <c r="X759" s="119">
        <f t="shared" si="424"/>
        <v>17</v>
      </c>
      <c r="Y759" s="116">
        <f t="shared" si="424"/>
        <v>7</v>
      </c>
      <c r="Z759" s="117"/>
      <c r="AA759" s="120"/>
      <c r="AB759" s="101"/>
      <c r="AC759" s="101"/>
    </row>
    <row r="760" spans="5:32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2</v>
      </c>
      <c r="H760" s="122">
        <f t="shared" ref="H760:O760" si="425">IF($Q755&lt;=18,IF(H759&lt;=$Q755,1,0),IF($Q755&lt;=36,IF(H759&lt;=($Q755-18),2,1),IF($Q755&gt;36,IF(H759&lt;=($Q755-36),3,2))))</f>
        <v>1</v>
      </c>
      <c r="I760" s="122">
        <f t="shared" si="425"/>
        <v>1</v>
      </c>
      <c r="J760" s="122">
        <f t="shared" si="425"/>
        <v>1</v>
      </c>
      <c r="K760" s="122">
        <f t="shared" si="425"/>
        <v>1</v>
      </c>
      <c r="L760" s="122">
        <f t="shared" si="425"/>
        <v>1</v>
      </c>
      <c r="M760" s="122">
        <f t="shared" si="425"/>
        <v>1</v>
      </c>
      <c r="N760" s="122">
        <f t="shared" si="425"/>
        <v>1</v>
      </c>
      <c r="O760" s="123">
        <f t="shared" si="425"/>
        <v>1</v>
      </c>
      <c r="P760" s="124">
        <f>SUM(G760:O760)</f>
        <v>10</v>
      </c>
      <c r="Q760" s="123">
        <f t="shared" ref="Q760:Y760" si="426">IF($Q755&lt;=18,IF(Q759&lt;=$Q755,1,0),IF($Q755&lt;=36,IF(Q759&lt;=($Q755-18),2,1),IF($Q755&gt;36,IF(Q759&lt;=($Q755-36),3,2))))</f>
        <v>2</v>
      </c>
      <c r="R760" s="123">
        <f t="shared" si="426"/>
        <v>1</v>
      </c>
      <c r="S760" s="123">
        <f t="shared" si="426"/>
        <v>1</v>
      </c>
      <c r="T760" s="123">
        <f t="shared" si="426"/>
        <v>1</v>
      </c>
      <c r="U760" s="123">
        <f t="shared" si="426"/>
        <v>1</v>
      </c>
      <c r="V760" s="123">
        <f t="shared" si="426"/>
        <v>1</v>
      </c>
      <c r="W760" s="123">
        <f t="shared" si="426"/>
        <v>1</v>
      </c>
      <c r="X760" s="123">
        <f t="shared" si="426"/>
        <v>1</v>
      </c>
      <c r="Y760" s="123">
        <f t="shared" si="426"/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2" x14ac:dyDescent="0.35">
      <c r="E761" s="101"/>
      <c r="F761" s="127" t="s">
        <v>51</v>
      </c>
      <c r="G761" s="128">
        <f t="shared" ref="G761:O761" si="427">G38</f>
        <v>10</v>
      </c>
      <c r="H761" s="128">
        <f t="shared" si="427"/>
        <v>10</v>
      </c>
      <c r="I761" s="128">
        <f t="shared" si="427"/>
        <v>10</v>
      </c>
      <c r="J761" s="128">
        <f t="shared" si="427"/>
        <v>10</v>
      </c>
      <c r="K761" s="128">
        <f t="shared" si="427"/>
        <v>10</v>
      </c>
      <c r="L761" s="128">
        <f t="shared" si="427"/>
        <v>10</v>
      </c>
      <c r="M761" s="128">
        <f t="shared" si="427"/>
        <v>10</v>
      </c>
      <c r="N761" s="128">
        <f t="shared" si="427"/>
        <v>10</v>
      </c>
      <c r="O761" s="128">
        <f t="shared" si="427"/>
        <v>10</v>
      </c>
      <c r="P761" s="129">
        <f>SUM(G761:O761)</f>
        <v>90</v>
      </c>
      <c r="Q761" s="130">
        <f t="shared" ref="Q761:Y761" si="428">Q38</f>
        <v>10</v>
      </c>
      <c r="R761" s="128">
        <f t="shared" si="428"/>
        <v>10</v>
      </c>
      <c r="S761" s="128">
        <f t="shared" si="428"/>
        <v>10</v>
      </c>
      <c r="T761" s="128">
        <f t="shared" si="428"/>
        <v>10</v>
      </c>
      <c r="U761" s="128">
        <f t="shared" si="428"/>
        <v>10</v>
      </c>
      <c r="V761" s="128">
        <f t="shared" si="428"/>
        <v>10</v>
      </c>
      <c r="W761" s="128">
        <f t="shared" si="428"/>
        <v>10</v>
      </c>
      <c r="X761" s="128">
        <f t="shared" si="428"/>
        <v>10</v>
      </c>
      <c r="Y761" s="131">
        <f t="shared" si="428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2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429">IF(H761-H758=-1,3+H760)+IF(H761-H758=0,2+H760)+IF(H761-H758=1,1+H760)+IF(H761-H758=2,H760)+IF(H761-H758=3,IF(H760-1&gt;0,H760-1,0))+IF(H761-H758=4,IF(H760-2&gt;0,H760-2,0))</f>
        <v>0</v>
      </c>
      <c r="I762" s="134">
        <f t="shared" si="429"/>
        <v>0</v>
      </c>
      <c r="J762" s="134">
        <f t="shared" si="429"/>
        <v>0</v>
      </c>
      <c r="K762" s="134">
        <f t="shared" si="429"/>
        <v>0</v>
      </c>
      <c r="L762" s="134">
        <f t="shared" si="429"/>
        <v>0</v>
      </c>
      <c r="M762" s="134">
        <f t="shared" si="429"/>
        <v>0</v>
      </c>
      <c r="N762" s="134">
        <f t="shared" si="429"/>
        <v>0</v>
      </c>
      <c r="O762" s="135">
        <f t="shared" si="429"/>
        <v>0</v>
      </c>
      <c r="P762" s="136">
        <f>SUM(G762:O762)</f>
        <v>0</v>
      </c>
      <c r="Q762" s="137">
        <f t="shared" ref="Q762:Y762" si="430">IF(Q761-Q758=-1,3+Q760)+IF(Q761-Q758=0,2+Q760)+IF(Q761-Q758=1,1+Q760)+IF(Q761-Q758=2,Q760)+IF(Q761-Q758=3,IF(Q760-1&gt;0,Q760-1,0))+IF(Q761-Q758=4,IF(Q760-2&gt;0,Q760-2,0))</f>
        <v>0</v>
      </c>
      <c r="R762" s="138">
        <f t="shared" si="430"/>
        <v>0</v>
      </c>
      <c r="S762" s="138">
        <f t="shared" si="430"/>
        <v>0</v>
      </c>
      <c r="T762" s="138">
        <f t="shared" si="430"/>
        <v>0</v>
      </c>
      <c r="U762" s="138">
        <f t="shared" si="430"/>
        <v>0</v>
      </c>
      <c r="V762" s="138">
        <f t="shared" si="430"/>
        <v>0</v>
      </c>
      <c r="W762" s="138">
        <f t="shared" si="430"/>
        <v>0</v>
      </c>
      <c r="X762" s="138">
        <f t="shared" si="430"/>
        <v>0</v>
      </c>
      <c r="Y762" s="135">
        <f t="shared" si="430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2" ht="15" thickBot="1" x14ac:dyDescent="0.4">
      <c r="E763" s="101"/>
      <c r="F763" s="140" t="s">
        <v>53</v>
      </c>
      <c r="G763" s="141">
        <f t="shared" ref="G763:O763" si="431">IF(G761-G758=-2,4)+IF(G761-G758=-1,3)+IF(G761-G758=0,2)+IF(G761-G758=1,1)+IF(G761-G758&gt;2,0)</f>
        <v>0</v>
      </c>
      <c r="H763" s="141">
        <f t="shared" si="431"/>
        <v>0</v>
      </c>
      <c r="I763" s="141">
        <f t="shared" si="431"/>
        <v>0</v>
      </c>
      <c r="J763" s="141">
        <f t="shared" si="431"/>
        <v>0</v>
      </c>
      <c r="K763" s="141">
        <f t="shared" si="431"/>
        <v>0</v>
      </c>
      <c r="L763" s="141">
        <f t="shared" si="431"/>
        <v>0</v>
      </c>
      <c r="M763" s="141">
        <f t="shared" si="431"/>
        <v>0</v>
      </c>
      <c r="N763" s="141">
        <f t="shared" si="431"/>
        <v>0</v>
      </c>
      <c r="O763" s="142">
        <f t="shared" si="431"/>
        <v>0</v>
      </c>
      <c r="P763" s="143">
        <f>SUM(G763:O763)</f>
        <v>0</v>
      </c>
      <c r="Q763" s="142">
        <f t="shared" ref="Q763:Y763" si="432">IF(Q761-Q758=-2,4)+IF(Q761-Q758=-1,3)+IF(Q761-Q758=0,2)+IF(Q761-Q758=1,1)+IF(Q761-Q758&gt;2,0)</f>
        <v>0</v>
      </c>
      <c r="R763" s="142">
        <f t="shared" si="432"/>
        <v>0</v>
      </c>
      <c r="S763" s="142">
        <f t="shared" si="432"/>
        <v>0</v>
      </c>
      <c r="T763" s="142">
        <f t="shared" si="432"/>
        <v>0</v>
      </c>
      <c r="U763" s="142">
        <f t="shared" si="432"/>
        <v>0</v>
      </c>
      <c r="V763" s="142">
        <f t="shared" si="432"/>
        <v>0</v>
      </c>
      <c r="W763" s="142">
        <f t="shared" si="432"/>
        <v>0</v>
      </c>
      <c r="X763" s="142">
        <f t="shared" si="432"/>
        <v>0</v>
      </c>
      <c r="Y763" s="142">
        <f t="shared" si="432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2" x14ac:dyDescent="0.35">
      <c r="E764" s="101"/>
      <c r="F764" s="38"/>
      <c r="G764" s="28">
        <f>G761-G758</f>
        <v>6</v>
      </c>
      <c r="H764" s="28">
        <f t="shared" ref="H764:O764" si="433">H761-H758</f>
        <v>5</v>
      </c>
      <c r="I764" s="28">
        <f t="shared" si="433"/>
        <v>7</v>
      </c>
      <c r="J764" s="28">
        <f t="shared" si="433"/>
        <v>6</v>
      </c>
      <c r="K764" s="28">
        <f t="shared" si="433"/>
        <v>6</v>
      </c>
      <c r="L764" s="28">
        <f t="shared" si="433"/>
        <v>6</v>
      </c>
      <c r="M764" s="28">
        <f t="shared" si="433"/>
        <v>7</v>
      </c>
      <c r="N764" s="28">
        <f t="shared" si="433"/>
        <v>6</v>
      </c>
      <c r="O764" s="15">
        <f t="shared" si="433"/>
        <v>5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6</v>
      </c>
      <c r="U764" s="15">
        <f t="shared" si="434"/>
        <v>6</v>
      </c>
      <c r="V764" s="15">
        <f t="shared" si="434"/>
        <v>5</v>
      </c>
      <c r="W764" s="15">
        <f t="shared" si="434"/>
        <v>6</v>
      </c>
      <c r="X764" s="15">
        <f t="shared" si="434"/>
        <v>7</v>
      </c>
      <c r="Y764" s="15">
        <f t="shared" si="434"/>
        <v>5</v>
      </c>
      <c r="Z764" s="145"/>
      <c r="AA764" s="146"/>
      <c r="AB764" s="101"/>
      <c r="AC764" s="101"/>
    </row>
    <row r="765" spans="5:32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2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2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</row>
    <row r="768" spans="5:32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</row>
    <row r="769" spans="5:32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</row>
    <row r="770" spans="5:32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</row>
    <row r="771" spans="5:32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</row>
    <row r="772" spans="5:32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</row>
    <row r="773" spans="5:32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</row>
    <row r="774" spans="5:32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</row>
    <row r="775" spans="5:32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</row>
    <row r="776" spans="5:32" ht="15" thickTop="1" x14ac:dyDescent="0.35"/>
  </sheetData>
  <mergeCells count="642"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A857A-7A34-4C65-834F-BABF2DD2F760}">
  <sheetPr codeName="Feuil9"/>
  <dimension ref="B1:AP776"/>
  <sheetViews>
    <sheetView showGridLines="0" zoomScale="60" zoomScaleNormal="60" workbookViewId="0">
      <selection activeCell="C38" sqref="C38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0" width="9.453125" style="16" hidden="1" customWidth="1"/>
    <col min="31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71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/>
      <c r="E3" s="24"/>
      <c r="F3" s="25">
        <v>133</v>
      </c>
      <c r="G3" s="195">
        <v>68.599999999999994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4</v>
      </c>
      <c r="I7" s="40">
        <v>5</v>
      </c>
      <c r="J7" s="40">
        <v>4</v>
      </c>
      <c r="K7" s="40">
        <v>3</v>
      </c>
      <c r="L7" s="40">
        <v>5</v>
      </c>
      <c r="M7" s="40">
        <v>3</v>
      </c>
      <c r="N7" s="40">
        <v>5</v>
      </c>
      <c r="O7" s="41">
        <v>3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5</v>
      </c>
      <c r="U7" s="40">
        <v>3</v>
      </c>
      <c r="V7" s="40">
        <v>4</v>
      </c>
      <c r="W7" s="40">
        <v>4</v>
      </c>
      <c r="X7" s="40">
        <v>5</v>
      </c>
      <c r="Y7" s="41">
        <v>4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4</v>
      </c>
      <c r="H8" s="49">
        <v>8</v>
      </c>
      <c r="I8" s="49">
        <v>12</v>
      </c>
      <c r="J8" s="49">
        <v>14</v>
      </c>
      <c r="K8" s="49">
        <v>2</v>
      </c>
      <c r="L8" s="49">
        <v>10</v>
      </c>
      <c r="M8" s="49">
        <v>18</v>
      </c>
      <c r="N8" s="49">
        <v>16</v>
      </c>
      <c r="O8" s="50">
        <v>6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17</v>
      </c>
      <c r="V8" s="49">
        <v>15</v>
      </c>
      <c r="W8" s="49">
        <v>3</v>
      </c>
      <c r="X8" s="49">
        <v>13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/>
      <c r="D9" s="8"/>
      <c r="E9" s="55">
        <v>20</v>
      </c>
      <c r="F9" s="56"/>
      <c r="G9" s="57">
        <v>10</v>
      </c>
      <c r="H9" s="58">
        <v>10</v>
      </c>
      <c r="I9" s="58">
        <v>10</v>
      </c>
      <c r="J9" s="58">
        <v>10</v>
      </c>
      <c r="K9" s="58">
        <v>10</v>
      </c>
      <c r="L9" s="58">
        <v>10</v>
      </c>
      <c r="M9" s="58">
        <v>10</v>
      </c>
      <c r="N9" s="58">
        <v>10</v>
      </c>
      <c r="O9" s="59">
        <v>10</v>
      </c>
      <c r="P9" s="60">
        <f t="shared" ref="P9:P38" si="0">SUM(G9:O9)</f>
        <v>90</v>
      </c>
      <c r="Q9" s="61">
        <v>10</v>
      </c>
      <c r="R9" s="58">
        <v>10</v>
      </c>
      <c r="S9" s="58">
        <v>10</v>
      </c>
      <c r="T9" s="58">
        <v>10</v>
      </c>
      <c r="U9" s="58">
        <v>10</v>
      </c>
      <c r="V9" s="58">
        <v>10</v>
      </c>
      <c r="W9" s="58">
        <v>10</v>
      </c>
      <c r="X9" s="58">
        <v>10</v>
      </c>
      <c r="Y9" s="59">
        <v>10</v>
      </c>
      <c r="Z9" s="62">
        <f t="shared" ref="Z9:Z38" si="1">SUM(Q9:Y9)</f>
        <v>90</v>
      </c>
      <c r="AA9" s="63">
        <f t="shared" ref="AA9:AA38" si="2">SUM(P9+Z9)</f>
        <v>180</v>
      </c>
      <c r="AB9" s="64"/>
      <c r="AC9" s="65">
        <f>$AA$95</f>
        <v>0</v>
      </c>
      <c r="AD9" s="65">
        <f>RANK(AC9,AC$9:AC$38,0)+COUNTIF(AC9:$AC$9,AC9)-1</f>
        <v>1</v>
      </c>
      <c r="AE9" s="65">
        <f>RANK(AC9,AC$9:AC$38,0)</f>
        <v>1</v>
      </c>
      <c r="AF9" s="65">
        <f>IF(ISBLANK($C9),0,1)*INDEX('Allocation Points'!$B$3:$AG$32,AE9,COUNTIF(AE$9:AE$38,AE9)+2)</f>
        <v>0</v>
      </c>
      <c r="AG9" s="74"/>
      <c r="AH9" s="65">
        <f>AA96</f>
        <v>0</v>
      </c>
      <c r="AI9" s="65">
        <f>RANK(AH9,AH$9:AH$38,0)+COUNTIF(AH9:$AH$9,AH9)-1</f>
        <v>1</v>
      </c>
      <c r="AJ9" s="65">
        <f>RANK(AH9,AH$9:AH$38,0)</f>
        <v>1</v>
      </c>
      <c r="AK9" s="65">
        <f>IF(ISBLANK($C9),0,1)*INDEX('Allocation Points'!$B$3:$AG$32,AJ9,COUNTIF(AJ$9:AJ$38,AJ9)+2)</f>
        <v>0</v>
      </c>
      <c r="AL9" s="74"/>
      <c r="AM9" s="65">
        <f>AA94</f>
        <v>180</v>
      </c>
      <c r="AN9" s="65">
        <f>RANK(AM9,AM$9:AM$38,1)+COUNTIF(AM9:$AM$9,AM9)-1</f>
        <v>1</v>
      </c>
      <c r="AO9" s="65">
        <f>RANK(AM9,AM$9:AM$38,1)</f>
        <v>1</v>
      </c>
      <c r="AP9" s="65">
        <f>IF(ISBLANK($C9),0,1)*INDEX('Allocation Points'!$B$3:$AG$32,AO9,COUNTIF(AO$9:AO$38,AO9)+2)</f>
        <v>0</v>
      </c>
    </row>
    <row r="10" spans="2:42" x14ac:dyDescent="0.35">
      <c r="B10" s="66">
        <v>2</v>
      </c>
      <c r="C10" s="7"/>
      <c r="D10" s="9"/>
      <c r="E10" s="55">
        <v>20</v>
      </c>
      <c r="F10" s="56"/>
      <c r="G10" s="57">
        <v>10</v>
      </c>
      <c r="H10" s="58">
        <v>10</v>
      </c>
      <c r="I10" s="58">
        <v>10</v>
      </c>
      <c r="J10" s="58">
        <v>10</v>
      </c>
      <c r="K10" s="58">
        <v>10</v>
      </c>
      <c r="L10" s="58">
        <v>10</v>
      </c>
      <c r="M10" s="58">
        <v>10</v>
      </c>
      <c r="N10" s="58">
        <v>10</v>
      </c>
      <c r="O10" s="59">
        <v>10</v>
      </c>
      <c r="P10" s="60">
        <f t="shared" si="0"/>
        <v>90</v>
      </c>
      <c r="Q10" s="61">
        <v>10</v>
      </c>
      <c r="R10" s="58">
        <v>10</v>
      </c>
      <c r="S10" s="58">
        <v>10</v>
      </c>
      <c r="T10" s="58">
        <v>10</v>
      </c>
      <c r="U10" s="58">
        <v>10</v>
      </c>
      <c r="V10" s="58">
        <v>10</v>
      </c>
      <c r="W10" s="58">
        <v>10</v>
      </c>
      <c r="X10" s="58">
        <v>10</v>
      </c>
      <c r="Y10" s="59">
        <v>10</v>
      </c>
      <c r="Z10" s="67">
        <f t="shared" si="1"/>
        <v>90</v>
      </c>
      <c r="AA10" s="68">
        <f t="shared" si="2"/>
        <v>180</v>
      </c>
      <c r="AC10" s="69">
        <f>$AA$118</f>
        <v>0</v>
      </c>
      <c r="AD10" s="70">
        <f>RANK(AC10,AC$9:AC$38,0)+COUNTIF(AC$9:$AC10,AC10)-1</f>
        <v>2</v>
      </c>
      <c r="AE10" s="70">
        <f t="shared" ref="AE10:AE38" si="3">RANK(AC10,AC$9:AC$38,0)</f>
        <v>1</v>
      </c>
      <c r="AF10" s="70">
        <f>IF(ISBLANK($C10),0,1)*INDEX('Allocation Points'!$B$3:$AG$32,AE10,COUNTIF(AE$9:AE$38,AE10)+2)</f>
        <v>0</v>
      </c>
      <c r="AG10" s="74"/>
      <c r="AH10" s="69">
        <f>AA119</f>
        <v>0</v>
      </c>
      <c r="AI10" s="70">
        <f>RANK(AH10,AH$9:AH$38,0)+COUNTIF(AH$9:$AH10,AH10)-1</f>
        <v>2</v>
      </c>
      <c r="AJ10" s="70">
        <f t="shared" ref="AJ10:AJ38" si="4">RANK(AH10,AH$9:AH$38,0)</f>
        <v>1</v>
      </c>
      <c r="AK10" s="70">
        <f>IF(ISBLANK($C10),0,1)*INDEX('Allocation Points'!$B$3:$AG$32,AJ10,COUNTIF(AJ$9:AJ$38,AJ10)+2)</f>
        <v>0</v>
      </c>
      <c r="AL10" s="74"/>
      <c r="AM10" s="69">
        <f>AA117</f>
        <v>180</v>
      </c>
      <c r="AN10" s="70">
        <f>RANK(AM10,AM$9:AM$38,1)+COUNTIF(AM$9:$AM10,AM10)-1</f>
        <v>2</v>
      </c>
      <c r="AO10" s="70">
        <f t="shared" ref="AO10:AO38" si="5">RANK(AM10,AM$9:AM$38,1)</f>
        <v>1</v>
      </c>
      <c r="AP10" s="70">
        <f>IF(ISBLANK($C10),0,1)*INDEX('Allocation Points'!$B$3:$AG$32,AO10,COUNTIF(AO$9:AO$38,AO10)+2)</f>
        <v>0</v>
      </c>
    </row>
    <row r="11" spans="2:42" x14ac:dyDescent="0.35">
      <c r="B11" s="66">
        <v>3</v>
      </c>
      <c r="C11" s="7"/>
      <c r="D11" s="10"/>
      <c r="E11" s="55">
        <v>20</v>
      </c>
      <c r="F11" s="56"/>
      <c r="G11" s="57">
        <v>10</v>
      </c>
      <c r="H11" s="58">
        <v>10</v>
      </c>
      <c r="I11" s="58">
        <v>10</v>
      </c>
      <c r="J11" s="58">
        <v>10</v>
      </c>
      <c r="K11" s="58">
        <v>10</v>
      </c>
      <c r="L11" s="58">
        <v>10</v>
      </c>
      <c r="M11" s="58">
        <v>10</v>
      </c>
      <c r="N11" s="58">
        <v>10</v>
      </c>
      <c r="O11" s="59">
        <v>10</v>
      </c>
      <c r="P11" s="60">
        <f t="shared" si="0"/>
        <v>90</v>
      </c>
      <c r="Q11" s="61">
        <v>10</v>
      </c>
      <c r="R11" s="58">
        <v>10</v>
      </c>
      <c r="S11" s="58">
        <v>10</v>
      </c>
      <c r="T11" s="58">
        <v>10</v>
      </c>
      <c r="U11" s="58">
        <v>10</v>
      </c>
      <c r="V11" s="58">
        <v>10</v>
      </c>
      <c r="W11" s="58">
        <v>10</v>
      </c>
      <c r="X11" s="58">
        <v>10</v>
      </c>
      <c r="Y11" s="59">
        <v>10</v>
      </c>
      <c r="Z11" s="67">
        <f t="shared" si="1"/>
        <v>90</v>
      </c>
      <c r="AA11" s="68">
        <f t="shared" si="2"/>
        <v>180</v>
      </c>
      <c r="AB11" s="64"/>
      <c r="AC11" s="69">
        <f>$AA$141</f>
        <v>0</v>
      </c>
      <c r="AD11" s="70">
        <f>RANK(AC11,AC$9:AC$38,0)+COUNTIF(AC$9:$AC11,AC11)-1</f>
        <v>3</v>
      </c>
      <c r="AE11" s="70">
        <f t="shared" si="3"/>
        <v>1</v>
      </c>
      <c r="AF11" s="70">
        <f>IF(ISBLANK($C11),0,1)*INDEX('Allocation Points'!$B$3:$AG$32,AE11,COUNTIF(AE$9:AE$38,AE11)+2)</f>
        <v>0</v>
      </c>
      <c r="AG11" s="74"/>
      <c r="AH11" s="69">
        <f>AA142</f>
        <v>0</v>
      </c>
      <c r="AI11" s="70">
        <f>RANK(AH11,AH$9:AH$38,0)+COUNTIF(AH$9:$AH11,AH11)-1</f>
        <v>3</v>
      </c>
      <c r="AJ11" s="70">
        <f t="shared" si="4"/>
        <v>1</v>
      </c>
      <c r="AK11" s="70">
        <f>IF(ISBLANK($C11),0,1)*INDEX('Allocation Points'!$B$3:$AG$32,AJ11,COUNTIF(AJ$9:AJ$38,AJ11)+2)</f>
        <v>0</v>
      </c>
      <c r="AL11" s="74"/>
      <c r="AM11" s="69">
        <f>AA140</f>
        <v>180</v>
      </c>
      <c r="AN11" s="70">
        <f>RANK(AM11,AM$9:AM$38,1)+COUNTIF(AM$9:$AM11,AM11)-1</f>
        <v>3</v>
      </c>
      <c r="AO11" s="70">
        <f t="shared" si="5"/>
        <v>1</v>
      </c>
      <c r="AP11" s="70">
        <f>IF(ISBLANK($C11),0,1)*INDEX('Allocation Points'!$B$3:$AG$32,AO11,COUNTIF(AO$9:AO$38,AO11)+2)</f>
        <v>0</v>
      </c>
    </row>
    <row r="12" spans="2:42" x14ac:dyDescent="0.35">
      <c r="B12" s="66">
        <v>4</v>
      </c>
      <c r="C12" s="11"/>
      <c r="D12" s="12"/>
      <c r="E12" s="55">
        <v>20</v>
      </c>
      <c r="F12" s="56"/>
      <c r="G12" s="57">
        <v>10</v>
      </c>
      <c r="H12" s="58">
        <v>10</v>
      </c>
      <c r="I12" s="58">
        <v>10</v>
      </c>
      <c r="J12" s="58">
        <v>10</v>
      </c>
      <c r="K12" s="58">
        <v>10</v>
      </c>
      <c r="L12" s="58">
        <v>10</v>
      </c>
      <c r="M12" s="58">
        <v>10</v>
      </c>
      <c r="N12" s="58">
        <v>10</v>
      </c>
      <c r="O12" s="59">
        <v>10</v>
      </c>
      <c r="P12" s="60">
        <f t="shared" si="0"/>
        <v>90</v>
      </c>
      <c r="Q12" s="61">
        <v>10</v>
      </c>
      <c r="R12" s="58">
        <v>10</v>
      </c>
      <c r="S12" s="58">
        <v>10</v>
      </c>
      <c r="T12" s="58">
        <v>10</v>
      </c>
      <c r="U12" s="58">
        <v>10</v>
      </c>
      <c r="V12" s="58">
        <v>10</v>
      </c>
      <c r="W12" s="58">
        <v>10</v>
      </c>
      <c r="X12" s="58">
        <v>10</v>
      </c>
      <c r="Y12" s="59">
        <v>10</v>
      </c>
      <c r="Z12" s="67">
        <f t="shared" si="1"/>
        <v>90</v>
      </c>
      <c r="AA12" s="68">
        <f t="shared" si="2"/>
        <v>180</v>
      </c>
      <c r="AC12" s="69">
        <f>$AA$164</f>
        <v>0</v>
      </c>
      <c r="AD12" s="70">
        <f>RANK(AC12,AC$9:AC$38,0)+COUNTIF(AC$9:$AC12,AC12)-1</f>
        <v>4</v>
      </c>
      <c r="AE12" s="70">
        <f t="shared" si="3"/>
        <v>1</v>
      </c>
      <c r="AF12" s="70">
        <f>IF(ISBLANK($C12),0,1)*INDEX('Allocation Points'!$B$3:$AG$32,AE12,COUNTIF(AE$9:AE$38,AE12)+2)</f>
        <v>0</v>
      </c>
      <c r="AG12" s="74"/>
      <c r="AH12" s="69">
        <f>AA165</f>
        <v>0</v>
      </c>
      <c r="AI12" s="70">
        <f>RANK(AH12,AH$9:AH$38,0)+COUNTIF(AH$9:$AH12,AH12)-1</f>
        <v>4</v>
      </c>
      <c r="AJ12" s="70">
        <f t="shared" si="4"/>
        <v>1</v>
      </c>
      <c r="AK12" s="70">
        <f>IF(ISBLANK($C12),0,1)*INDEX('Allocation Points'!$B$3:$AG$32,AJ12,COUNTIF(AJ$9:AJ$38,AJ12)+2)</f>
        <v>0</v>
      </c>
      <c r="AL12" s="74"/>
      <c r="AM12" s="69">
        <f>AA163</f>
        <v>180</v>
      </c>
      <c r="AN12" s="70">
        <f>RANK(AM12,AM$9:AM$38,1)+COUNTIF(AM$9:$AM12,AM12)-1</f>
        <v>4</v>
      </c>
      <c r="AO12" s="70">
        <f t="shared" si="5"/>
        <v>1</v>
      </c>
      <c r="AP12" s="70">
        <f>IF(ISBLANK($C12),0,1)*INDEX('Allocation Points'!$B$3:$AG$32,AO12,COUNTIF(AO$9:AO$38,AO12)+2)</f>
        <v>0</v>
      </c>
    </row>
    <row r="13" spans="2:42" x14ac:dyDescent="0.35">
      <c r="B13" s="66">
        <v>5</v>
      </c>
      <c r="C13" s="71"/>
      <c r="D13" s="9"/>
      <c r="E13" s="55">
        <v>20</v>
      </c>
      <c r="F13" s="56"/>
      <c r="G13" s="57">
        <v>10</v>
      </c>
      <c r="H13" s="58">
        <v>10</v>
      </c>
      <c r="I13" s="58">
        <v>10</v>
      </c>
      <c r="J13" s="58">
        <v>10</v>
      </c>
      <c r="K13" s="58">
        <v>10</v>
      </c>
      <c r="L13" s="58">
        <v>10</v>
      </c>
      <c r="M13" s="58">
        <v>10</v>
      </c>
      <c r="N13" s="58">
        <v>10</v>
      </c>
      <c r="O13" s="59">
        <v>10</v>
      </c>
      <c r="P13" s="60">
        <f t="shared" si="0"/>
        <v>90</v>
      </c>
      <c r="Q13" s="61">
        <v>10</v>
      </c>
      <c r="R13" s="58">
        <v>10</v>
      </c>
      <c r="S13" s="58">
        <v>10</v>
      </c>
      <c r="T13" s="58">
        <v>10</v>
      </c>
      <c r="U13" s="58">
        <v>10</v>
      </c>
      <c r="V13" s="58">
        <v>10</v>
      </c>
      <c r="W13" s="58">
        <v>10</v>
      </c>
      <c r="X13" s="58">
        <v>10</v>
      </c>
      <c r="Y13" s="59">
        <v>10</v>
      </c>
      <c r="Z13" s="67">
        <f t="shared" si="1"/>
        <v>90</v>
      </c>
      <c r="AA13" s="68">
        <f t="shared" si="2"/>
        <v>180</v>
      </c>
      <c r="AB13" s="64"/>
      <c r="AC13" s="69">
        <f>$AA$187</f>
        <v>0</v>
      </c>
      <c r="AD13" s="70">
        <f>RANK(AC13,AC$9:AC$38,0)+COUNTIF(AC$9:$AC13,AC13)-1</f>
        <v>5</v>
      </c>
      <c r="AE13" s="70">
        <f t="shared" si="3"/>
        <v>1</v>
      </c>
      <c r="AF13" s="70">
        <f>IF(ISBLANK($C13),0,1)*INDEX('Allocation Points'!$B$3:$AG$32,AE13,COUNTIF(AE$9:AE$38,AE13)+2)</f>
        <v>0</v>
      </c>
      <c r="AG13" s="74"/>
      <c r="AH13" s="69">
        <f>AA188</f>
        <v>0</v>
      </c>
      <c r="AI13" s="70">
        <f>RANK(AH13,AH$9:AH$38,0)+COUNTIF(AH$9:$AH13,AH13)-1</f>
        <v>5</v>
      </c>
      <c r="AJ13" s="70">
        <f t="shared" si="4"/>
        <v>1</v>
      </c>
      <c r="AK13" s="70">
        <f>IF(ISBLANK($C13),0,1)*INDEX('Allocation Points'!$B$3:$AG$32,AJ13,COUNTIF(AJ$9:AJ$38,AJ13)+2)</f>
        <v>0</v>
      </c>
      <c r="AL13" s="74"/>
      <c r="AM13" s="69">
        <f>AA186</f>
        <v>180</v>
      </c>
      <c r="AN13" s="70">
        <f>RANK(AM13,AM$9:AM$38,1)+COUNTIF(AM$9:$AM13,AM13)-1</f>
        <v>5</v>
      </c>
      <c r="AO13" s="70">
        <f t="shared" si="5"/>
        <v>1</v>
      </c>
      <c r="AP13" s="70">
        <f>IF(ISBLANK($C13),0,1)*INDEX('Allocation Points'!$B$3:$AG$32,AO13,COUNTIF(AO$9:AO$38,AO13)+2)</f>
        <v>0</v>
      </c>
    </row>
    <row r="14" spans="2:42" x14ac:dyDescent="0.35">
      <c r="B14" s="66">
        <v>6</v>
      </c>
      <c r="C14" s="7"/>
      <c r="D14" s="9"/>
      <c r="E14" s="55">
        <v>20</v>
      </c>
      <c r="F14" s="56"/>
      <c r="G14" s="57">
        <v>10</v>
      </c>
      <c r="H14" s="58">
        <v>10</v>
      </c>
      <c r="I14" s="58">
        <v>10</v>
      </c>
      <c r="J14" s="58">
        <v>10</v>
      </c>
      <c r="K14" s="58">
        <v>10</v>
      </c>
      <c r="L14" s="58">
        <v>10</v>
      </c>
      <c r="M14" s="58">
        <v>10</v>
      </c>
      <c r="N14" s="58">
        <v>10</v>
      </c>
      <c r="O14" s="59">
        <v>10</v>
      </c>
      <c r="P14" s="60">
        <f t="shared" si="0"/>
        <v>90</v>
      </c>
      <c r="Q14" s="61">
        <v>10</v>
      </c>
      <c r="R14" s="58">
        <v>10</v>
      </c>
      <c r="S14" s="58">
        <v>10</v>
      </c>
      <c r="T14" s="58">
        <v>10</v>
      </c>
      <c r="U14" s="58">
        <v>10</v>
      </c>
      <c r="V14" s="58">
        <v>10</v>
      </c>
      <c r="W14" s="58">
        <v>10</v>
      </c>
      <c r="X14" s="58">
        <v>10</v>
      </c>
      <c r="Y14" s="59">
        <v>10</v>
      </c>
      <c r="Z14" s="67">
        <f t="shared" si="1"/>
        <v>90</v>
      </c>
      <c r="AA14" s="68">
        <f t="shared" si="2"/>
        <v>180</v>
      </c>
      <c r="AC14" s="69">
        <f>$AA$210</f>
        <v>0</v>
      </c>
      <c r="AD14" s="70">
        <f>RANK(AC14,AC$9:AC$38,0)+COUNTIF(AC$9:$AC14,AC14)-1</f>
        <v>6</v>
      </c>
      <c r="AE14" s="70">
        <f t="shared" si="3"/>
        <v>1</v>
      </c>
      <c r="AF14" s="70">
        <f>IF(ISBLANK($C14),0,1)*INDEX('Allocation Points'!$B$3:$AG$32,AE14,COUNTIF(AE$9:AE$38,AE14)+2)</f>
        <v>0</v>
      </c>
      <c r="AG14" s="74"/>
      <c r="AH14" s="69">
        <f>AA211</f>
        <v>0</v>
      </c>
      <c r="AI14" s="70">
        <f>RANK(AH14,AH$9:AH$38,0)+COUNTIF(AH$9:$AH14,AH14)-1</f>
        <v>6</v>
      </c>
      <c r="AJ14" s="70">
        <f t="shared" si="4"/>
        <v>1</v>
      </c>
      <c r="AK14" s="70">
        <f>IF(ISBLANK($C14),0,1)*INDEX('Allocation Points'!$B$3:$AG$32,AJ14,COUNTIF(AJ$9:AJ$38,AJ14)+2)</f>
        <v>0</v>
      </c>
      <c r="AL14" s="74"/>
      <c r="AM14" s="69">
        <f>AA209</f>
        <v>180</v>
      </c>
      <c r="AN14" s="70">
        <f>RANK(AM14,AM$9:AM$38,1)+COUNTIF(AM$9:$AM14,AM14)-1</f>
        <v>6</v>
      </c>
      <c r="AO14" s="70">
        <f t="shared" si="5"/>
        <v>1</v>
      </c>
      <c r="AP14" s="70">
        <f>IF(ISBLANK($C14),0,1)*INDEX('Allocation Points'!$B$3:$AG$32,AO14,COUNTIF(AO$9:AO$38,AO14)+2)</f>
        <v>0</v>
      </c>
    </row>
    <row r="15" spans="2:42" x14ac:dyDescent="0.35">
      <c r="B15" s="66">
        <v>7</v>
      </c>
      <c r="C15" s="7"/>
      <c r="D15" s="9"/>
      <c r="E15" s="55">
        <v>20</v>
      </c>
      <c r="F15" s="56"/>
      <c r="G15" s="57">
        <v>10</v>
      </c>
      <c r="H15" s="58">
        <v>10</v>
      </c>
      <c r="I15" s="58">
        <v>10</v>
      </c>
      <c r="J15" s="58">
        <v>10</v>
      </c>
      <c r="K15" s="58">
        <v>10</v>
      </c>
      <c r="L15" s="58">
        <v>10</v>
      </c>
      <c r="M15" s="58">
        <v>10</v>
      </c>
      <c r="N15" s="58">
        <v>10</v>
      </c>
      <c r="O15" s="59">
        <v>10</v>
      </c>
      <c r="P15" s="60">
        <f t="shared" si="0"/>
        <v>90</v>
      </c>
      <c r="Q15" s="61">
        <v>10</v>
      </c>
      <c r="R15" s="58">
        <v>10</v>
      </c>
      <c r="S15" s="58">
        <v>10</v>
      </c>
      <c r="T15" s="58">
        <v>10</v>
      </c>
      <c r="U15" s="58">
        <v>10</v>
      </c>
      <c r="V15" s="58">
        <v>10</v>
      </c>
      <c r="W15" s="58">
        <v>10</v>
      </c>
      <c r="X15" s="58">
        <v>10</v>
      </c>
      <c r="Y15" s="59">
        <v>10</v>
      </c>
      <c r="Z15" s="67">
        <f t="shared" si="1"/>
        <v>90</v>
      </c>
      <c r="AA15" s="68">
        <f t="shared" si="2"/>
        <v>180</v>
      </c>
      <c r="AB15" s="64"/>
      <c r="AC15" s="69">
        <f>$AA$233</f>
        <v>0</v>
      </c>
      <c r="AD15" s="70">
        <f>RANK(AC15,AC$9:AC$38,0)+COUNTIF(AC$9:$AC15,AC15)-1</f>
        <v>7</v>
      </c>
      <c r="AE15" s="70">
        <f t="shared" si="3"/>
        <v>1</v>
      </c>
      <c r="AF15" s="70">
        <f>IF(ISBLANK($C15),0,1)*INDEX('Allocation Points'!$B$3:$AG$32,AE15,COUNTIF(AE$9:AE$38,AE15)+2)</f>
        <v>0</v>
      </c>
      <c r="AG15" s="74"/>
      <c r="AH15" s="69">
        <f>AA234</f>
        <v>0</v>
      </c>
      <c r="AI15" s="70">
        <f>RANK(AH15,AH$9:AH$38,0)+COUNTIF(AH$9:$AH15,AH15)-1</f>
        <v>7</v>
      </c>
      <c r="AJ15" s="70">
        <f t="shared" si="4"/>
        <v>1</v>
      </c>
      <c r="AK15" s="70">
        <f>IF(ISBLANK($C15),0,1)*INDEX('Allocation Points'!$B$3:$AG$32,AJ15,COUNTIF(AJ$9:AJ$38,AJ15)+2)</f>
        <v>0</v>
      </c>
      <c r="AL15" s="74"/>
      <c r="AM15" s="69">
        <f>AA232</f>
        <v>180</v>
      </c>
      <c r="AN15" s="70">
        <f>RANK(AM15,AM$9:AM$38,1)+COUNTIF(AM$9:$AM15,AM15)-1</f>
        <v>7</v>
      </c>
      <c r="AO15" s="70">
        <f t="shared" si="5"/>
        <v>1</v>
      </c>
      <c r="AP15" s="70">
        <f>IF(ISBLANK($C15),0,1)*INDEX('Allocation Points'!$B$3:$AG$32,AO15,COUNTIF(AO$9:AO$38,AO15)+2)</f>
        <v>0</v>
      </c>
    </row>
    <row r="16" spans="2:42" x14ac:dyDescent="0.35">
      <c r="B16" s="66">
        <v>8</v>
      </c>
      <c r="C16" s="7"/>
      <c r="D16" s="12"/>
      <c r="E16" s="55">
        <v>20</v>
      </c>
      <c r="F16" s="56"/>
      <c r="G16" s="57">
        <v>10</v>
      </c>
      <c r="H16" s="58">
        <v>10</v>
      </c>
      <c r="I16" s="58">
        <v>10</v>
      </c>
      <c r="J16" s="58">
        <v>10</v>
      </c>
      <c r="K16" s="58">
        <v>10</v>
      </c>
      <c r="L16" s="58">
        <v>10</v>
      </c>
      <c r="M16" s="58">
        <v>10</v>
      </c>
      <c r="N16" s="58">
        <v>10</v>
      </c>
      <c r="O16" s="59">
        <v>10</v>
      </c>
      <c r="P16" s="60">
        <f t="shared" si="0"/>
        <v>90</v>
      </c>
      <c r="Q16" s="61">
        <v>10</v>
      </c>
      <c r="R16" s="58">
        <v>10</v>
      </c>
      <c r="S16" s="58">
        <v>10</v>
      </c>
      <c r="T16" s="58">
        <v>10</v>
      </c>
      <c r="U16" s="58">
        <v>10</v>
      </c>
      <c r="V16" s="58">
        <v>10</v>
      </c>
      <c r="W16" s="58">
        <v>10</v>
      </c>
      <c r="X16" s="58">
        <v>10</v>
      </c>
      <c r="Y16" s="59">
        <v>10</v>
      </c>
      <c r="Z16" s="67">
        <f t="shared" si="1"/>
        <v>90</v>
      </c>
      <c r="AA16" s="68">
        <f t="shared" si="2"/>
        <v>180</v>
      </c>
      <c r="AC16" s="69">
        <f>$AA$256</f>
        <v>0</v>
      </c>
      <c r="AD16" s="70">
        <f>RANK(AC16,AC$9:AC$38,0)+COUNTIF(AC$9:$AC16,AC16)-1</f>
        <v>8</v>
      </c>
      <c r="AE16" s="70">
        <f t="shared" si="3"/>
        <v>1</v>
      </c>
      <c r="AF16" s="70">
        <f>IF(ISBLANK($C16),0,1)*INDEX('Allocation Points'!$B$3:$AG$32,AE16,COUNTIF(AE$9:AE$38,AE16)+2)</f>
        <v>0</v>
      </c>
      <c r="AG16" s="74"/>
      <c r="AH16" s="69">
        <f>AA257</f>
        <v>0</v>
      </c>
      <c r="AI16" s="70">
        <f>RANK(AH16,AH$9:AH$38,0)+COUNTIF(AH$9:$AH16,AH16)-1</f>
        <v>8</v>
      </c>
      <c r="AJ16" s="70">
        <f t="shared" si="4"/>
        <v>1</v>
      </c>
      <c r="AK16" s="70">
        <f>IF(ISBLANK($C16),0,1)*INDEX('Allocation Points'!$B$3:$AG$32,AJ16,COUNTIF(AJ$9:AJ$38,AJ16)+2)</f>
        <v>0</v>
      </c>
      <c r="AL16" s="74"/>
      <c r="AM16" s="69">
        <f>AA255</f>
        <v>180</v>
      </c>
      <c r="AN16" s="70">
        <f>RANK(AM16,AM$9:AM$38,1)+COUNTIF(AM$9:$AM16,AM16)-1</f>
        <v>8</v>
      </c>
      <c r="AO16" s="70">
        <f t="shared" si="5"/>
        <v>1</v>
      </c>
      <c r="AP16" s="70">
        <f>IF(ISBLANK($C16),0,1)*INDEX('Allocation Points'!$B$3:$AG$32,AO16,COUNTIF(AO$9:AO$38,AO16)+2)</f>
        <v>0</v>
      </c>
    </row>
    <row r="17" spans="2:42" x14ac:dyDescent="0.35">
      <c r="B17" s="66">
        <v>9</v>
      </c>
      <c r="C17" s="7"/>
      <c r="D17" s="10"/>
      <c r="E17" s="55">
        <v>20</v>
      </c>
      <c r="F17" s="56"/>
      <c r="G17" s="57">
        <v>10</v>
      </c>
      <c r="H17" s="58">
        <v>10</v>
      </c>
      <c r="I17" s="58">
        <v>10</v>
      </c>
      <c r="J17" s="58">
        <v>10</v>
      </c>
      <c r="K17" s="58">
        <v>10</v>
      </c>
      <c r="L17" s="58">
        <v>10</v>
      </c>
      <c r="M17" s="58">
        <v>10</v>
      </c>
      <c r="N17" s="58">
        <v>10</v>
      </c>
      <c r="O17" s="59">
        <v>10</v>
      </c>
      <c r="P17" s="60">
        <f t="shared" si="0"/>
        <v>90</v>
      </c>
      <c r="Q17" s="61">
        <v>10</v>
      </c>
      <c r="R17" s="58">
        <v>10</v>
      </c>
      <c r="S17" s="58">
        <v>10</v>
      </c>
      <c r="T17" s="58">
        <v>10</v>
      </c>
      <c r="U17" s="58">
        <v>10</v>
      </c>
      <c r="V17" s="58">
        <v>10</v>
      </c>
      <c r="W17" s="58">
        <v>10</v>
      </c>
      <c r="X17" s="58">
        <v>10</v>
      </c>
      <c r="Y17" s="59">
        <v>10</v>
      </c>
      <c r="Z17" s="67">
        <f t="shared" si="1"/>
        <v>90</v>
      </c>
      <c r="AA17" s="68">
        <f t="shared" si="2"/>
        <v>180</v>
      </c>
      <c r="AC17" s="69">
        <f>$AA$279</f>
        <v>0</v>
      </c>
      <c r="AD17" s="70">
        <f>RANK(AC17,AC$9:AC$38,0)+COUNTIF(AC$9:$AC17,AC17)-1</f>
        <v>9</v>
      </c>
      <c r="AE17" s="70">
        <f t="shared" si="3"/>
        <v>1</v>
      </c>
      <c r="AF17" s="70">
        <f>IF(ISBLANK($C17),0,1)*INDEX('Allocation Points'!$B$3:$AG$32,AE17,COUNTIF(AE$9:AE$38,AE17)+2)</f>
        <v>0</v>
      </c>
      <c r="AG17" s="74"/>
      <c r="AH17" s="69">
        <f>AA280</f>
        <v>0</v>
      </c>
      <c r="AI17" s="70">
        <f>RANK(AH17,AH$9:AH$38,0)+COUNTIF(AH$9:$AH17,AH17)-1</f>
        <v>9</v>
      </c>
      <c r="AJ17" s="70">
        <f t="shared" si="4"/>
        <v>1</v>
      </c>
      <c r="AK17" s="70">
        <f>IF(ISBLANK($C17),0,1)*INDEX('Allocation Points'!$B$3:$AG$32,AJ17,COUNTIF(AJ$9:AJ$38,AJ17)+2)</f>
        <v>0</v>
      </c>
      <c r="AL17" s="74"/>
      <c r="AM17" s="69">
        <f>AA278</f>
        <v>180</v>
      </c>
      <c r="AN17" s="70">
        <f>RANK(AM17,AM$9:AM$38,1)+COUNTIF(AM$9:$AM17,AM17)-1</f>
        <v>9</v>
      </c>
      <c r="AO17" s="70">
        <f t="shared" si="5"/>
        <v>1</v>
      </c>
      <c r="AP17" s="70">
        <f>IF(ISBLANK($C17),0,1)*INDEX('Allocation Points'!$B$3:$AG$32,AO17,COUNTIF(AO$9:AO$38,AO17)+2)</f>
        <v>0</v>
      </c>
    </row>
    <row r="18" spans="2:42" x14ac:dyDescent="0.35">
      <c r="B18" s="66">
        <v>10</v>
      </c>
      <c r="C18" s="11"/>
      <c r="D18" s="9"/>
      <c r="E18" s="55">
        <v>20</v>
      </c>
      <c r="F18" s="56"/>
      <c r="G18" s="57">
        <v>10</v>
      </c>
      <c r="H18" s="58">
        <v>10</v>
      </c>
      <c r="I18" s="58">
        <v>10</v>
      </c>
      <c r="J18" s="58">
        <v>10</v>
      </c>
      <c r="K18" s="58">
        <v>10</v>
      </c>
      <c r="L18" s="58">
        <v>10</v>
      </c>
      <c r="M18" s="58">
        <v>10</v>
      </c>
      <c r="N18" s="58">
        <v>10</v>
      </c>
      <c r="O18" s="59">
        <v>10</v>
      </c>
      <c r="P18" s="60">
        <f t="shared" si="0"/>
        <v>90</v>
      </c>
      <c r="Q18" s="61">
        <v>10</v>
      </c>
      <c r="R18" s="58">
        <v>10</v>
      </c>
      <c r="S18" s="58">
        <v>10</v>
      </c>
      <c r="T18" s="58">
        <v>10</v>
      </c>
      <c r="U18" s="58">
        <v>10</v>
      </c>
      <c r="V18" s="58">
        <v>10</v>
      </c>
      <c r="W18" s="58">
        <v>10</v>
      </c>
      <c r="X18" s="58">
        <v>10</v>
      </c>
      <c r="Y18" s="59">
        <v>10</v>
      </c>
      <c r="Z18" s="67">
        <f t="shared" si="1"/>
        <v>90</v>
      </c>
      <c r="AA18" s="68">
        <f t="shared" si="2"/>
        <v>180</v>
      </c>
      <c r="AB18" s="64"/>
      <c r="AC18" s="69">
        <f>$AA$302</f>
        <v>0</v>
      </c>
      <c r="AD18" s="70">
        <f>RANK(AC18,AC$9:AC$38,0)+COUNTIF(AC$9:$AC18,AC18)-1</f>
        <v>10</v>
      </c>
      <c r="AE18" s="70">
        <f t="shared" si="3"/>
        <v>1</v>
      </c>
      <c r="AF18" s="70">
        <f>IF(ISBLANK($C18),0,1)*INDEX('Allocation Points'!$B$3:$AG$32,AE18,COUNTIF(AE$9:AE$38,AE18)+2)</f>
        <v>0</v>
      </c>
      <c r="AG18" s="74"/>
      <c r="AH18" s="69">
        <f>AA303</f>
        <v>0</v>
      </c>
      <c r="AI18" s="70">
        <f>RANK(AH18,AH$9:AH$38,0)+COUNTIF(AH$9:$AH18,AH18)-1</f>
        <v>10</v>
      </c>
      <c r="AJ18" s="70">
        <f t="shared" si="4"/>
        <v>1</v>
      </c>
      <c r="AK18" s="70">
        <f>IF(ISBLANK($C18),0,1)*INDEX('Allocation Points'!$B$3:$AG$32,AJ18,COUNTIF(AJ$9:AJ$38,AJ18)+2)</f>
        <v>0</v>
      </c>
      <c r="AL18" s="74"/>
      <c r="AM18" s="69">
        <f>AA301</f>
        <v>180</v>
      </c>
      <c r="AN18" s="70">
        <f>RANK(AM18,AM$9:AM$38,1)+COUNTIF(AM$9:$AM18,AM18)-1</f>
        <v>10</v>
      </c>
      <c r="AO18" s="70">
        <f t="shared" si="5"/>
        <v>1</v>
      </c>
      <c r="AP18" s="70">
        <f>IF(ISBLANK($C18),0,1)*INDEX('Allocation Points'!$B$3:$AG$32,AO18,COUNTIF(AO$9:AO$38,AO18)+2)</f>
        <v>0</v>
      </c>
    </row>
    <row r="19" spans="2:42" x14ac:dyDescent="0.35">
      <c r="B19" s="66">
        <v>11</v>
      </c>
      <c r="C19" s="72"/>
      <c r="D19" s="10"/>
      <c r="E19" s="55">
        <v>20</v>
      </c>
      <c r="F19" s="56"/>
      <c r="G19" s="57">
        <v>10</v>
      </c>
      <c r="H19" s="58">
        <v>10</v>
      </c>
      <c r="I19" s="58">
        <v>10</v>
      </c>
      <c r="J19" s="58">
        <v>10</v>
      </c>
      <c r="K19" s="58">
        <v>10</v>
      </c>
      <c r="L19" s="58">
        <v>10</v>
      </c>
      <c r="M19" s="58">
        <v>10</v>
      </c>
      <c r="N19" s="58">
        <v>10</v>
      </c>
      <c r="O19" s="59">
        <v>10</v>
      </c>
      <c r="P19" s="60">
        <f t="shared" si="0"/>
        <v>90</v>
      </c>
      <c r="Q19" s="61">
        <v>10</v>
      </c>
      <c r="R19" s="58">
        <v>10</v>
      </c>
      <c r="S19" s="58">
        <v>10</v>
      </c>
      <c r="T19" s="58">
        <v>10</v>
      </c>
      <c r="U19" s="58">
        <v>10</v>
      </c>
      <c r="V19" s="58">
        <v>10</v>
      </c>
      <c r="W19" s="58">
        <v>10</v>
      </c>
      <c r="X19" s="58">
        <v>10</v>
      </c>
      <c r="Y19" s="59">
        <v>10</v>
      </c>
      <c r="Z19" s="67">
        <f t="shared" si="1"/>
        <v>90</v>
      </c>
      <c r="AA19" s="68">
        <f t="shared" si="2"/>
        <v>180</v>
      </c>
      <c r="AC19" s="69">
        <f>$AA$325</f>
        <v>0</v>
      </c>
      <c r="AD19" s="70">
        <f>RANK(AC19,AC$9:AC$38,0)+COUNTIF(AC$9:$AC19,AC19)-1</f>
        <v>11</v>
      </c>
      <c r="AE19" s="70">
        <f t="shared" si="3"/>
        <v>1</v>
      </c>
      <c r="AF19" s="70">
        <f>IF(ISBLANK($C19),0,1)*INDEX('Allocation Points'!$B$3:$AG$32,AE19,COUNTIF(AE$9:AE$38,AE19)+2)</f>
        <v>0</v>
      </c>
      <c r="AG19" s="74"/>
      <c r="AH19" s="69">
        <f>AA326</f>
        <v>0</v>
      </c>
      <c r="AI19" s="70">
        <f>RANK(AH19,AH$9:AH$38,0)+COUNTIF(AH$9:$AH19,AH19)-1</f>
        <v>11</v>
      </c>
      <c r="AJ19" s="70">
        <f t="shared" si="4"/>
        <v>1</v>
      </c>
      <c r="AK19" s="70">
        <f>IF(ISBLANK($C19),0,1)*INDEX('Allocation Points'!$B$3:$AG$32,AJ19,COUNTIF(AJ$9:AJ$38,AJ19)+2)</f>
        <v>0</v>
      </c>
      <c r="AL19" s="74"/>
      <c r="AM19" s="69">
        <f>AA324</f>
        <v>180</v>
      </c>
      <c r="AN19" s="70">
        <f>RANK(AM19,AM$9:AM$38,1)+COUNTIF(AM$9:$AM19,AM19)-1</f>
        <v>11</v>
      </c>
      <c r="AO19" s="70">
        <f t="shared" si="5"/>
        <v>1</v>
      </c>
      <c r="AP19" s="70">
        <f>IF(ISBLANK($C19),0,1)*INDEX('Allocation Points'!$B$3:$AG$32,AO19,COUNTIF(AO$9:AO$38,AO19)+2)</f>
        <v>0</v>
      </c>
    </row>
    <row r="20" spans="2:42" x14ac:dyDescent="0.35">
      <c r="B20" s="66">
        <v>12</v>
      </c>
      <c r="C20" s="71"/>
      <c r="D20" s="12"/>
      <c r="E20" s="55">
        <v>20</v>
      </c>
      <c r="F20" s="56"/>
      <c r="G20" s="57">
        <v>10</v>
      </c>
      <c r="H20" s="58">
        <v>10</v>
      </c>
      <c r="I20" s="58">
        <v>10</v>
      </c>
      <c r="J20" s="58">
        <v>10</v>
      </c>
      <c r="K20" s="58">
        <v>10</v>
      </c>
      <c r="L20" s="58">
        <v>10</v>
      </c>
      <c r="M20" s="58">
        <v>10</v>
      </c>
      <c r="N20" s="58">
        <v>10</v>
      </c>
      <c r="O20" s="59">
        <v>10</v>
      </c>
      <c r="P20" s="60">
        <f t="shared" si="0"/>
        <v>90</v>
      </c>
      <c r="Q20" s="61">
        <v>10</v>
      </c>
      <c r="R20" s="58">
        <v>10</v>
      </c>
      <c r="S20" s="58">
        <v>10</v>
      </c>
      <c r="T20" s="58">
        <v>10</v>
      </c>
      <c r="U20" s="58">
        <v>10</v>
      </c>
      <c r="V20" s="58">
        <v>10</v>
      </c>
      <c r="W20" s="58">
        <v>10</v>
      </c>
      <c r="X20" s="58">
        <v>10</v>
      </c>
      <c r="Y20" s="59">
        <v>10</v>
      </c>
      <c r="Z20" s="67">
        <f t="shared" si="1"/>
        <v>90</v>
      </c>
      <c r="AA20" s="68">
        <f t="shared" si="2"/>
        <v>180</v>
      </c>
      <c r="AB20" s="64"/>
      <c r="AC20" s="69">
        <f>$AA$348</f>
        <v>0</v>
      </c>
      <c r="AD20" s="70">
        <f>RANK(AC20,AC$9:AC$38,0)+COUNTIF(AC$9:$AC20,AC20)-1</f>
        <v>12</v>
      </c>
      <c r="AE20" s="70">
        <f t="shared" si="3"/>
        <v>1</v>
      </c>
      <c r="AF20" s="70">
        <f>IF(ISBLANK($C20),0,1)*INDEX('Allocation Points'!$B$3:$AG$32,AE20,COUNTIF(AE$9:AE$38,AE20)+2)</f>
        <v>0</v>
      </c>
      <c r="AG20" s="74"/>
      <c r="AH20" s="69">
        <f>AA349</f>
        <v>0</v>
      </c>
      <c r="AI20" s="70">
        <f>RANK(AH20,AH$9:AH$38,0)+COUNTIF(AH$9:$AH20,AH20)-1</f>
        <v>12</v>
      </c>
      <c r="AJ20" s="70">
        <f t="shared" si="4"/>
        <v>1</v>
      </c>
      <c r="AK20" s="70">
        <f>IF(ISBLANK($C20),0,1)*INDEX('Allocation Points'!$B$3:$AG$32,AJ20,COUNTIF(AJ$9:AJ$38,AJ20)+2)</f>
        <v>0</v>
      </c>
      <c r="AL20" s="74"/>
      <c r="AM20" s="69">
        <f>AA347</f>
        <v>180</v>
      </c>
      <c r="AN20" s="70">
        <f>RANK(AM20,AM$9:AM$38,1)+COUNTIF(AM$9:$AM20,AM20)-1</f>
        <v>12</v>
      </c>
      <c r="AO20" s="70">
        <f t="shared" si="5"/>
        <v>1</v>
      </c>
      <c r="AP20" s="70">
        <f>IF(ISBLANK($C20),0,1)*INDEX('Allocation Points'!$B$3:$AG$32,AO20,COUNTIF(AO$9:AO$38,AO20)+2)</f>
        <v>0</v>
      </c>
    </row>
    <row r="21" spans="2:42" x14ac:dyDescent="0.35">
      <c r="B21" s="73">
        <v>13</v>
      </c>
      <c r="C21" s="7"/>
      <c r="D21" s="10"/>
      <c r="E21" s="55">
        <v>20</v>
      </c>
      <c r="F21" s="56"/>
      <c r="G21" s="57">
        <v>10</v>
      </c>
      <c r="H21" s="58">
        <v>10</v>
      </c>
      <c r="I21" s="58">
        <v>10</v>
      </c>
      <c r="J21" s="58">
        <v>10</v>
      </c>
      <c r="K21" s="58">
        <v>10</v>
      </c>
      <c r="L21" s="58">
        <v>10</v>
      </c>
      <c r="M21" s="58">
        <v>10</v>
      </c>
      <c r="N21" s="58">
        <v>10</v>
      </c>
      <c r="O21" s="59">
        <v>10</v>
      </c>
      <c r="P21" s="60">
        <f t="shared" si="0"/>
        <v>90</v>
      </c>
      <c r="Q21" s="61">
        <v>10</v>
      </c>
      <c r="R21" s="58">
        <v>10</v>
      </c>
      <c r="S21" s="58">
        <v>10</v>
      </c>
      <c r="T21" s="58">
        <v>10</v>
      </c>
      <c r="U21" s="58">
        <v>10</v>
      </c>
      <c r="V21" s="58">
        <v>10</v>
      </c>
      <c r="W21" s="58">
        <v>10</v>
      </c>
      <c r="X21" s="58">
        <v>10</v>
      </c>
      <c r="Y21" s="59">
        <v>10</v>
      </c>
      <c r="Z21" s="67">
        <f t="shared" si="1"/>
        <v>90</v>
      </c>
      <c r="AA21" s="68">
        <f t="shared" si="2"/>
        <v>180</v>
      </c>
      <c r="AC21" s="69">
        <f>$AA$371</f>
        <v>0</v>
      </c>
      <c r="AD21" s="69">
        <f>RANK(AC21,AC$9:AC$38,0)+COUNTIF(AC$9:$AC21,AC21)-1</f>
        <v>13</v>
      </c>
      <c r="AE21" s="69">
        <f t="shared" si="3"/>
        <v>1</v>
      </c>
      <c r="AF21" s="69">
        <f>IF(ISBLANK($C21),0,1)*INDEX('Allocation Points'!$B$3:$AG$32,AE21,COUNTIF(AE$9:AE$38,AE21)+2)</f>
        <v>0</v>
      </c>
      <c r="AG21" s="74"/>
      <c r="AH21" s="69">
        <f>AA372</f>
        <v>0</v>
      </c>
      <c r="AI21" s="70">
        <f>RANK(AH21,AH$9:AH$38,0)+COUNTIF(AH$9:$AH21,AH21)-1</f>
        <v>13</v>
      </c>
      <c r="AJ21" s="69">
        <f t="shared" si="4"/>
        <v>1</v>
      </c>
      <c r="AK21" s="69">
        <f>IF(ISBLANK($C21),0,1)*INDEX('Allocation Points'!$B$3:$AG$32,AJ21,COUNTIF(AJ$9:AJ$38,AJ21)+2)</f>
        <v>0</v>
      </c>
      <c r="AL21" s="74"/>
      <c r="AM21" s="69">
        <f>AA370</f>
        <v>180</v>
      </c>
      <c r="AN21" s="70">
        <f>RANK(AM21,AM$9:AM$38,1)+COUNTIF(AM$9:$AM21,AM21)-1</f>
        <v>13</v>
      </c>
      <c r="AO21" s="69">
        <f t="shared" si="5"/>
        <v>1</v>
      </c>
      <c r="AP21" s="69">
        <f>IF(ISBLANK($C21),0,1)*INDEX('Allocation Points'!$B$3:$AG$32,AO21,COUNTIF(AO$9:AO$38,AO21)+2)</f>
        <v>0</v>
      </c>
    </row>
    <row r="22" spans="2:42" x14ac:dyDescent="0.35">
      <c r="B22" s="73">
        <v>14</v>
      </c>
      <c r="C22" s="7"/>
      <c r="D22" s="10"/>
      <c r="E22" s="55">
        <v>20</v>
      </c>
      <c r="F22" s="56"/>
      <c r="G22" s="57">
        <v>10</v>
      </c>
      <c r="H22" s="58">
        <v>10</v>
      </c>
      <c r="I22" s="58">
        <v>10</v>
      </c>
      <c r="J22" s="58">
        <v>10</v>
      </c>
      <c r="K22" s="58">
        <v>10</v>
      </c>
      <c r="L22" s="58">
        <v>10</v>
      </c>
      <c r="M22" s="58">
        <v>10</v>
      </c>
      <c r="N22" s="58">
        <v>10</v>
      </c>
      <c r="O22" s="59">
        <v>10</v>
      </c>
      <c r="P22" s="60">
        <f t="shared" si="0"/>
        <v>90</v>
      </c>
      <c r="Q22" s="61">
        <v>10</v>
      </c>
      <c r="R22" s="58">
        <v>10</v>
      </c>
      <c r="S22" s="58">
        <v>10</v>
      </c>
      <c r="T22" s="58">
        <v>10</v>
      </c>
      <c r="U22" s="58">
        <v>10</v>
      </c>
      <c r="V22" s="58">
        <v>10</v>
      </c>
      <c r="W22" s="58">
        <v>10</v>
      </c>
      <c r="X22" s="58">
        <v>10</v>
      </c>
      <c r="Y22" s="59">
        <v>10</v>
      </c>
      <c r="Z22" s="67">
        <f t="shared" si="1"/>
        <v>90</v>
      </c>
      <c r="AA22" s="68">
        <f t="shared" si="2"/>
        <v>180</v>
      </c>
      <c r="AC22" s="69">
        <f>$AA$394</f>
        <v>0</v>
      </c>
      <c r="AD22" s="70">
        <f>RANK(AC22,AC$9:AC$38,0)+COUNTIF(AC$9:$AC22,AC22)-1</f>
        <v>14</v>
      </c>
      <c r="AE22" s="70">
        <f t="shared" si="3"/>
        <v>1</v>
      </c>
      <c r="AF22" s="70">
        <f>IF(ISBLANK($C22),0,1)*INDEX('Allocation Points'!$B$3:$AG$32,AE22,COUNTIF(AE$9:AE$38,AE22)+2)</f>
        <v>0</v>
      </c>
      <c r="AG22" s="74"/>
      <c r="AH22" s="69">
        <f>AA395</f>
        <v>0</v>
      </c>
      <c r="AI22" s="70">
        <f>RANK(AH22,AH$9:AH$38,0)+COUNTIF(AH$9:$AH22,AH22)-1</f>
        <v>14</v>
      </c>
      <c r="AJ22" s="70">
        <f t="shared" si="4"/>
        <v>1</v>
      </c>
      <c r="AK22" s="70">
        <f>IF(ISBLANK($C22),0,1)*INDEX('Allocation Points'!$B$3:$AG$32,AJ22,COUNTIF(AJ$9:AJ$38,AJ22)+2)</f>
        <v>0</v>
      </c>
      <c r="AL22" s="74"/>
      <c r="AM22" s="69">
        <f>AA393</f>
        <v>180</v>
      </c>
      <c r="AN22" s="70">
        <f>RANK(AM22,AM$9:AM$38,1)+COUNTIF(AM$9:$AM22,AM22)-1</f>
        <v>14</v>
      </c>
      <c r="AO22" s="70">
        <f t="shared" si="5"/>
        <v>1</v>
      </c>
      <c r="AP22" s="70">
        <f>IF(ISBLANK($C22),0,1)*INDEX('Allocation Points'!$B$3:$AG$32,AO22,COUNTIF(AO$9:AO$38,AO22)+2)</f>
        <v>0</v>
      </c>
    </row>
    <row r="23" spans="2:42" x14ac:dyDescent="0.35">
      <c r="B23" s="73">
        <v>15</v>
      </c>
      <c r="C23" s="7"/>
      <c r="D23" s="9"/>
      <c r="E23" s="55">
        <v>20</v>
      </c>
      <c r="F23" s="56"/>
      <c r="G23" s="57">
        <v>10</v>
      </c>
      <c r="H23" s="58">
        <v>10</v>
      </c>
      <c r="I23" s="58">
        <v>10</v>
      </c>
      <c r="J23" s="58">
        <v>10</v>
      </c>
      <c r="K23" s="58">
        <v>10</v>
      </c>
      <c r="L23" s="58">
        <v>10</v>
      </c>
      <c r="M23" s="58">
        <v>10</v>
      </c>
      <c r="N23" s="58">
        <v>10</v>
      </c>
      <c r="O23" s="59">
        <v>10</v>
      </c>
      <c r="P23" s="60">
        <f t="shared" si="0"/>
        <v>90</v>
      </c>
      <c r="Q23" s="61">
        <v>10</v>
      </c>
      <c r="R23" s="58">
        <v>10</v>
      </c>
      <c r="S23" s="58">
        <v>10</v>
      </c>
      <c r="T23" s="58">
        <v>10</v>
      </c>
      <c r="U23" s="58">
        <v>10</v>
      </c>
      <c r="V23" s="58">
        <v>10</v>
      </c>
      <c r="W23" s="58">
        <v>10</v>
      </c>
      <c r="X23" s="58">
        <v>10</v>
      </c>
      <c r="Y23" s="59">
        <v>10</v>
      </c>
      <c r="Z23" s="67">
        <f t="shared" si="1"/>
        <v>90</v>
      </c>
      <c r="AA23" s="68">
        <f t="shared" si="2"/>
        <v>180</v>
      </c>
      <c r="AB23" s="74"/>
      <c r="AC23" s="69">
        <f>$AA$417</f>
        <v>0</v>
      </c>
      <c r="AD23" s="70">
        <f>RANK(AC23,AC$9:AC$38,0)+COUNTIF(AC$9:$AC23,AC23)-1</f>
        <v>15</v>
      </c>
      <c r="AE23" s="70">
        <f t="shared" si="3"/>
        <v>1</v>
      </c>
      <c r="AF23" s="70">
        <f>IF(ISBLANK($C23),0,1)*INDEX('Allocation Points'!$B$3:$AG$32,AE23,COUNTIF(AE$9:AE$38,AE23)+2)</f>
        <v>0</v>
      </c>
      <c r="AG23" s="74"/>
      <c r="AH23" s="69">
        <f>AA418</f>
        <v>0</v>
      </c>
      <c r="AI23" s="70">
        <f>RANK(AH23,AH$9:AH$38,0)+COUNTIF(AH$9:$AH23,AH23)-1</f>
        <v>15</v>
      </c>
      <c r="AJ23" s="70">
        <f t="shared" si="4"/>
        <v>1</v>
      </c>
      <c r="AK23" s="70">
        <f>IF(ISBLANK($C23),0,1)*INDEX('Allocation Points'!$B$3:$AG$32,AJ23,COUNTIF(AJ$9:AJ$38,AJ23)+2)</f>
        <v>0</v>
      </c>
      <c r="AL23" s="74"/>
      <c r="AM23" s="69">
        <f>AA416</f>
        <v>180</v>
      </c>
      <c r="AN23" s="70">
        <f>RANK(AM23,AM$9:AM$38,1)+COUNTIF(AM$9:$AM23,AM23)-1</f>
        <v>15</v>
      </c>
      <c r="AO23" s="70">
        <f t="shared" si="5"/>
        <v>1</v>
      </c>
      <c r="AP23" s="70">
        <f>IF(ISBLANK($C23),0,1)*INDEX('Allocation Points'!$B$3:$AG$32,AO23,COUNTIF(AO$9:AO$38,AO23)+2)</f>
        <v>0</v>
      </c>
    </row>
    <row r="24" spans="2:42" x14ac:dyDescent="0.35">
      <c r="B24" s="73">
        <v>16</v>
      </c>
      <c r="C24" s="7"/>
      <c r="D24" s="9"/>
      <c r="E24" s="55">
        <v>20</v>
      </c>
      <c r="F24" s="56"/>
      <c r="G24" s="57">
        <v>10</v>
      </c>
      <c r="H24" s="58">
        <v>10</v>
      </c>
      <c r="I24" s="58">
        <v>10</v>
      </c>
      <c r="J24" s="58">
        <v>10</v>
      </c>
      <c r="K24" s="58">
        <v>10</v>
      </c>
      <c r="L24" s="58">
        <v>10</v>
      </c>
      <c r="M24" s="58">
        <v>10</v>
      </c>
      <c r="N24" s="58">
        <v>10</v>
      </c>
      <c r="O24" s="59">
        <v>10</v>
      </c>
      <c r="P24" s="60">
        <f t="shared" si="0"/>
        <v>90</v>
      </c>
      <c r="Q24" s="61">
        <v>10</v>
      </c>
      <c r="R24" s="58">
        <v>10</v>
      </c>
      <c r="S24" s="58">
        <v>10</v>
      </c>
      <c r="T24" s="58">
        <v>10</v>
      </c>
      <c r="U24" s="58">
        <v>10</v>
      </c>
      <c r="V24" s="58">
        <v>10</v>
      </c>
      <c r="W24" s="58">
        <v>10</v>
      </c>
      <c r="X24" s="58">
        <v>10</v>
      </c>
      <c r="Y24" s="59">
        <v>10</v>
      </c>
      <c r="Z24" s="67">
        <f t="shared" si="1"/>
        <v>90</v>
      </c>
      <c r="AA24" s="68">
        <f t="shared" si="2"/>
        <v>180</v>
      </c>
      <c r="AB24" s="74"/>
      <c r="AC24" s="69">
        <f>$AA$440</f>
        <v>0</v>
      </c>
      <c r="AD24" s="70">
        <f>RANK(AC24,AC$9:AC$38,0)+COUNTIF(AC$9:$AC24,AC24)-1</f>
        <v>16</v>
      </c>
      <c r="AE24" s="70">
        <f t="shared" si="3"/>
        <v>1</v>
      </c>
      <c r="AF24" s="70">
        <f>IF(ISBLANK($C24),0,1)*INDEX('Allocation Points'!$B$3:$AG$32,AE24,COUNTIF(AE$9:AE$38,AE24)+2)</f>
        <v>0</v>
      </c>
      <c r="AG24" s="74"/>
      <c r="AH24" s="69">
        <f>AA441</f>
        <v>0</v>
      </c>
      <c r="AI24" s="70">
        <f>RANK(AH24,AH$9:AH$38,0)+COUNTIF(AH$9:$AH24,AH24)-1</f>
        <v>16</v>
      </c>
      <c r="AJ24" s="70">
        <f t="shared" si="4"/>
        <v>1</v>
      </c>
      <c r="AK24" s="70">
        <f>IF(ISBLANK($C24),0,1)*INDEX('Allocation Points'!$B$3:$AG$32,AJ24,COUNTIF(AJ$9:AJ$38,AJ24)+2)</f>
        <v>0</v>
      </c>
      <c r="AL24" s="74"/>
      <c r="AM24" s="69">
        <f>AA439</f>
        <v>180</v>
      </c>
      <c r="AN24" s="70">
        <f>RANK(AM24,AM$9:AM$38,1)+COUNTIF(AM$9:$AM24,AM24)-1</f>
        <v>16</v>
      </c>
      <c r="AO24" s="70">
        <f t="shared" si="5"/>
        <v>1</v>
      </c>
      <c r="AP24" s="70">
        <f>IF(ISBLANK($C24),0,1)*INDEX('Allocation Points'!$B$3:$AG$32,AO24,COUNTIF(AO$9:AO$38,AO24)+2)</f>
        <v>0</v>
      </c>
    </row>
    <row r="25" spans="2:42" x14ac:dyDescent="0.35">
      <c r="B25" s="75">
        <v>17</v>
      </c>
      <c r="C25" s="7"/>
      <c r="D25" s="10"/>
      <c r="E25" s="55">
        <v>20</v>
      </c>
      <c r="F25" s="56"/>
      <c r="G25" s="57">
        <v>10</v>
      </c>
      <c r="H25" s="58">
        <v>10</v>
      </c>
      <c r="I25" s="58">
        <v>10</v>
      </c>
      <c r="J25" s="58">
        <v>10</v>
      </c>
      <c r="K25" s="58">
        <v>10</v>
      </c>
      <c r="L25" s="58">
        <v>10</v>
      </c>
      <c r="M25" s="58">
        <v>10</v>
      </c>
      <c r="N25" s="58">
        <v>10</v>
      </c>
      <c r="O25" s="59">
        <v>10</v>
      </c>
      <c r="P25" s="60">
        <f t="shared" si="0"/>
        <v>90</v>
      </c>
      <c r="Q25" s="61">
        <v>10</v>
      </c>
      <c r="R25" s="58">
        <v>10</v>
      </c>
      <c r="S25" s="58">
        <v>10</v>
      </c>
      <c r="T25" s="58">
        <v>10</v>
      </c>
      <c r="U25" s="58">
        <v>10</v>
      </c>
      <c r="V25" s="58">
        <v>10</v>
      </c>
      <c r="W25" s="58">
        <v>10</v>
      </c>
      <c r="X25" s="58">
        <v>10</v>
      </c>
      <c r="Y25" s="59">
        <v>10</v>
      </c>
      <c r="Z25" s="76">
        <f t="shared" si="1"/>
        <v>90</v>
      </c>
      <c r="AA25" s="77">
        <f t="shared" si="2"/>
        <v>180</v>
      </c>
      <c r="AC25" s="69">
        <f>$AA$463</f>
        <v>0</v>
      </c>
      <c r="AD25" s="70">
        <f>RANK(AC25,AC$9:AC$38,0)+COUNTIF(AC$9:$AC25,AC25)-1</f>
        <v>17</v>
      </c>
      <c r="AE25" s="70">
        <f t="shared" si="3"/>
        <v>1</v>
      </c>
      <c r="AF25" s="70">
        <f>IF(ISBLANK($C25),0,1)*INDEX('Allocation Points'!$B$3:$AG$32,AE25,COUNTIF(AE$9:AE$38,AE25)+2)</f>
        <v>0</v>
      </c>
      <c r="AG25" s="74"/>
      <c r="AH25" s="69">
        <f>AA464</f>
        <v>0</v>
      </c>
      <c r="AI25" s="70">
        <f>RANK(AH25,AH$9:AH$38,0)+COUNTIF(AH$9:$AH25,AH25)-1</f>
        <v>17</v>
      </c>
      <c r="AJ25" s="70">
        <f t="shared" si="4"/>
        <v>1</v>
      </c>
      <c r="AK25" s="70">
        <f>IF(ISBLANK($C25),0,1)*INDEX('Allocation Points'!$B$3:$AG$32,AJ25,COUNTIF(AJ$9:AJ$38,AJ25)+2)</f>
        <v>0</v>
      </c>
      <c r="AL25" s="74"/>
      <c r="AM25" s="69">
        <f>AA462</f>
        <v>180</v>
      </c>
      <c r="AN25" s="70">
        <f>RANK(AM25,AM$9:AM$38,1)+COUNTIF(AM$9:$AM25,AM25)-1</f>
        <v>17</v>
      </c>
      <c r="AO25" s="70">
        <f t="shared" si="5"/>
        <v>1</v>
      </c>
      <c r="AP25" s="70">
        <f>IF(ISBLANK($C25),0,1)*INDEX('Allocation Points'!$B$3:$AG$32,AO25,COUNTIF(AO$9:AO$38,AO25)+2)</f>
        <v>0</v>
      </c>
    </row>
    <row r="26" spans="2:42" x14ac:dyDescent="0.35">
      <c r="B26" s="78">
        <v>18</v>
      </c>
      <c r="C26" s="7"/>
      <c r="D26" s="9"/>
      <c r="E26" s="55">
        <v>20</v>
      </c>
      <c r="F26" s="79"/>
      <c r="G26" s="80">
        <v>10</v>
      </c>
      <c r="H26" s="81">
        <v>10</v>
      </c>
      <c r="I26" s="81">
        <v>10</v>
      </c>
      <c r="J26" s="81">
        <v>10</v>
      </c>
      <c r="K26" s="81">
        <v>10</v>
      </c>
      <c r="L26" s="81">
        <v>10</v>
      </c>
      <c r="M26" s="81">
        <v>10</v>
      </c>
      <c r="N26" s="81">
        <v>10</v>
      </c>
      <c r="O26" s="82">
        <v>10</v>
      </c>
      <c r="P26" s="83">
        <f t="shared" si="0"/>
        <v>90</v>
      </c>
      <c r="Q26" s="84">
        <v>10</v>
      </c>
      <c r="R26" s="81">
        <v>10</v>
      </c>
      <c r="S26" s="81">
        <v>10</v>
      </c>
      <c r="T26" s="81">
        <v>10</v>
      </c>
      <c r="U26" s="81">
        <v>10</v>
      </c>
      <c r="V26" s="81">
        <v>10</v>
      </c>
      <c r="W26" s="81">
        <v>10</v>
      </c>
      <c r="X26" s="81">
        <v>10</v>
      </c>
      <c r="Y26" s="82">
        <v>10</v>
      </c>
      <c r="Z26" s="44">
        <f t="shared" si="1"/>
        <v>90</v>
      </c>
      <c r="AA26" s="85">
        <f t="shared" si="2"/>
        <v>180</v>
      </c>
      <c r="AC26" s="69">
        <f>$AA$486</f>
        <v>0</v>
      </c>
      <c r="AD26" s="70">
        <f>RANK(AC26,AC$9:AC$38,0)+COUNTIF(AC$9:$AC26,AC26)-1</f>
        <v>18</v>
      </c>
      <c r="AE26" s="70">
        <f t="shared" si="3"/>
        <v>1</v>
      </c>
      <c r="AF26" s="70">
        <f>IF(ISBLANK($C26),0,1)*INDEX('Allocation Points'!$B$3:$AG$32,AE26,COUNTIF(AE$9:AE$38,AE26)+2)</f>
        <v>0</v>
      </c>
      <c r="AG26" s="74"/>
      <c r="AH26" s="69">
        <f>AA487</f>
        <v>0</v>
      </c>
      <c r="AI26" s="70">
        <f>RANK(AH26,AH$9:AH$38,0)+COUNTIF(AH$9:$AH26,AH26)-1</f>
        <v>18</v>
      </c>
      <c r="AJ26" s="70">
        <f t="shared" si="4"/>
        <v>1</v>
      </c>
      <c r="AK26" s="70">
        <f>IF(ISBLANK($C26),0,1)*INDEX('Allocation Points'!$B$3:$AG$32,AJ26,COUNTIF(AJ$9:AJ$38,AJ26)+2)</f>
        <v>0</v>
      </c>
      <c r="AL26" s="74"/>
      <c r="AM26" s="69">
        <f>AA485</f>
        <v>180</v>
      </c>
      <c r="AN26" s="70">
        <f>RANK(AM26,AM$9:AM$38,1)+COUNTIF(AM$9:$AM26,AM26)-1</f>
        <v>18</v>
      </c>
      <c r="AO26" s="70">
        <f t="shared" si="5"/>
        <v>1</v>
      </c>
      <c r="AP26" s="70">
        <f>IF(ISBLANK($C26),0,1)*INDEX('Allocation Points'!$B$3:$AG$32,AO26,COUNTIF(AO$9:AO$38,AO26)+2)</f>
        <v>0</v>
      </c>
    </row>
    <row r="27" spans="2:42" x14ac:dyDescent="0.35">
      <c r="B27" s="78">
        <v>19</v>
      </c>
      <c r="C27" s="7"/>
      <c r="D27" s="10"/>
      <c r="E27" s="55">
        <v>20</v>
      </c>
      <c r="F27" s="79"/>
      <c r="G27" s="80">
        <v>10</v>
      </c>
      <c r="H27" s="81">
        <v>10</v>
      </c>
      <c r="I27" s="81">
        <v>10</v>
      </c>
      <c r="J27" s="81">
        <v>10</v>
      </c>
      <c r="K27" s="81">
        <v>10</v>
      </c>
      <c r="L27" s="81">
        <v>10</v>
      </c>
      <c r="M27" s="81">
        <v>10</v>
      </c>
      <c r="N27" s="81">
        <v>10</v>
      </c>
      <c r="O27" s="82">
        <v>10</v>
      </c>
      <c r="P27" s="83">
        <f t="shared" si="0"/>
        <v>90</v>
      </c>
      <c r="Q27" s="84">
        <v>10</v>
      </c>
      <c r="R27" s="81">
        <v>10</v>
      </c>
      <c r="S27" s="81">
        <v>10</v>
      </c>
      <c r="T27" s="81">
        <v>10</v>
      </c>
      <c r="U27" s="81">
        <v>10</v>
      </c>
      <c r="V27" s="81">
        <v>10</v>
      </c>
      <c r="W27" s="81">
        <v>10</v>
      </c>
      <c r="X27" s="81">
        <v>10</v>
      </c>
      <c r="Y27" s="82">
        <v>10</v>
      </c>
      <c r="Z27" s="44">
        <f t="shared" si="1"/>
        <v>90</v>
      </c>
      <c r="AA27" s="85">
        <f t="shared" si="2"/>
        <v>180</v>
      </c>
      <c r="AC27" s="69">
        <f>$AA$509</f>
        <v>0</v>
      </c>
      <c r="AD27" s="70">
        <f>RANK(AC27,AC$9:AC$38,0)+COUNTIF(AC$9:$AC27,AC27)-1</f>
        <v>19</v>
      </c>
      <c r="AE27" s="70">
        <f t="shared" si="3"/>
        <v>1</v>
      </c>
      <c r="AF27" s="70">
        <f>IF(ISBLANK($C27),0,1)*INDEX('Allocation Points'!$B$3:$AG$32,AE27,COUNTIF(AE$9:AE$38,AE27)+2)</f>
        <v>0</v>
      </c>
      <c r="AG27" s="74"/>
      <c r="AH27" s="69">
        <f>AA510</f>
        <v>0</v>
      </c>
      <c r="AI27" s="70">
        <f>RANK(AH27,AH$9:AH$38,0)+COUNTIF(AH$9:$AH27,AH27)-1</f>
        <v>19</v>
      </c>
      <c r="AJ27" s="70">
        <f t="shared" si="4"/>
        <v>1</v>
      </c>
      <c r="AK27" s="70">
        <f>IF(ISBLANK($C27),0,1)*INDEX('Allocation Points'!$B$3:$AG$32,AJ27,COUNTIF(AJ$9:AJ$38,AJ27)+2)</f>
        <v>0</v>
      </c>
      <c r="AL27" s="74"/>
      <c r="AM27" s="69">
        <f>AA508</f>
        <v>180</v>
      </c>
      <c r="AN27" s="70">
        <f>RANK(AM27,AM$9:AM$38,1)+COUNTIF(AM$9:$AM27,AM27)-1</f>
        <v>19</v>
      </c>
      <c r="AO27" s="70">
        <f t="shared" si="5"/>
        <v>1</v>
      </c>
      <c r="AP27" s="70">
        <f>IF(ISBLANK($C27),0,1)*INDEX('Allocation Points'!$B$3:$AG$32,AO27,COUNTIF(AO$9:AO$38,AO27)+2)</f>
        <v>0</v>
      </c>
    </row>
    <row r="28" spans="2:42" x14ac:dyDescent="0.35">
      <c r="B28" s="78">
        <v>20</v>
      </c>
      <c r="C28" s="7"/>
      <c r="D28" s="10"/>
      <c r="E28" s="55">
        <v>20</v>
      </c>
      <c r="F28" s="79"/>
      <c r="G28" s="80">
        <v>10</v>
      </c>
      <c r="H28" s="81">
        <v>10</v>
      </c>
      <c r="I28" s="81">
        <v>10</v>
      </c>
      <c r="J28" s="81">
        <v>10</v>
      </c>
      <c r="K28" s="81">
        <v>10</v>
      </c>
      <c r="L28" s="81">
        <v>10</v>
      </c>
      <c r="M28" s="81">
        <v>10</v>
      </c>
      <c r="N28" s="81">
        <v>10</v>
      </c>
      <c r="O28" s="82">
        <v>10</v>
      </c>
      <c r="P28" s="83">
        <f t="shared" si="0"/>
        <v>90</v>
      </c>
      <c r="Q28" s="84">
        <v>10</v>
      </c>
      <c r="R28" s="81">
        <v>10</v>
      </c>
      <c r="S28" s="81">
        <v>10</v>
      </c>
      <c r="T28" s="81">
        <v>10</v>
      </c>
      <c r="U28" s="81">
        <v>10</v>
      </c>
      <c r="V28" s="81">
        <v>10</v>
      </c>
      <c r="W28" s="81">
        <v>10</v>
      </c>
      <c r="X28" s="81">
        <v>10</v>
      </c>
      <c r="Y28" s="82">
        <v>10</v>
      </c>
      <c r="Z28" s="44">
        <f t="shared" si="1"/>
        <v>90</v>
      </c>
      <c r="AA28" s="85">
        <f t="shared" si="2"/>
        <v>180</v>
      </c>
      <c r="AC28" s="69">
        <f>$AA$532</f>
        <v>0</v>
      </c>
      <c r="AD28" s="70">
        <f>RANK(AC28,AC$9:AC$38,0)+COUNTIF(AC$9:$AC28,AC28)-1</f>
        <v>20</v>
      </c>
      <c r="AE28" s="70">
        <f t="shared" si="3"/>
        <v>1</v>
      </c>
      <c r="AF28" s="70">
        <f>IF(ISBLANK($C28),0,1)*INDEX('Allocation Points'!$B$3:$AG$32,AE28,COUNTIF(AE$9:AE$38,AE28)+2)</f>
        <v>0</v>
      </c>
      <c r="AG28" s="74"/>
      <c r="AH28" s="69">
        <f>AA533</f>
        <v>0</v>
      </c>
      <c r="AI28" s="70">
        <f>RANK(AH28,AH$9:AH$38,0)+COUNTIF(AH$9:$AH28,AH28)-1</f>
        <v>20</v>
      </c>
      <c r="AJ28" s="70">
        <f t="shared" si="4"/>
        <v>1</v>
      </c>
      <c r="AK28" s="70">
        <f>IF(ISBLANK($C28),0,1)*INDEX('Allocation Points'!$B$3:$AG$32,AJ28,COUNTIF(AJ$9:AJ$38,AJ28)+2)</f>
        <v>0</v>
      </c>
      <c r="AL28" s="74"/>
      <c r="AM28" s="69">
        <f>AA531</f>
        <v>180</v>
      </c>
      <c r="AN28" s="70">
        <f>RANK(AM28,AM$9:AM$38,1)+COUNTIF(AM$9:$AM28,AM28)-1</f>
        <v>20</v>
      </c>
      <c r="AO28" s="70">
        <f t="shared" si="5"/>
        <v>1</v>
      </c>
      <c r="AP28" s="70">
        <f>IF(ISBLANK($C28),0,1)*INDEX('Allocation Points'!$B$3:$AG$32,AO28,COUNTIF(AO$9:AO$38,AO28)+2)</f>
        <v>0</v>
      </c>
    </row>
    <row r="29" spans="2:42" x14ac:dyDescent="0.35">
      <c r="B29" s="78">
        <v>21</v>
      </c>
      <c r="C29" s="7"/>
      <c r="D29" s="10"/>
      <c r="E29" s="55">
        <v>20</v>
      </c>
      <c r="F29" s="79"/>
      <c r="G29" s="80">
        <v>10</v>
      </c>
      <c r="H29" s="81">
        <v>10</v>
      </c>
      <c r="I29" s="81">
        <v>10</v>
      </c>
      <c r="J29" s="81">
        <v>10</v>
      </c>
      <c r="K29" s="81">
        <v>10</v>
      </c>
      <c r="L29" s="81">
        <v>10</v>
      </c>
      <c r="M29" s="81">
        <v>10</v>
      </c>
      <c r="N29" s="81">
        <v>10</v>
      </c>
      <c r="O29" s="82">
        <v>10</v>
      </c>
      <c r="P29" s="83">
        <f t="shared" si="0"/>
        <v>90</v>
      </c>
      <c r="Q29" s="84">
        <v>10</v>
      </c>
      <c r="R29" s="81">
        <v>10</v>
      </c>
      <c r="S29" s="81">
        <v>10</v>
      </c>
      <c r="T29" s="81">
        <v>10</v>
      </c>
      <c r="U29" s="81">
        <v>10</v>
      </c>
      <c r="V29" s="81">
        <v>10</v>
      </c>
      <c r="W29" s="81">
        <v>10</v>
      </c>
      <c r="X29" s="81">
        <v>10</v>
      </c>
      <c r="Y29" s="82">
        <v>10</v>
      </c>
      <c r="Z29" s="44">
        <f t="shared" si="1"/>
        <v>90</v>
      </c>
      <c r="AA29" s="85">
        <f t="shared" si="2"/>
        <v>180</v>
      </c>
      <c r="AC29" s="69">
        <f>$AA$555</f>
        <v>0</v>
      </c>
      <c r="AD29" s="70">
        <f>RANK(AC29,AC$9:AC$38,0)+COUNTIF(AC$9:$AC29,AC29)-1</f>
        <v>21</v>
      </c>
      <c r="AE29" s="70">
        <f t="shared" si="3"/>
        <v>1</v>
      </c>
      <c r="AF29" s="70">
        <f>IF(ISBLANK($C29),0,1)*INDEX('Allocation Points'!$B$3:$AG$32,AE29,COUNTIF(AE$9:AE$38,AE29)+2)</f>
        <v>0</v>
      </c>
      <c r="AG29" s="74"/>
      <c r="AH29" s="69">
        <f>AA556</f>
        <v>0</v>
      </c>
      <c r="AI29" s="70">
        <f>RANK(AH29,AH$9:AH$38,0)+COUNTIF(AH$9:$AH29,AH29)-1</f>
        <v>21</v>
      </c>
      <c r="AJ29" s="70">
        <f t="shared" si="4"/>
        <v>1</v>
      </c>
      <c r="AK29" s="70">
        <f>IF(ISBLANK($C29),0,1)*INDEX('Allocation Points'!$B$3:$AG$32,AJ29,COUNTIF(AJ$9:AJ$38,AJ29)+2)</f>
        <v>0</v>
      </c>
      <c r="AL29" s="74"/>
      <c r="AM29" s="69">
        <f>AA554</f>
        <v>180</v>
      </c>
      <c r="AN29" s="70">
        <f>RANK(AM29,AM$9:AM$38,1)+COUNTIF(AM$9:$AM29,AM29)-1</f>
        <v>21</v>
      </c>
      <c r="AO29" s="70">
        <f t="shared" si="5"/>
        <v>1</v>
      </c>
      <c r="AP29" s="70">
        <f>IF(ISBLANK($C29),0,1)*INDEX('Allocation Points'!$B$3:$AG$32,AO29,COUNTIF(AO$9:AO$38,AO29)+2)</f>
        <v>0</v>
      </c>
    </row>
    <row r="30" spans="2:42" x14ac:dyDescent="0.35">
      <c r="B30" s="78">
        <v>22</v>
      </c>
      <c r="C30" s="7"/>
      <c r="D30" s="10"/>
      <c r="E30" s="55">
        <v>20</v>
      </c>
      <c r="F30" s="79"/>
      <c r="G30" s="80">
        <v>10</v>
      </c>
      <c r="H30" s="81">
        <v>10</v>
      </c>
      <c r="I30" s="81">
        <v>10</v>
      </c>
      <c r="J30" s="81">
        <v>10</v>
      </c>
      <c r="K30" s="81">
        <v>10</v>
      </c>
      <c r="L30" s="81">
        <v>10</v>
      </c>
      <c r="M30" s="81">
        <v>10</v>
      </c>
      <c r="N30" s="81">
        <v>10</v>
      </c>
      <c r="O30" s="82">
        <v>10</v>
      </c>
      <c r="P30" s="83">
        <f t="shared" si="0"/>
        <v>90</v>
      </c>
      <c r="Q30" s="84">
        <v>10</v>
      </c>
      <c r="R30" s="81">
        <v>10</v>
      </c>
      <c r="S30" s="81">
        <v>10</v>
      </c>
      <c r="T30" s="81">
        <v>10</v>
      </c>
      <c r="U30" s="81">
        <v>10</v>
      </c>
      <c r="V30" s="81">
        <v>10</v>
      </c>
      <c r="W30" s="81">
        <v>10</v>
      </c>
      <c r="X30" s="81">
        <v>10</v>
      </c>
      <c r="Y30" s="82">
        <v>10</v>
      </c>
      <c r="Z30" s="44">
        <f t="shared" si="1"/>
        <v>90</v>
      </c>
      <c r="AA30" s="85">
        <f t="shared" si="2"/>
        <v>180</v>
      </c>
      <c r="AC30" s="69">
        <f>$AA$578</f>
        <v>0</v>
      </c>
      <c r="AD30" s="70">
        <f>RANK(AC30,AC$9:AC$38,0)+COUNTIF(AC$9:$AC30,AC30)-1</f>
        <v>22</v>
      </c>
      <c r="AE30" s="70">
        <f t="shared" si="3"/>
        <v>1</v>
      </c>
      <c r="AF30" s="70">
        <f>IF(ISBLANK($C30),0,1)*INDEX('Allocation Points'!$B$3:$AG$32,AE30,COUNTIF(AE$9:AE$38,AE30)+2)</f>
        <v>0</v>
      </c>
      <c r="AG30" s="74"/>
      <c r="AH30" s="69">
        <f>AA579</f>
        <v>0</v>
      </c>
      <c r="AI30" s="70">
        <f>RANK(AH30,AH$9:AH$38,0)+COUNTIF(AH$9:$AH30,AH30)-1</f>
        <v>22</v>
      </c>
      <c r="AJ30" s="70">
        <f t="shared" si="4"/>
        <v>1</v>
      </c>
      <c r="AK30" s="70">
        <f>IF(ISBLANK($C30),0,1)*INDEX('Allocation Points'!$B$3:$AG$32,AJ30,COUNTIF(AJ$9:AJ$38,AJ30)+2)</f>
        <v>0</v>
      </c>
      <c r="AL30" s="74"/>
      <c r="AM30" s="69">
        <f>AA577</f>
        <v>180</v>
      </c>
      <c r="AN30" s="70">
        <f>RANK(AM30,AM$9:AM$38,1)+COUNTIF(AM$9:$AM30,AM30)-1</f>
        <v>22</v>
      </c>
      <c r="AO30" s="70">
        <f t="shared" si="5"/>
        <v>1</v>
      </c>
      <c r="AP30" s="70">
        <f>IF(ISBLANK($C30),0,1)*INDEX('Allocation Points'!$B$3:$AG$32,AO30,COUNTIF(AO$9:AO$38,AO30)+2)</f>
        <v>0</v>
      </c>
    </row>
    <row r="31" spans="2:42" x14ac:dyDescent="0.35">
      <c r="B31" s="78">
        <v>23</v>
      </c>
      <c r="C31" s="7"/>
      <c r="D31" s="10"/>
      <c r="E31" s="55">
        <v>20</v>
      </c>
      <c r="F31" s="79"/>
      <c r="G31" s="80">
        <v>10</v>
      </c>
      <c r="H31" s="81">
        <v>10</v>
      </c>
      <c r="I31" s="81">
        <v>10</v>
      </c>
      <c r="J31" s="81">
        <v>10</v>
      </c>
      <c r="K31" s="81">
        <v>10</v>
      </c>
      <c r="L31" s="81">
        <v>10</v>
      </c>
      <c r="M31" s="81">
        <v>10</v>
      </c>
      <c r="N31" s="81">
        <v>10</v>
      </c>
      <c r="O31" s="82">
        <v>10</v>
      </c>
      <c r="P31" s="83">
        <f t="shared" si="0"/>
        <v>90</v>
      </c>
      <c r="Q31" s="84">
        <v>10</v>
      </c>
      <c r="R31" s="81">
        <v>10</v>
      </c>
      <c r="S31" s="81">
        <v>10</v>
      </c>
      <c r="T31" s="81">
        <v>10</v>
      </c>
      <c r="U31" s="81">
        <v>10</v>
      </c>
      <c r="V31" s="81">
        <v>10</v>
      </c>
      <c r="W31" s="81">
        <v>10</v>
      </c>
      <c r="X31" s="81">
        <v>10</v>
      </c>
      <c r="Y31" s="82">
        <v>10</v>
      </c>
      <c r="Z31" s="44">
        <f t="shared" si="1"/>
        <v>90</v>
      </c>
      <c r="AA31" s="85">
        <f t="shared" si="2"/>
        <v>180</v>
      </c>
      <c r="AC31" s="69">
        <f>$AA$601</f>
        <v>0</v>
      </c>
      <c r="AD31" s="70">
        <f>RANK(AC31,AC$9:AC$38,0)+COUNTIF(AC$9:$AC31,AC31)-1</f>
        <v>23</v>
      </c>
      <c r="AE31" s="70">
        <f t="shared" si="3"/>
        <v>1</v>
      </c>
      <c r="AF31" s="70">
        <f>IF(ISBLANK($C31),0,1)*INDEX('Allocation Points'!$B$3:$AG$32,AE31,COUNTIF(AE$9:AE$38,AE31)+2)</f>
        <v>0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1</v>
      </c>
      <c r="AK31" s="70">
        <f>IF(ISBLANK($C31),0,1)*INDEX('Allocation Points'!$B$3:$AG$32,AJ31,COUNTIF(AJ$9:AJ$38,AJ31)+2)</f>
        <v>0</v>
      </c>
      <c r="AL31" s="74"/>
      <c r="AM31" s="69">
        <f>AA600</f>
        <v>180</v>
      </c>
      <c r="AN31" s="70">
        <f>RANK(AM31,AM$9:AM$38,1)+COUNTIF(AM$9:$AM31,AM31)-1</f>
        <v>23</v>
      </c>
      <c r="AO31" s="70">
        <f t="shared" si="5"/>
        <v>1</v>
      </c>
      <c r="AP31" s="70">
        <f>IF(ISBLANK($C31),0,1)*INDEX('Allocation Points'!$B$3:$AG$32,AO31,COUNTIF(AO$9:AO$38,AO31)+2)</f>
        <v>0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1">
        <v>10</v>
      </c>
      <c r="I32" s="81">
        <v>10</v>
      </c>
      <c r="J32" s="81">
        <v>10</v>
      </c>
      <c r="K32" s="81">
        <v>10</v>
      </c>
      <c r="L32" s="81">
        <v>10</v>
      </c>
      <c r="M32" s="81">
        <v>10</v>
      </c>
      <c r="N32" s="81">
        <v>10</v>
      </c>
      <c r="O32" s="82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1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1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1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1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1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1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1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1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1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1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1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1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1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1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1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1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1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1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1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1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1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185" t="s">
        <v>12</v>
      </c>
      <c r="D47" s="186" t="s">
        <v>13</v>
      </c>
      <c r="E47" s="187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187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187" t="s">
        <v>63</v>
      </c>
    </row>
    <row r="48" spans="2:42" x14ac:dyDescent="0.35">
      <c r="B48" s="99">
        <v>1</v>
      </c>
      <c r="C48" s="100">
        <f t="shared" ref="C48:C77" si="6">INDEX($C$9:$AN$38,MATCH(B48,$AD$9:$AD$38,0),1)</f>
        <v>0</v>
      </c>
      <c r="D48" s="100">
        <f t="shared" ref="D48:D77" si="7">INDEX($C$9:$AN$38,MATCH(B48,$AD$9:$AD$38,0),2)</f>
        <v>0</v>
      </c>
      <c r="E48" s="189">
        <f t="shared" ref="E48:E77" si="8">INDEX($C$9:$AN$38,MATCH(B48,$AD$9:$AD$38,0),27)</f>
        <v>0</v>
      </c>
      <c r="I48" s="99">
        <v>1</v>
      </c>
      <c r="J48" s="206">
        <f t="shared" ref="J48:J77" si="9">INDEX($C$9:$AN$38,MATCH(I48,$AI$9:$AI$38,0),1)</f>
        <v>0</v>
      </c>
      <c r="K48" s="207"/>
      <c r="L48" s="207"/>
      <c r="M48" s="208"/>
      <c r="N48" s="206">
        <f t="shared" ref="N48:N77" si="10">INDEX($C$9:$AN$38,MATCH(I48,$AI$9:$AI$38,0),2)</f>
        <v>0</v>
      </c>
      <c r="O48" s="207"/>
      <c r="P48" s="208"/>
      <c r="Q48" s="189">
        <f>INDEX($C$9:$AN$38,MATCH(I48,$AI$9:$AI$38,0),32)</f>
        <v>0</v>
      </c>
      <c r="T48" s="17"/>
      <c r="U48" s="99">
        <v>1</v>
      </c>
      <c r="V48" s="206">
        <f t="shared" ref="V48:V77" si="11">INDEX($C$9:$AN$38,MATCH(U48,$AN$9:$AN$38,0),1)</f>
        <v>0</v>
      </c>
      <c r="W48" s="207"/>
      <c r="X48" s="207"/>
      <c r="Y48" s="208"/>
      <c r="Z48" s="206">
        <f t="shared" ref="Z48:Z77" si="12">INDEX($C$9:$AN$38,MATCH(U48,$AN$9:$AN$38,0),2)</f>
        <v>0</v>
      </c>
      <c r="AA48" s="208"/>
      <c r="AB48" s="189">
        <f>INDEX($C$9:$AN$38,MATCH(U48,$AN$9:$AN$38,0),37)</f>
        <v>180</v>
      </c>
    </row>
    <row r="49" spans="2:28" x14ac:dyDescent="0.35">
      <c r="B49" s="99">
        <v>2</v>
      </c>
      <c r="C49" s="100">
        <f t="shared" si="6"/>
        <v>0</v>
      </c>
      <c r="D49" s="70">
        <f t="shared" si="7"/>
        <v>0</v>
      </c>
      <c r="E49" s="190">
        <f t="shared" si="8"/>
        <v>0</v>
      </c>
      <c r="I49" s="99">
        <v>2</v>
      </c>
      <c r="J49" s="201">
        <f t="shared" si="9"/>
        <v>0</v>
      </c>
      <c r="K49" s="202"/>
      <c r="L49" s="202"/>
      <c r="M49" s="203"/>
      <c r="N49" s="201">
        <f t="shared" si="10"/>
        <v>0</v>
      </c>
      <c r="O49" s="202"/>
      <c r="P49" s="203"/>
      <c r="Q49" s="189">
        <f t="shared" ref="Q49:Q77" si="13">INDEX($C$9:$AN$38,MATCH(I49,$AI$9:$AI$38,0),32)</f>
        <v>0</v>
      </c>
      <c r="T49" s="17"/>
      <c r="U49" s="99">
        <v>2</v>
      </c>
      <c r="V49" s="201">
        <f t="shared" si="11"/>
        <v>0</v>
      </c>
      <c r="W49" s="202"/>
      <c r="X49" s="202"/>
      <c r="Y49" s="203"/>
      <c r="Z49" s="201">
        <f t="shared" si="12"/>
        <v>0</v>
      </c>
      <c r="AA49" s="203"/>
      <c r="AB49" s="190">
        <f t="shared" ref="AB49:AB77" si="14">INDEX($C$9:$AN$38,MATCH(U49,$AN$9:$AN$38,0),37)</f>
        <v>180</v>
      </c>
    </row>
    <row r="50" spans="2:28" x14ac:dyDescent="0.35">
      <c r="B50" s="99">
        <v>3</v>
      </c>
      <c r="C50" s="70">
        <f t="shared" si="6"/>
        <v>0</v>
      </c>
      <c r="D50" s="70">
        <f t="shared" si="7"/>
        <v>0</v>
      </c>
      <c r="E50" s="190">
        <f t="shared" si="8"/>
        <v>0</v>
      </c>
      <c r="I50" s="99">
        <v>3</v>
      </c>
      <c r="J50" s="201">
        <f t="shared" si="9"/>
        <v>0</v>
      </c>
      <c r="K50" s="202"/>
      <c r="L50" s="202"/>
      <c r="M50" s="203"/>
      <c r="N50" s="201">
        <f t="shared" si="10"/>
        <v>0</v>
      </c>
      <c r="O50" s="202"/>
      <c r="P50" s="203"/>
      <c r="Q50" s="189">
        <f t="shared" si="13"/>
        <v>0</v>
      </c>
      <c r="T50" s="17"/>
      <c r="U50" s="99">
        <v>3</v>
      </c>
      <c r="V50" s="201">
        <f t="shared" si="11"/>
        <v>0</v>
      </c>
      <c r="W50" s="202"/>
      <c r="X50" s="202"/>
      <c r="Y50" s="203"/>
      <c r="Z50" s="201">
        <f t="shared" si="12"/>
        <v>0</v>
      </c>
      <c r="AA50" s="203"/>
      <c r="AB50" s="190">
        <f t="shared" si="14"/>
        <v>180</v>
      </c>
    </row>
    <row r="51" spans="2:28" x14ac:dyDescent="0.35">
      <c r="B51" s="99">
        <v>4</v>
      </c>
      <c r="C51" s="70">
        <f t="shared" si="6"/>
        <v>0</v>
      </c>
      <c r="D51" s="70">
        <f t="shared" si="7"/>
        <v>0</v>
      </c>
      <c r="E51" s="190">
        <f t="shared" si="8"/>
        <v>0</v>
      </c>
      <c r="I51" s="99">
        <v>4</v>
      </c>
      <c r="J51" s="201">
        <f t="shared" si="9"/>
        <v>0</v>
      </c>
      <c r="K51" s="202"/>
      <c r="L51" s="202"/>
      <c r="M51" s="203"/>
      <c r="N51" s="201">
        <f t="shared" si="10"/>
        <v>0</v>
      </c>
      <c r="O51" s="202"/>
      <c r="P51" s="203"/>
      <c r="Q51" s="189">
        <f t="shared" si="13"/>
        <v>0</v>
      </c>
      <c r="T51" s="17"/>
      <c r="U51" s="99">
        <v>4</v>
      </c>
      <c r="V51" s="201">
        <f t="shared" si="11"/>
        <v>0</v>
      </c>
      <c r="W51" s="202"/>
      <c r="X51" s="202"/>
      <c r="Y51" s="203"/>
      <c r="Z51" s="201">
        <f t="shared" si="12"/>
        <v>0</v>
      </c>
      <c r="AA51" s="203"/>
      <c r="AB51" s="190">
        <f t="shared" si="14"/>
        <v>180</v>
      </c>
    </row>
    <row r="52" spans="2:28" x14ac:dyDescent="0.35">
      <c r="B52" s="99">
        <v>5</v>
      </c>
      <c r="C52" s="70">
        <f t="shared" si="6"/>
        <v>0</v>
      </c>
      <c r="D52" s="70">
        <f t="shared" si="7"/>
        <v>0</v>
      </c>
      <c r="E52" s="190">
        <f t="shared" si="8"/>
        <v>0</v>
      </c>
      <c r="I52" s="99">
        <v>5</v>
      </c>
      <c r="J52" s="201">
        <f t="shared" si="9"/>
        <v>0</v>
      </c>
      <c r="K52" s="202"/>
      <c r="L52" s="202"/>
      <c r="M52" s="203"/>
      <c r="N52" s="201">
        <f t="shared" si="10"/>
        <v>0</v>
      </c>
      <c r="O52" s="202"/>
      <c r="P52" s="203"/>
      <c r="Q52" s="189">
        <f t="shared" si="13"/>
        <v>0</v>
      </c>
      <c r="T52" s="17"/>
      <c r="U52" s="99">
        <v>5</v>
      </c>
      <c r="V52" s="201">
        <f t="shared" si="11"/>
        <v>0</v>
      </c>
      <c r="W52" s="202"/>
      <c r="X52" s="202"/>
      <c r="Y52" s="203"/>
      <c r="Z52" s="201">
        <f t="shared" si="12"/>
        <v>0</v>
      </c>
      <c r="AA52" s="203"/>
      <c r="AB52" s="190">
        <f t="shared" si="14"/>
        <v>180</v>
      </c>
    </row>
    <row r="53" spans="2:28" x14ac:dyDescent="0.35">
      <c r="B53" s="99">
        <v>6</v>
      </c>
      <c r="C53" s="70">
        <f t="shared" si="6"/>
        <v>0</v>
      </c>
      <c r="D53" s="70">
        <f t="shared" si="7"/>
        <v>0</v>
      </c>
      <c r="E53" s="190">
        <f t="shared" si="8"/>
        <v>0</v>
      </c>
      <c r="I53" s="99">
        <v>6</v>
      </c>
      <c r="J53" s="201">
        <f t="shared" si="9"/>
        <v>0</v>
      </c>
      <c r="K53" s="202"/>
      <c r="L53" s="202"/>
      <c r="M53" s="203"/>
      <c r="N53" s="201">
        <f t="shared" si="10"/>
        <v>0</v>
      </c>
      <c r="O53" s="202"/>
      <c r="P53" s="203"/>
      <c r="Q53" s="189">
        <f t="shared" si="13"/>
        <v>0</v>
      </c>
      <c r="T53" s="17"/>
      <c r="U53" s="99">
        <v>6</v>
      </c>
      <c r="V53" s="201">
        <f t="shared" si="11"/>
        <v>0</v>
      </c>
      <c r="W53" s="202"/>
      <c r="X53" s="202"/>
      <c r="Y53" s="203"/>
      <c r="Z53" s="201">
        <f t="shared" si="12"/>
        <v>0</v>
      </c>
      <c r="AA53" s="203"/>
      <c r="AB53" s="190">
        <f t="shared" si="14"/>
        <v>180</v>
      </c>
    </row>
    <row r="54" spans="2:28" x14ac:dyDescent="0.35">
      <c r="B54" s="99">
        <v>7</v>
      </c>
      <c r="C54" s="70">
        <f t="shared" si="6"/>
        <v>0</v>
      </c>
      <c r="D54" s="70">
        <f t="shared" si="7"/>
        <v>0</v>
      </c>
      <c r="E54" s="190">
        <f t="shared" si="8"/>
        <v>0</v>
      </c>
      <c r="I54" s="99">
        <v>7</v>
      </c>
      <c r="J54" s="201">
        <f t="shared" si="9"/>
        <v>0</v>
      </c>
      <c r="K54" s="202"/>
      <c r="L54" s="202"/>
      <c r="M54" s="203"/>
      <c r="N54" s="201">
        <f t="shared" si="10"/>
        <v>0</v>
      </c>
      <c r="O54" s="202"/>
      <c r="P54" s="203"/>
      <c r="Q54" s="189">
        <f t="shared" si="13"/>
        <v>0</v>
      </c>
      <c r="T54" s="17"/>
      <c r="U54" s="99">
        <v>7</v>
      </c>
      <c r="V54" s="201">
        <f t="shared" si="11"/>
        <v>0</v>
      </c>
      <c r="W54" s="202"/>
      <c r="X54" s="202"/>
      <c r="Y54" s="203"/>
      <c r="Z54" s="201">
        <f t="shared" si="12"/>
        <v>0</v>
      </c>
      <c r="AA54" s="203"/>
      <c r="AB54" s="190">
        <f t="shared" si="14"/>
        <v>180</v>
      </c>
    </row>
    <row r="55" spans="2:28" x14ac:dyDescent="0.35">
      <c r="B55" s="99">
        <v>8</v>
      </c>
      <c r="C55" s="70">
        <f t="shared" si="6"/>
        <v>0</v>
      </c>
      <c r="D55" s="70">
        <f t="shared" si="7"/>
        <v>0</v>
      </c>
      <c r="E55" s="190">
        <f t="shared" si="8"/>
        <v>0</v>
      </c>
      <c r="I55" s="99">
        <v>8</v>
      </c>
      <c r="J55" s="201">
        <f t="shared" si="9"/>
        <v>0</v>
      </c>
      <c r="K55" s="202"/>
      <c r="L55" s="202"/>
      <c r="M55" s="203"/>
      <c r="N55" s="201">
        <f t="shared" si="10"/>
        <v>0</v>
      </c>
      <c r="O55" s="202"/>
      <c r="P55" s="203"/>
      <c r="Q55" s="189">
        <f t="shared" si="13"/>
        <v>0</v>
      </c>
      <c r="T55" s="17"/>
      <c r="U55" s="99">
        <v>8</v>
      </c>
      <c r="V55" s="201">
        <f t="shared" si="11"/>
        <v>0</v>
      </c>
      <c r="W55" s="202"/>
      <c r="X55" s="202"/>
      <c r="Y55" s="203"/>
      <c r="Z55" s="201">
        <f t="shared" si="12"/>
        <v>0</v>
      </c>
      <c r="AA55" s="203"/>
      <c r="AB55" s="190">
        <f t="shared" si="14"/>
        <v>180</v>
      </c>
    </row>
    <row r="56" spans="2:28" x14ac:dyDescent="0.35">
      <c r="B56" s="99">
        <v>9</v>
      </c>
      <c r="C56" s="70">
        <f t="shared" si="6"/>
        <v>0</v>
      </c>
      <c r="D56" s="70">
        <f t="shared" si="7"/>
        <v>0</v>
      </c>
      <c r="E56" s="190">
        <f t="shared" si="8"/>
        <v>0</v>
      </c>
      <c r="I56" s="99">
        <v>9</v>
      </c>
      <c r="J56" s="201">
        <f t="shared" si="9"/>
        <v>0</v>
      </c>
      <c r="K56" s="202"/>
      <c r="L56" s="202"/>
      <c r="M56" s="203"/>
      <c r="N56" s="201">
        <f t="shared" si="10"/>
        <v>0</v>
      </c>
      <c r="O56" s="202"/>
      <c r="P56" s="203"/>
      <c r="Q56" s="189">
        <f t="shared" si="13"/>
        <v>0</v>
      </c>
      <c r="T56" s="17"/>
      <c r="U56" s="99">
        <v>9</v>
      </c>
      <c r="V56" s="201">
        <f t="shared" si="11"/>
        <v>0</v>
      </c>
      <c r="W56" s="202"/>
      <c r="X56" s="202"/>
      <c r="Y56" s="203"/>
      <c r="Z56" s="201">
        <f t="shared" si="12"/>
        <v>0</v>
      </c>
      <c r="AA56" s="203"/>
      <c r="AB56" s="190">
        <f t="shared" si="14"/>
        <v>180</v>
      </c>
    </row>
    <row r="57" spans="2:28" x14ac:dyDescent="0.35">
      <c r="B57" s="99">
        <v>10</v>
      </c>
      <c r="C57" s="70">
        <f t="shared" si="6"/>
        <v>0</v>
      </c>
      <c r="D57" s="70">
        <f t="shared" si="7"/>
        <v>0</v>
      </c>
      <c r="E57" s="190">
        <f t="shared" si="8"/>
        <v>0</v>
      </c>
      <c r="I57" s="99">
        <v>10</v>
      </c>
      <c r="J57" s="201">
        <f t="shared" si="9"/>
        <v>0</v>
      </c>
      <c r="K57" s="202"/>
      <c r="L57" s="202"/>
      <c r="M57" s="203"/>
      <c r="N57" s="201">
        <f t="shared" si="10"/>
        <v>0</v>
      </c>
      <c r="O57" s="202"/>
      <c r="P57" s="203"/>
      <c r="Q57" s="189">
        <f t="shared" si="13"/>
        <v>0</v>
      </c>
      <c r="T57" s="17"/>
      <c r="U57" s="99">
        <v>10</v>
      </c>
      <c r="V57" s="201">
        <f t="shared" si="11"/>
        <v>0</v>
      </c>
      <c r="W57" s="202"/>
      <c r="X57" s="202"/>
      <c r="Y57" s="203"/>
      <c r="Z57" s="201">
        <f t="shared" si="12"/>
        <v>0</v>
      </c>
      <c r="AA57" s="203"/>
      <c r="AB57" s="190">
        <f t="shared" si="14"/>
        <v>180</v>
      </c>
    </row>
    <row r="58" spans="2:28" x14ac:dyDescent="0.35">
      <c r="B58" s="99">
        <v>11</v>
      </c>
      <c r="C58" s="70">
        <f t="shared" si="6"/>
        <v>0</v>
      </c>
      <c r="D58" s="70">
        <f t="shared" si="7"/>
        <v>0</v>
      </c>
      <c r="E58" s="190">
        <f t="shared" si="8"/>
        <v>0</v>
      </c>
      <c r="I58" s="99">
        <v>11</v>
      </c>
      <c r="J58" s="201">
        <f t="shared" si="9"/>
        <v>0</v>
      </c>
      <c r="K58" s="202"/>
      <c r="L58" s="202"/>
      <c r="M58" s="203"/>
      <c r="N58" s="201">
        <f t="shared" si="10"/>
        <v>0</v>
      </c>
      <c r="O58" s="202"/>
      <c r="P58" s="203"/>
      <c r="Q58" s="189">
        <f t="shared" si="13"/>
        <v>0</v>
      </c>
      <c r="T58" s="17"/>
      <c r="U58" s="99">
        <v>11</v>
      </c>
      <c r="V58" s="201">
        <f t="shared" si="11"/>
        <v>0</v>
      </c>
      <c r="W58" s="202"/>
      <c r="X58" s="202"/>
      <c r="Y58" s="203"/>
      <c r="Z58" s="201">
        <f t="shared" si="12"/>
        <v>0</v>
      </c>
      <c r="AA58" s="203"/>
      <c r="AB58" s="190">
        <f t="shared" si="14"/>
        <v>180</v>
      </c>
    </row>
    <row r="59" spans="2:28" x14ac:dyDescent="0.35">
      <c r="B59" s="99">
        <v>12</v>
      </c>
      <c r="C59" s="70">
        <f t="shared" si="6"/>
        <v>0</v>
      </c>
      <c r="D59" s="70">
        <f t="shared" si="7"/>
        <v>0</v>
      </c>
      <c r="E59" s="190">
        <f t="shared" si="8"/>
        <v>0</v>
      </c>
      <c r="I59" s="99">
        <v>12</v>
      </c>
      <c r="J59" s="201">
        <f t="shared" si="9"/>
        <v>0</v>
      </c>
      <c r="K59" s="202"/>
      <c r="L59" s="202"/>
      <c r="M59" s="203"/>
      <c r="N59" s="201">
        <f t="shared" si="10"/>
        <v>0</v>
      </c>
      <c r="O59" s="202"/>
      <c r="P59" s="203"/>
      <c r="Q59" s="189">
        <f t="shared" si="13"/>
        <v>0</v>
      </c>
      <c r="T59" s="17"/>
      <c r="U59" s="99">
        <v>12</v>
      </c>
      <c r="V59" s="201">
        <f t="shared" si="11"/>
        <v>0</v>
      </c>
      <c r="W59" s="202"/>
      <c r="X59" s="202"/>
      <c r="Y59" s="203"/>
      <c r="Z59" s="201">
        <f t="shared" si="12"/>
        <v>0</v>
      </c>
      <c r="AA59" s="203"/>
      <c r="AB59" s="190">
        <f t="shared" si="14"/>
        <v>180</v>
      </c>
    </row>
    <row r="60" spans="2:28" x14ac:dyDescent="0.35">
      <c r="B60" s="99">
        <v>13</v>
      </c>
      <c r="C60" s="70">
        <f t="shared" si="6"/>
        <v>0</v>
      </c>
      <c r="D60" s="70">
        <f t="shared" si="7"/>
        <v>0</v>
      </c>
      <c r="E60" s="190">
        <f t="shared" si="8"/>
        <v>0</v>
      </c>
      <c r="I60" s="99">
        <v>13</v>
      </c>
      <c r="J60" s="201">
        <f t="shared" si="9"/>
        <v>0</v>
      </c>
      <c r="K60" s="202"/>
      <c r="L60" s="202"/>
      <c r="M60" s="203"/>
      <c r="N60" s="201">
        <f t="shared" si="10"/>
        <v>0</v>
      </c>
      <c r="O60" s="202"/>
      <c r="P60" s="203"/>
      <c r="Q60" s="189">
        <f t="shared" si="13"/>
        <v>0</v>
      </c>
      <c r="T60" s="17"/>
      <c r="U60" s="99">
        <v>13</v>
      </c>
      <c r="V60" s="201">
        <f t="shared" si="11"/>
        <v>0</v>
      </c>
      <c r="W60" s="202"/>
      <c r="X60" s="202"/>
      <c r="Y60" s="203"/>
      <c r="Z60" s="201">
        <f t="shared" si="12"/>
        <v>0</v>
      </c>
      <c r="AA60" s="203"/>
      <c r="AB60" s="190">
        <f t="shared" si="14"/>
        <v>180</v>
      </c>
    </row>
    <row r="61" spans="2:28" x14ac:dyDescent="0.35">
      <c r="B61" s="99">
        <v>14</v>
      </c>
      <c r="C61" s="70">
        <f t="shared" si="6"/>
        <v>0</v>
      </c>
      <c r="D61" s="70">
        <f t="shared" si="7"/>
        <v>0</v>
      </c>
      <c r="E61" s="190">
        <f t="shared" si="8"/>
        <v>0</v>
      </c>
      <c r="I61" s="99">
        <v>14</v>
      </c>
      <c r="J61" s="201">
        <f t="shared" si="9"/>
        <v>0</v>
      </c>
      <c r="K61" s="202"/>
      <c r="L61" s="202"/>
      <c r="M61" s="203"/>
      <c r="N61" s="201">
        <f t="shared" si="10"/>
        <v>0</v>
      </c>
      <c r="O61" s="202"/>
      <c r="P61" s="203"/>
      <c r="Q61" s="189">
        <f t="shared" si="13"/>
        <v>0</v>
      </c>
      <c r="T61" s="17"/>
      <c r="U61" s="99">
        <v>14</v>
      </c>
      <c r="V61" s="201">
        <f t="shared" si="11"/>
        <v>0</v>
      </c>
      <c r="W61" s="202"/>
      <c r="X61" s="202"/>
      <c r="Y61" s="203"/>
      <c r="Z61" s="201">
        <f t="shared" si="12"/>
        <v>0</v>
      </c>
      <c r="AA61" s="203"/>
      <c r="AB61" s="190">
        <f t="shared" si="14"/>
        <v>180</v>
      </c>
    </row>
    <row r="62" spans="2:28" x14ac:dyDescent="0.35">
      <c r="B62" s="99">
        <v>15</v>
      </c>
      <c r="C62" s="70">
        <f t="shared" si="6"/>
        <v>0</v>
      </c>
      <c r="D62" s="70">
        <f t="shared" si="7"/>
        <v>0</v>
      </c>
      <c r="E62" s="190">
        <f t="shared" si="8"/>
        <v>0</v>
      </c>
      <c r="I62" s="99">
        <v>15</v>
      </c>
      <c r="J62" s="201">
        <f t="shared" si="9"/>
        <v>0</v>
      </c>
      <c r="K62" s="202"/>
      <c r="L62" s="202"/>
      <c r="M62" s="203"/>
      <c r="N62" s="201">
        <f t="shared" si="10"/>
        <v>0</v>
      </c>
      <c r="O62" s="202"/>
      <c r="P62" s="203"/>
      <c r="Q62" s="189">
        <f t="shared" si="13"/>
        <v>0</v>
      </c>
      <c r="T62" s="17"/>
      <c r="U62" s="99">
        <v>15</v>
      </c>
      <c r="V62" s="201">
        <f t="shared" si="11"/>
        <v>0</v>
      </c>
      <c r="W62" s="202"/>
      <c r="X62" s="202"/>
      <c r="Y62" s="203"/>
      <c r="Z62" s="201">
        <f t="shared" si="12"/>
        <v>0</v>
      </c>
      <c r="AA62" s="203"/>
      <c r="AB62" s="190">
        <f t="shared" si="14"/>
        <v>180</v>
      </c>
    </row>
    <row r="63" spans="2:28" x14ac:dyDescent="0.35">
      <c r="B63" s="99">
        <v>16</v>
      </c>
      <c r="C63" s="70">
        <f t="shared" si="6"/>
        <v>0</v>
      </c>
      <c r="D63" s="70">
        <f t="shared" si="7"/>
        <v>0</v>
      </c>
      <c r="E63" s="190">
        <f t="shared" si="8"/>
        <v>0</v>
      </c>
      <c r="I63" s="99">
        <v>16</v>
      </c>
      <c r="J63" s="201">
        <f t="shared" si="9"/>
        <v>0</v>
      </c>
      <c r="K63" s="202"/>
      <c r="L63" s="202"/>
      <c r="M63" s="203"/>
      <c r="N63" s="201">
        <f t="shared" si="10"/>
        <v>0</v>
      </c>
      <c r="O63" s="202"/>
      <c r="P63" s="203"/>
      <c r="Q63" s="189">
        <f t="shared" si="13"/>
        <v>0</v>
      </c>
      <c r="T63" s="17"/>
      <c r="U63" s="99">
        <v>16</v>
      </c>
      <c r="V63" s="201">
        <f t="shared" si="11"/>
        <v>0</v>
      </c>
      <c r="W63" s="202"/>
      <c r="X63" s="202"/>
      <c r="Y63" s="203"/>
      <c r="Z63" s="201">
        <f t="shared" si="12"/>
        <v>0</v>
      </c>
      <c r="AA63" s="203"/>
      <c r="AB63" s="190">
        <f t="shared" si="14"/>
        <v>180</v>
      </c>
    </row>
    <row r="64" spans="2:28" x14ac:dyDescent="0.35">
      <c r="B64" s="99">
        <v>17</v>
      </c>
      <c r="C64" s="70">
        <f t="shared" si="6"/>
        <v>0</v>
      </c>
      <c r="D64" s="70">
        <f t="shared" si="7"/>
        <v>0</v>
      </c>
      <c r="E64" s="190">
        <f t="shared" si="8"/>
        <v>0</v>
      </c>
      <c r="I64" s="99">
        <v>17</v>
      </c>
      <c r="J64" s="201">
        <f t="shared" si="9"/>
        <v>0</v>
      </c>
      <c r="K64" s="202"/>
      <c r="L64" s="202"/>
      <c r="M64" s="203"/>
      <c r="N64" s="201">
        <f t="shared" si="10"/>
        <v>0</v>
      </c>
      <c r="O64" s="202"/>
      <c r="P64" s="203"/>
      <c r="Q64" s="189">
        <f t="shared" si="13"/>
        <v>0</v>
      </c>
      <c r="T64" s="17"/>
      <c r="U64" s="99">
        <v>17</v>
      </c>
      <c r="V64" s="201">
        <f t="shared" si="11"/>
        <v>0</v>
      </c>
      <c r="W64" s="202"/>
      <c r="X64" s="202"/>
      <c r="Y64" s="203"/>
      <c r="Z64" s="201">
        <f t="shared" si="12"/>
        <v>0</v>
      </c>
      <c r="AA64" s="203"/>
      <c r="AB64" s="190">
        <f t="shared" si="14"/>
        <v>180</v>
      </c>
    </row>
    <row r="65" spans="2:28" x14ac:dyDescent="0.35">
      <c r="B65" s="99">
        <v>18</v>
      </c>
      <c r="C65" s="70">
        <f t="shared" si="6"/>
        <v>0</v>
      </c>
      <c r="D65" s="70">
        <f t="shared" si="7"/>
        <v>0</v>
      </c>
      <c r="E65" s="190">
        <f t="shared" si="8"/>
        <v>0</v>
      </c>
      <c r="I65" s="99">
        <v>18</v>
      </c>
      <c r="J65" s="201">
        <f t="shared" si="9"/>
        <v>0</v>
      </c>
      <c r="K65" s="202"/>
      <c r="L65" s="202"/>
      <c r="M65" s="203"/>
      <c r="N65" s="201">
        <f t="shared" si="10"/>
        <v>0</v>
      </c>
      <c r="O65" s="202"/>
      <c r="P65" s="203"/>
      <c r="Q65" s="189">
        <f t="shared" si="13"/>
        <v>0</v>
      </c>
      <c r="T65" s="17"/>
      <c r="U65" s="99">
        <v>18</v>
      </c>
      <c r="V65" s="201">
        <f t="shared" si="11"/>
        <v>0</v>
      </c>
      <c r="W65" s="202"/>
      <c r="X65" s="202"/>
      <c r="Y65" s="203"/>
      <c r="Z65" s="201">
        <f t="shared" si="12"/>
        <v>0</v>
      </c>
      <c r="AA65" s="203"/>
      <c r="AB65" s="190">
        <f t="shared" si="14"/>
        <v>180</v>
      </c>
    </row>
    <row r="66" spans="2:28" x14ac:dyDescent="0.35">
      <c r="B66" s="99">
        <v>19</v>
      </c>
      <c r="C66" s="70">
        <f t="shared" si="6"/>
        <v>0</v>
      </c>
      <c r="D66" s="70">
        <f t="shared" si="7"/>
        <v>0</v>
      </c>
      <c r="E66" s="190">
        <f t="shared" si="8"/>
        <v>0</v>
      </c>
      <c r="I66" s="99">
        <v>19</v>
      </c>
      <c r="J66" s="201">
        <f t="shared" si="9"/>
        <v>0</v>
      </c>
      <c r="K66" s="202"/>
      <c r="L66" s="202"/>
      <c r="M66" s="203"/>
      <c r="N66" s="201">
        <f t="shared" si="10"/>
        <v>0</v>
      </c>
      <c r="O66" s="202"/>
      <c r="P66" s="203"/>
      <c r="Q66" s="189">
        <f t="shared" si="13"/>
        <v>0</v>
      </c>
      <c r="T66" s="17"/>
      <c r="U66" s="99">
        <v>19</v>
      </c>
      <c r="V66" s="201">
        <f t="shared" si="11"/>
        <v>0</v>
      </c>
      <c r="W66" s="202"/>
      <c r="X66" s="202"/>
      <c r="Y66" s="203"/>
      <c r="Z66" s="201">
        <f t="shared" si="12"/>
        <v>0</v>
      </c>
      <c r="AA66" s="203"/>
      <c r="AB66" s="190">
        <f t="shared" si="14"/>
        <v>180</v>
      </c>
    </row>
    <row r="67" spans="2:28" x14ac:dyDescent="0.35">
      <c r="B67" s="99">
        <v>20</v>
      </c>
      <c r="C67" s="70">
        <f t="shared" si="6"/>
        <v>0</v>
      </c>
      <c r="D67" s="70">
        <f t="shared" si="7"/>
        <v>0</v>
      </c>
      <c r="E67" s="190">
        <f t="shared" si="8"/>
        <v>0</v>
      </c>
      <c r="I67" s="99">
        <v>20</v>
      </c>
      <c r="J67" s="201">
        <f t="shared" si="9"/>
        <v>0</v>
      </c>
      <c r="K67" s="202"/>
      <c r="L67" s="202"/>
      <c r="M67" s="203"/>
      <c r="N67" s="201">
        <f t="shared" si="10"/>
        <v>0</v>
      </c>
      <c r="O67" s="202"/>
      <c r="P67" s="203"/>
      <c r="Q67" s="189">
        <f t="shared" si="13"/>
        <v>0</v>
      </c>
      <c r="T67" s="17"/>
      <c r="U67" s="99">
        <v>20</v>
      </c>
      <c r="V67" s="201">
        <f t="shared" si="11"/>
        <v>0</v>
      </c>
      <c r="W67" s="202"/>
      <c r="X67" s="202"/>
      <c r="Y67" s="203"/>
      <c r="Z67" s="201">
        <f t="shared" si="12"/>
        <v>0</v>
      </c>
      <c r="AA67" s="203"/>
      <c r="AB67" s="190">
        <f t="shared" si="14"/>
        <v>180</v>
      </c>
    </row>
    <row r="68" spans="2:28" x14ac:dyDescent="0.35">
      <c r="B68" s="99">
        <v>21</v>
      </c>
      <c r="C68" s="70">
        <f t="shared" si="6"/>
        <v>0</v>
      </c>
      <c r="D68" s="70">
        <f t="shared" si="7"/>
        <v>0</v>
      </c>
      <c r="E68" s="190">
        <f t="shared" si="8"/>
        <v>0</v>
      </c>
      <c r="I68" s="99">
        <v>21</v>
      </c>
      <c r="J68" s="201">
        <f t="shared" si="9"/>
        <v>0</v>
      </c>
      <c r="K68" s="202"/>
      <c r="L68" s="202"/>
      <c r="M68" s="203"/>
      <c r="N68" s="201">
        <f t="shared" si="10"/>
        <v>0</v>
      </c>
      <c r="O68" s="202"/>
      <c r="P68" s="203"/>
      <c r="Q68" s="189">
        <f t="shared" si="13"/>
        <v>0</v>
      </c>
      <c r="T68" s="17"/>
      <c r="U68" s="99">
        <v>21</v>
      </c>
      <c r="V68" s="201">
        <f t="shared" si="11"/>
        <v>0</v>
      </c>
      <c r="W68" s="202"/>
      <c r="X68" s="202"/>
      <c r="Y68" s="203"/>
      <c r="Z68" s="201">
        <f t="shared" si="12"/>
        <v>0</v>
      </c>
      <c r="AA68" s="203"/>
      <c r="AB68" s="190">
        <f t="shared" si="14"/>
        <v>180</v>
      </c>
    </row>
    <row r="69" spans="2:28" x14ac:dyDescent="0.35">
      <c r="B69" s="99">
        <v>22</v>
      </c>
      <c r="C69" s="70">
        <f t="shared" si="6"/>
        <v>0</v>
      </c>
      <c r="D69" s="70">
        <f t="shared" si="7"/>
        <v>0</v>
      </c>
      <c r="E69" s="190">
        <f t="shared" si="8"/>
        <v>0</v>
      </c>
      <c r="I69" s="99">
        <v>22</v>
      </c>
      <c r="J69" s="201">
        <f t="shared" si="9"/>
        <v>0</v>
      </c>
      <c r="K69" s="202"/>
      <c r="L69" s="202"/>
      <c r="M69" s="203"/>
      <c r="N69" s="201">
        <f t="shared" si="10"/>
        <v>0</v>
      </c>
      <c r="O69" s="202"/>
      <c r="P69" s="203"/>
      <c r="Q69" s="189">
        <f t="shared" si="13"/>
        <v>0</v>
      </c>
      <c r="T69" s="17"/>
      <c r="U69" s="99">
        <v>22</v>
      </c>
      <c r="V69" s="201">
        <f t="shared" si="11"/>
        <v>0</v>
      </c>
      <c r="W69" s="202"/>
      <c r="X69" s="202"/>
      <c r="Y69" s="203"/>
      <c r="Z69" s="201">
        <f t="shared" si="12"/>
        <v>0</v>
      </c>
      <c r="AA69" s="203"/>
      <c r="AB69" s="190">
        <f t="shared" si="14"/>
        <v>180</v>
      </c>
    </row>
    <row r="70" spans="2:28" x14ac:dyDescent="0.35">
      <c r="B70" s="99">
        <v>23</v>
      </c>
      <c r="C70" s="70">
        <f t="shared" si="6"/>
        <v>0</v>
      </c>
      <c r="D70" s="70">
        <f t="shared" si="7"/>
        <v>0</v>
      </c>
      <c r="E70" s="190">
        <f t="shared" si="8"/>
        <v>0</v>
      </c>
      <c r="I70" s="99">
        <v>23</v>
      </c>
      <c r="J70" s="201">
        <f t="shared" si="9"/>
        <v>0</v>
      </c>
      <c r="K70" s="202"/>
      <c r="L70" s="202"/>
      <c r="M70" s="203"/>
      <c r="N70" s="201">
        <f t="shared" si="10"/>
        <v>0</v>
      </c>
      <c r="O70" s="202"/>
      <c r="P70" s="203"/>
      <c r="Q70" s="189">
        <f t="shared" si="13"/>
        <v>0</v>
      </c>
      <c r="T70" s="17"/>
      <c r="U70" s="99">
        <v>23</v>
      </c>
      <c r="V70" s="201">
        <f t="shared" si="11"/>
        <v>0</v>
      </c>
      <c r="W70" s="202"/>
      <c r="X70" s="202"/>
      <c r="Y70" s="203"/>
      <c r="Z70" s="201">
        <f t="shared" si="12"/>
        <v>0</v>
      </c>
      <c r="AA70" s="203"/>
      <c r="AB70" s="190">
        <f t="shared" si="14"/>
        <v>180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>
        <f>C9</f>
        <v>0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0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20</v>
      </c>
      <c r="H88" s="211"/>
      <c r="I88" s="211"/>
      <c r="J88" s="211"/>
      <c r="K88" s="17"/>
      <c r="L88" s="211">
        <f>$F$3</f>
        <v>133</v>
      </c>
      <c r="M88" s="211"/>
      <c r="N88" s="211"/>
      <c r="O88" s="211">
        <f>$G$3</f>
        <v>68.599999999999994</v>
      </c>
      <c r="P88" s="211"/>
      <c r="Q88" s="212">
        <f>ROUND((G88*(L88/113)+(O88-AA91)),0)</f>
        <v>20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4</v>
      </c>
      <c r="I91" s="110">
        <f t="shared" si="15"/>
        <v>5</v>
      </c>
      <c r="J91" s="110">
        <f t="shared" si="15"/>
        <v>4</v>
      </c>
      <c r="K91" s="110">
        <f t="shared" si="15"/>
        <v>3</v>
      </c>
      <c r="L91" s="110">
        <f t="shared" si="15"/>
        <v>5</v>
      </c>
      <c r="M91" s="110">
        <f t="shared" si="15"/>
        <v>3</v>
      </c>
      <c r="N91" s="110">
        <f t="shared" si="15"/>
        <v>5</v>
      </c>
      <c r="O91" s="110">
        <f t="shared" si="15"/>
        <v>3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5</v>
      </c>
      <c r="U91" s="112">
        <f t="shared" si="16"/>
        <v>3</v>
      </c>
      <c r="V91" s="112">
        <f t="shared" si="16"/>
        <v>4</v>
      </c>
      <c r="W91" s="112">
        <f t="shared" si="16"/>
        <v>4</v>
      </c>
      <c r="X91" s="112">
        <f t="shared" si="16"/>
        <v>5</v>
      </c>
      <c r="Y91" s="113">
        <f t="shared" si="16"/>
        <v>4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4</v>
      </c>
      <c r="H92" s="115">
        <f t="shared" ref="H92:O92" si="17">H$8</f>
        <v>8</v>
      </c>
      <c r="I92" s="115">
        <f t="shared" si="17"/>
        <v>12</v>
      </c>
      <c r="J92" s="115">
        <f t="shared" si="17"/>
        <v>14</v>
      </c>
      <c r="K92" s="115">
        <f t="shared" si="17"/>
        <v>2</v>
      </c>
      <c r="L92" s="115">
        <f t="shared" si="17"/>
        <v>10</v>
      </c>
      <c r="M92" s="115">
        <f t="shared" si="17"/>
        <v>18</v>
      </c>
      <c r="N92" s="115">
        <f t="shared" si="17"/>
        <v>16</v>
      </c>
      <c r="O92" s="116">
        <f t="shared" si="17"/>
        <v>6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17</v>
      </c>
      <c r="V92" s="119">
        <f t="shared" si="18"/>
        <v>15</v>
      </c>
      <c r="W92" s="119">
        <f t="shared" si="18"/>
        <v>3</v>
      </c>
      <c r="X92" s="119">
        <f t="shared" si="18"/>
        <v>13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1</v>
      </c>
      <c r="H93" s="122">
        <f t="shared" ref="H93:O93" si="19">IF($Q88&lt;=18,IF(H92&lt;=$Q88,1,0),IF($Q88&lt;=36,IF(H92&lt;=($Q88-18),2,1),IF($Q88&gt;36,IF(H92&lt;=($Q88-36),3,2))))</f>
        <v>1</v>
      </c>
      <c r="I93" s="122">
        <f t="shared" si="19"/>
        <v>1</v>
      </c>
      <c r="J93" s="122">
        <f t="shared" si="19"/>
        <v>1</v>
      </c>
      <c r="K93" s="122">
        <f t="shared" si="19"/>
        <v>2</v>
      </c>
      <c r="L93" s="122">
        <f t="shared" si="19"/>
        <v>1</v>
      </c>
      <c r="M93" s="122">
        <f t="shared" si="19"/>
        <v>1</v>
      </c>
      <c r="N93" s="122">
        <f t="shared" si="19"/>
        <v>1</v>
      </c>
      <c r="O93" s="123">
        <f t="shared" si="19"/>
        <v>1</v>
      </c>
      <c r="P93" s="124">
        <f>SUM(G93:O93)</f>
        <v>10</v>
      </c>
      <c r="Q93" s="123">
        <f t="shared" ref="Q93:Y93" si="20">IF($Q88&lt;=18,IF(Q92&lt;=$Q88,1,0),IF($Q88&lt;=36,IF(Q92&lt;=($Q88-18),2,1),IF($Q88&gt;36,IF(Q92&lt;=($Q88-36),3,2))))</f>
        <v>2</v>
      </c>
      <c r="R93" s="123">
        <f t="shared" si="20"/>
        <v>1</v>
      </c>
      <c r="S93" s="123">
        <f t="shared" si="20"/>
        <v>1</v>
      </c>
      <c r="T93" s="123">
        <f t="shared" si="20"/>
        <v>1</v>
      </c>
      <c r="U93" s="123">
        <f t="shared" si="20"/>
        <v>1</v>
      </c>
      <c r="V93" s="123">
        <f t="shared" si="20"/>
        <v>1</v>
      </c>
      <c r="W93" s="123">
        <f t="shared" si="20"/>
        <v>1</v>
      </c>
      <c r="X93" s="123">
        <f t="shared" si="20"/>
        <v>1</v>
      </c>
      <c r="Y93" s="123">
        <f t="shared" si="20"/>
        <v>1</v>
      </c>
      <c r="Z93" s="125">
        <f>SUM(Q93:Y93)</f>
        <v>10</v>
      </c>
      <c r="AA93" s="126">
        <f>P93+Z93</f>
        <v>20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10</v>
      </c>
      <c r="H94" s="128">
        <f t="shared" si="21"/>
        <v>10</v>
      </c>
      <c r="I94" s="128">
        <f t="shared" si="21"/>
        <v>10</v>
      </c>
      <c r="J94" s="128">
        <f t="shared" si="21"/>
        <v>10</v>
      </c>
      <c r="K94" s="128">
        <f t="shared" si="21"/>
        <v>10</v>
      </c>
      <c r="L94" s="128">
        <f t="shared" si="21"/>
        <v>10</v>
      </c>
      <c r="M94" s="128">
        <f t="shared" si="21"/>
        <v>10</v>
      </c>
      <c r="N94" s="128">
        <f t="shared" si="21"/>
        <v>10</v>
      </c>
      <c r="O94" s="128">
        <f t="shared" si="21"/>
        <v>10</v>
      </c>
      <c r="P94" s="129">
        <f>SUM(G94:O94)</f>
        <v>90</v>
      </c>
      <c r="Q94" s="130">
        <f t="shared" ref="Q94:Y94" si="22">Q9</f>
        <v>10</v>
      </c>
      <c r="R94" s="128">
        <f t="shared" si="22"/>
        <v>10</v>
      </c>
      <c r="S94" s="128">
        <f t="shared" si="22"/>
        <v>10</v>
      </c>
      <c r="T94" s="128">
        <f t="shared" si="22"/>
        <v>10</v>
      </c>
      <c r="U94" s="128">
        <f t="shared" si="22"/>
        <v>10</v>
      </c>
      <c r="V94" s="128">
        <f t="shared" si="22"/>
        <v>10</v>
      </c>
      <c r="W94" s="128">
        <f t="shared" si="22"/>
        <v>10</v>
      </c>
      <c r="X94" s="128">
        <f t="shared" si="22"/>
        <v>10</v>
      </c>
      <c r="Y94" s="131">
        <f t="shared" si="22"/>
        <v>10</v>
      </c>
      <c r="Z94" s="129">
        <f>SUM(Q94:Y94)</f>
        <v>90</v>
      </c>
      <c r="AA94" s="132">
        <f>P94+Z94</f>
        <v>180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0</v>
      </c>
      <c r="H95" s="134">
        <f t="shared" ref="H95:O95" si="23">IF(H94-H91=-1,3+H93)+IF(H94-H91=0,2+H93)+IF(H94-H91=1,1+H93)+IF(H94-H91=2,H93)+IF(H94-H91=3,IF(H93-1&gt;0,H93-1,0))+IF(H94-H91=4,IF(H93-2&gt;0,H93-2,0))</f>
        <v>0</v>
      </c>
      <c r="I95" s="134">
        <f t="shared" si="23"/>
        <v>0</v>
      </c>
      <c r="J95" s="134">
        <f t="shared" si="23"/>
        <v>0</v>
      </c>
      <c r="K95" s="134">
        <f t="shared" si="23"/>
        <v>0</v>
      </c>
      <c r="L95" s="134">
        <f t="shared" si="23"/>
        <v>0</v>
      </c>
      <c r="M95" s="134">
        <f t="shared" si="23"/>
        <v>0</v>
      </c>
      <c r="N95" s="134">
        <f t="shared" si="23"/>
        <v>0</v>
      </c>
      <c r="O95" s="135">
        <f t="shared" si="23"/>
        <v>0</v>
      </c>
      <c r="P95" s="136">
        <f>SUM(G95:O95)</f>
        <v>0</v>
      </c>
      <c r="Q95" s="137">
        <f t="shared" ref="Q95:Y95" si="24">IF(Q94-Q91=-1,3+Q93)+IF(Q94-Q91=0,2+Q93)+IF(Q94-Q91=1,1+Q93)+IF(Q94-Q91=2,Q93)+IF(Q94-Q91=3,IF(Q93-1&gt;0,Q93-1,0))+IF(Q94-Q91=4,IF(Q93-2&gt;0,Q93-2,0))</f>
        <v>0</v>
      </c>
      <c r="R95" s="138">
        <f t="shared" si="24"/>
        <v>0</v>
      </c>
      <c r="S95" s="138">
        <f t="shared" si="24"/>
        <v>0</v>
      </c>
      <c r="T95" s="138">
        <f t="shared" si="24"/>
        <v>0</v>
      </c>
      <c r="U95" s="138">
        <f t="shared" si="24"/>
        <v>0</v>
      </c>
      <c r="V95" s="138">
        <f t="shared" si="24"/>
        <v>0</v>
      </c>
      <c r="W95" s="138">
        <f t="shared" si="24"/>
        <v>0</v>
      </c>
      <c r="X95" s="138">
        <f t="shared" si="24"/>
        <v>0</v>
      </c>
      <c r="Y95" s="135">
        <f t="shared" si="24"/>
        <v>0</v>
      </c>
      <c r="Z95" s="136">
        <f>SUM(Q95:Y95)</f>
        <v>0</v>
      </c>
      <c r="AA95" s="139">
        <f>P95+Z95</f>
        <v>0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0</v>
      </c>
      <c r="H96" s="141">
        <f t="shared" si="25"/>
        <v>0</v>
      </c>
      <c r="I96" s="141">
        <f t="shared" si="25"/>
        <v>0</v>
      </c>
      <c r="J96" s="141">
        <f t="shared" si="25"/>
        <v>0</v>
      </c>
      <c r="K96" s="141">
        <f t="shared" si="25"/>
        <v>0</v>
      </c>
      <c r="L96" s="141">
        <f t="shared" si="25"/>
        <v>0</v>
      </c>
      <c r="M96" s="141">
        <f t="shared" si="25"/>
        <v>0</v>
      </c>
      <c r="N96" s="141">
        <f t="shared" si="25"/>
        <v>0</v>
      </c>
      <c r="O96" s="142">
        <f t="shared" si="25"/>
        <v>0</v>
      </c>
      <c r="P96" s="143">
        <f>SUM(G96:O96)</f>
        <v>0</v>
      </c>
      <c r="Q96" s="142">
        <f t="shared" ref="Q96:Y96" si="26">IF(Q94-Q91=-2,4)+IF(Q94-Q91=-1,3)+IF(Q94-Q91=0,2)+IF(Q94-Q91=1,1)+IF(Q94-Q91&gt;2,0)</f>
        <v>0</v>
      </c>
      <c r="R96" s="142">
        <f t="shared" si="26"/>
        <v>0</v>
      </c>
      <c r="S96" s="142">
        <f t="shared" si="26"/>
        <v>0</v>
      </c>
      <c r="T96" s="142">
        <f t="shared" si="26"/>
        <v>0</v>
      </c>
      <c r="U96" s="142">
        <f t="shared" si="26"/>
        <v>0</v>
      </c>
      <c r="V96" s="142">
        <f t="shared" si="26"/>
        <v>0</v>
      </c>
      <c r="W96" s="142">
        <f t="shared" si="26"/>
        <v>0</v>
      </c>
      <c r="X96" s="142">
        <f t="shared" si="26"/>
        <v>0</v>
      </c>
      <c r="Y96" s="142">
        <f t="shared" si="26"/>
        <v>0</v>
      </c>
      <c r="Z96" s="143">
        <f>SUM(Q96:Y96)</f>
        <v>0</v>
      </c>
      <c r="AA96" s="144">
        <f>P96+Z96</f>
        <v>0</v>
      </c>
      <c r="AB96" s="101"/>
      <c r="AC96" s="101"/>
    </row>
    <row r="97" spans="5:32" x14ac:dyDescent="0.35">
      <c r="E97" s="101"/>
      <c r="F97" s="38"/>
      <c r="G97" s="28">
        <f>G94-G91</f>
        <v>6</v>
      </c>
      <c r="H97" s="28">
        <f t="shared" ref="H97:O97" si="27">H94-H91</f>
        <v>6</v>
      </c>
      <c r="I97" s="28">
        <f t="shared" si="27"/>
        <v>5</v>
      </c>
      <c r="J97" s="28">
        <f t="shared" si="27"/>
        <v>6</v>
      </c>
      <c r="K97" s="28">
        <f t="shared" si="27"/>
        <v>7</v>
      </c>
      <c r="L97" s="28">
        <f t="shared" si="27"/>
        <v>5</v>
      </c>
      <c r="M97" s="28">
        <f t="shared" si="27"/>
        <v>7</v>
      </c>
      <c r="N97" s="28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5"/>
      <c r="AA97" s="146"/>
      <c r="AB97" s="101"/>
      <c r="AC97" s="101"/>
    </row>
    <row r="98" spans="5:32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2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2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0</v>
      </c>
      <c r="P100" s="198" t="s">
        <v>57</v>
      </c>
      <c r="Q100" s="198"/>
      <c r="R100" s="198"/>
      <c r="S100" s="198"/>
      <c r="T100" s="198"/>
      <c r="U100" s="148">
        <f>COUNTIF(G97:Y97,"=2")</f>
        <v>0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</row>
    <row r="101" spans="5:32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0</v>
      </c>
      <c r="M101" s="217" t="s">
        <v>59</v>
      </c>
      <c r="N101" s="217"/>
      <c r="O101" s="152">
        <f>COUNTIF(G97:Y97,"=1")</f>
        <v>0</v>
      </c>
      <c r="P101" s="198" t="s">
        <v>60</v>
      </c>
      <c r="Q101" s="198"/>
      <c r="R101" s="198"/>
      <c r="S101" s="198"/>
      <c r="T101" s="198"/>
      <c r="U101" s="151">
        <f>COUNTIF(G97:Y97,"&gt;=3")</f>
        <v>18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</row>
    <row r="102" spans="5:32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0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</row>
    <row r="103" spans="5:32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0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</row>
    <row r="104" spans="5:32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0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</row>
    <row r="105" spans="5:32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18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</row>
    <row r="106" spans="5:32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</row>
    <row r="107" spans="5:32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</row>
    <row r="108" spans="5:32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</row>
    <row r="109" spans="5:32" ht="15.5" thickTop="1" thickBot="1" x14ac:dyDescent="0.4"/>
    <row r="110" spans="5:32" x14ac:dyDescent="0.35">
      <c r="E110" s="101"/>
      <c r="F110" s="102" t="s">
        <v>49</v>
      </c>
      <c r="G110" s="196">
        <f>C10</f>
        <v>0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0</v>
      </c>
      <c r="AB110" s="101"/>
      <c r="AC110" s="101"/>
    </row>
    <row r="111" spans="5:32" ht="15" thickBot="1" x14ac:dyDescent="0.4">
      <c r="E111" s="101"/>
      <c r="F111" s="104" t="s">
        <v>6</v>
      </c>
      <c r="G111" s="210">
        <f>E10</f>
        <v>20</v>
      </c>
      <c r="H111" s="211"/>
      <c r="I111" s="211"/>
      <c r="J111" s="211"/>
      <c r="K111" s="17"/>
      <c r="L111" s="211">
        <f>$F$3</f>
        <v>133</v>
      </c>
      <c r="M111" s="211"/>
      <c r="N111" s="211"/>
      <c r="O111" s="211">
        <f>$G$3</f>
        <v>68.599999999999994</v>
      </c>
      <c r="P111" s="211"/>
      <c r="Q111" s="212">
        <f>ROUND((G111*(L111/113)+(O111-AA114)),0)</f>
        <v>20</v>
      </c>
      <c r="R111" s="212"/>
      <c r="S111" s="212"/>
      <c r="T111" s="212"/>
      <c r="U111" s="17"/>
      <c r="V111" s="17"/>
      <c r="AA111" s="17"/>
      <c r="AB111" s="101"/>
      <c r="AC111" s="101"/>
    </row>
    <row r="112" spans="5:32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2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2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4</v>
      </c>
      <c r="I114" s="110">
        <f t="shared" si="29"/>
        <v>5</v>
      </c>
      <c r="J114" s="110">
        <f t="shared" si="29"/>
        <v>4</v>
      </c>
      <c r="K114" s="110">
        <f t="shared" si="29"/>
        <v>3</v>
      </c>
      <c r="L114" s="110">
        <f t="shared" si="29"/>
        <v>5</v>
      </c>
      <c r="M114" s="110">
        <f t="shared" si="29"/>
        <v>3</v>
      </c>
      <c r="N114" s="110">
        <f t="shared" si="29"/>
        <v>5</v>
      </c>
      <c r="O114" s="110">
        <f t="shared" si="29"/>
        <v>3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5</v>
      </c>
      <c r="U114" s="112">
        <f t="shared" si="30"/>
        <v>3</v>
      </c>
      <c r="V114" s="112">
        <f t="shared" si="30"/>
        <v>4</v>
      </c>
      <c r="W114" s="112">
        <f t="shared" si="30"/>
        <v>4</v>
      </c>
      <c r="X114" s="112">
        <f t="shared" si="30"/>
        <v>5</v>
      </c>
      <c r="Y114" s="113">
        <f t="shared" si="30"/>
        <v>4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2" x14ac:dyDescent="0.35">
      <c r="E115" s="101"/>
      <c r="F115" s="114" t="s">
        <v>7</v>
      </c>
      <c r="G115" s="115">
        <f>G$8</f>
        <v>4</v>
      </c>
      <c r="H115" s="115">
        <f t="shared" ref="H115:O115" si="31">H$8</f>
        <v>8</v>
      </c>
      <c r="I115" s="115">
        <f t="shared" si="31"/>
        <v>12</v>
      </c>
      <c r="J115" s="115">
        <f t="shared" si="31"/>
        <v>14</v>
      </c>
      <c r="K115" s="115">
        <f t="shared" si="31"/>
        <v>2</v>
      </c>
      <c r="L115" s="115">
        <f t="shared" si="31"/>
        <v>10</v>
      </c>
      <c r="M115" s="115">
        <f t="shared" si="31"/>
        <v>18</v>
      </c>
      <c r="N115" s="115">
        <f t="shared" si="31"/>
        <v>16</v>
      </c>
      <c r="O115" s="116">
        <f t="shared" si="31"/>
        <v>6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17</v>
      </c>
      <c r="V115" s="119">
        <f t="shared" si="32"/>
        <v>15</v>
      </c>
      <c r="W115" s="119">
        <f t="shared" si="32"/>
        <v>3</v>
      </c>
      <c r="X115" s="119">
        <f t="shared" si="32"/>
        <v>13</v>
      </c>
      <c r="Y115" s="116">
        <f t="shared" si="32"/>
        <v>7</v>
      </c>
      <c r="Z115" s="117"/>
      <c r="AA115" s="120"/>
      <c r="AB115" s="101"/>
      <c r="AC115" s="101"/>
    </row>
    <row r="116" spans="5:32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1</v>
      </c>
      <c r="H116" s="122">
        <f t="shared" ref="H116:O116" si="33">IF($Q111&lt;=18,IF(H115&lt;=$Q111,1,0),IF($Q111&lt;=36,IF(H115&lt;=($Q111-18),2,1),IF($Q111&gt;36,IF(H115&lt;=($Q111-36),3,2))))</f>
        <v>1</v>
      </c>
      <c r="I116" s="122">
        <f t="shared" si="33"/>
        <v>1</v>
      </c>
      <c r="J116" s="122">
        <f t="shared" si="33"/>
        <v>1</v>
      </c>
      <c r="K116" s="122">
        <f t="shared" si="33"/>
        <v>2</v>
      </c>
      <c r="L116" s="122">
        <f t="shared" si="33"/>
        <v>1</v>
      </c>
      <c r="M116" s="122">
        <f t="shared" si="33"/>
        <v>1</v>
      </c>
      <c r="N116" s="122">
        <f t="shared" si="33"/>
        <v>1</v>
      </c>
      <c r="O116" s="123">
        <f t="shared" si="33"/>
        <v>1</v>
      </c>
      <c r="P116" s="124">
        <f>SUM(G116:O116)</f>
        <v>10</v>
      </c>
      <c r="Q116" s="123">
        <f t="shared" ref="Q116:Y116" si="34">IF($Q111&lt;=18,IF(Q115&lt;=$Q111,1,0),IF($Q111&lt;=36,IF(Q115&lt;=($Q111-18),2,1),IF($Q111&gt;36,IF(Q115&lt;=($Q111-36),3,2))))</f>
        <v>2</v>
      </c>
      <c r="R116" s="123">
        <f t="shared" si="34"/>
        <v>1</v>
      </c>
      <c r="S116" s="123">
        <f t="shared" si="34"/>
        <v>1</v>
      </c>
      <c r="T116" s="123">
        <f t="shared" si="34"/>
        <v>1</v>
      </c>
      <c r="U116" s="123">
        <f t="shared" si="34"/>
        <v>1</v>
      </c>
      <c r="V116" s="123">
        <f t="shared" si="34"/>
        <v>1</v>
      </c>
      <c r="W116" s="123">
        <f t="shared" si="34"/>
        <v>1</v>
      </c>
      <c r="X116" s="123">
        <f t="shared" si="34"/>
        <v>1</v>
      </c>
      <c r="Y116" s="123">
        <f t="shared" si="34"/>
        <v>1</v>
      </c>
      <c r="Z116" s="125">
        <f>SUM(Q116:Y116)</f>
        <v>10</v>
      </c>
      <c r="AA116" s="126">
        <f>P116+Z116</f>
        <v>20</v>
      </c>
      <c r="AB116" s="101"/>
      <c r="AC116" s="101"/>
    </row>
    <row r="117" spans="5:32" x14ac:dyDescent="0.35">
      <c r="E117" s="101"/>
      <c r="F117" s="127" t="s">
        <v>51</v>
      </c>
      <c r="G117" s="128">
        <f t="shared" ref="G117:O117" si="35">G10</f>
        <v>10</v>
      </c>
      <c r="H117" s="128">
        <f t="shared" si="35"/>
        <v>10</v>
      </c>
      <c r="I117" s="128">
        <f t="shared" si="35"/>
        <v>10</v>
      </c>
      <c r="J117" s="128">
        <f t="shared" si="35"/>
        <v>10</v>
      </c>
      <c r="K117" s="128">
        <f t="shared" si="35"/>
        <v>10</v>
      </c>
      <c r="L117" s="128">
        <f t="shared" si="35"/>
        <v>10</v>
      </c>
      <c r="M117" s="128">
        <f t="shared" si="35"/>
        <v>10</v>
      </c>
      <c r="N117" s="128">
        <f t="shared" si="35"/>
        <v>10</v>
      </c>
      <c r="O117" s="128">
        <f t="shared" si="35"/>
        <v>10</v>
      </c>
      <c r="P117" s="129">
        <f>SUM(G117:O117)</f>
        <v>90</v>
      </c>
      <c r="Q117" s="130">
        <f t="shared" ref="Q117:Y117" si="36">Q10</f>
        <v>10</v>
      </c>
      <c r="R117" s="128">
        <f t="shared" si="36"/>
        <v>10</v>
      </c>
      <c r="S117" s="128">
        <f t="shared" si="36"/>
        <v>10</v>
      </c>
      <c r="T117" s="128">
        <f t="shared" si="36"/>
        <v>10</v>
      </c>
      <c r="U117" s="128">
        <f t="shared" si="36"/>
        <v>10</v>
      </c>
      <c r="V117" s="128">
        <f t="shared" si="36"/>
        <v>10</v>
      </c>
      <c r="W117" s="128">
        <f t="shared" si="36"/>
        <v>10</v>
      </c>
      <c r="X117" s="128">
        <f t="shared" si="36"/>
        <v>10</v>
      </c>
      <c r="Y117" s="131">
        <f t="shared" si="36"/>
        <v>10</v>
      </c>
      <c r="Z117" s="129">
        <f>SUM(Q117:Y117)</f>
        <v>90</v>
      </c>
      <c r="AA117" s="132">
        <f>P117+Z117</f>
        <v>180</v>
      </c>
      <c r="AB117" s="101"/>
      <c r="AC117" s="101"/>
    </row>
    <row r="118" spans="5:32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0</v>
      </c>
      <c r="H118" s="134">
        <f t="shared" ref="H118:O118" si="37">IF(H117-H114=-1,3+H116)+IF(H117-H114=0,2+H116)+IF(H117-H114=1,1+H116)+IF(H117-H114=2,H116)+IF(H117-H114=3,IF(H116-1&gt;0,H116-1,0))+IF(H117-H114=4,IF(H116-2&gt;0,H116-2,0))</f>
        <v>0</v>
      </c>
      <c r="I118" s="134">
        <f t="shared" si="37"/>
        <v>0</v>
      </c>
      <c r="J118" s="134">
        <f t="shared" si="37"/>
        <v>0</v>
      </c>
      <c r="K118" s="134">
        <f t="shared" si="37"/>
        <v>0</v>
      </c>
      <c r="L118" s="134">
        <f t="shared" si="37"/>
        <v>0</v>
      </c>
      <c r="M118" s="134">
        <f t="shared" si="37"/>
        <v>0</v>
      </c>
      <c r="N118" s="134">
        <f t="shared" si="37"/>
        <v>0</v>
      </c>
      <c r="O118" s="135">
        <f t="shared" si="37"/>
        <v>0</v>
      </c>
      <c r="P118" s="136">
        <f>SUM(G118:O118)</f>
        <v>0</v>
      </c>
      <c r="Q118" s="137">
        <f t="shared" ref="Q118:Y118" si="38">IF(Q117-Q114=-1,3+Q116)+IF(Q117-Q114=0,2+Q116)+IF(Q117-Q114=1,1+Q116)+IF(Q117-Q114=2,Q116)+IF(Q117-Q114=3,IF(Q116-1&gt;0,Q116-1,0))+IF(Q117-Q114=4,IF(Q116-2&gt;0,Q116-2,0))</f>
        <v>0</v>
      </c>
      <c r="R118" s="138">
        <f t="shared" si="38"/>
        <v>0</v>
      </c>
      <c r="S118" s="138">
        <f t="shared" si="38"/>
        <v>0</v>
      </c>
      <c r="T118" s="138">
        <f t="shared" si="38"/>
        <v>0</v>
      </c>
      <c r="U118" s="138">
        <f t="shared" si="38"/>
        <v>0</v>
      </c>
      <c r="V118" s="138">
        <f t="shared" si="38"/>
        <v>0</v>
      </c>
      <c r="W118" s="138">
        <f t="shared" si="38"/>
        <v>0</v>
      </c>
      <c r="X118" s="138">
        <f t="shared" si="38"/>
        <v>0</v>
      </c>
      <c r="Y118" s="135">
        <f t="shared" si="38"/>
        <v>0</v>
      </c>
      <c r="Z118" s="136">
        <f>SUM(Q118:Y118)</f>
        <v>0</v>
      </c>
      <c r="AA118" s="139">
        <f>P118+Z118</f>
        <v>0</v>
      </c>
      <c r="AB118" s="101"/>
      <c r="AC118" s="101"/>
    </row>
    <row r="119" spans="5:32" ht="15" thickBot="1" x14ac:dyDescent="0.4">
      <c r="E119" s="101"/>
      <c r="F119" s="140" t="s">
        <v>53</v>
      </c>
      <c r="G119" s="141">
        <f t="shared" ref="G119:O119" si="39">IF(G117-G114=-2,4)+IF(G117-G114=-1,3)+IF(G117-G114=0,2)+IF(G117-G114=1,1)+IF(G117-G114&gt;2,0)</f>
        <v>0</v>
      </c>
      <c r="H119" s="141">
        <f t="shared" si="39"/>
        <v>0</v>
      </c>
      <c r="I119" s="141">
        <f t="shared" si="39"/>
        <v>0</v>
      </c>
      <c r="J119" s="141">
        <f t="shared" si="39"/>
        <v>0</v>
      </c>
      <c r="K119" s="141">
        <f t="shared" si="39"/>
        <v>0</v>
      </c>
      <c r="L119" s="141">
        <f t="shared" si="39"/>
        <v>0</v>
      </c>
      <c r="M119" s="141">
        <f t="shared" si="39"/>
        <v>0</v>
      </c>
      <c r="N119" s="141">
        <f t="shared" si="39"/>
        <v>0</v>
      </c>
      <c r="O119" s="142">
        <f t="shared" si="39"/>
        <v>0</v>
      </c>
      <c r="P119" s="143">
        <f>SUM(G119:O119)</f>
        <v>0</v>
      </c>
      <c r="Q119" s="142">
        <f t="shared" ref="Q119:Y119" si="40">IF(Q117-Q114=-2,4)+IF(Q117-Q114=-1,3)+IF(Q117-Q114=0,2)+IF(Q117-Q114=1,1)+IF(Q117-Q114&gt;2,0)</f>
        <v>0</v>
      </c>
      <c r="R119" s="142">
        <f t="shared" si="40"/>
        <v>0</v>
      </c>
      <c r="S119" s="142">
        <f t="shared" si="40"/>
        <v>0</v>
      </c>
      <c r="T119" s="142">
        <f t="shared" si="40"/>
        <v>0</v>
      </c>
      <c r="U119" s="142">
        <f t="shared" si="40"/>
        <v>0</v>
      </c>
      <c r="V119" s="142">
        <f t="shared" si="40"/>
        <v>0</v>
      </c>
      <c r="W119" s="142">
        <f t="shared" si="40"/>
        <v>0</v>
      </c>
      <c r="X119" s="142">
        <f t="shared" si="40"/>
        <v>0</v>
      </c>
      <c r="Y119" s="142">
        <f t="shared" si="40"/>
        <v>0</v>
      </c>
      <c r="Z119" s="143">
        <f>SUM(Q119:Y119)</f>
        <v>0</v>
      </c>
      <c r="AA119" s="144">
        <f>P119+Z119</f>
        <v>0</v>
      </c>
      <c r="AB119" s="101"/>
      <c r="AC119" s="101"/>
    </row>
    <row r="120" spans="5:32" x14ac:dyDescent="0.35">
      <c r="E120" s="101"/>
      <c r="F120" s="38"/>
      <c r="G120" s="28">
        <f>G117-G114</f>
        <v>6</v>
      </c>
      <c r="H120" s="28">
        <f t="shared" ref="H120:O120" si="41">H117-H114</f>
        <v>6</v>
      </c>
      <c r="I120" s="28">
        <f t="shared" si="41"/>
        <v>5</v>
      </c>
      <c r="J120" s="28">
        <f t="shared" si="41"/>
        <v>6</v>
      </c>
      <c r="K120" s="28">
        <f t="shared" si="41"/>
        <v>7</v>
      </c>
      <c r="L120" s="28">
        <f t="shared" si="41"/>
        <v>5</v>
      </c>
      <c r="M120" s="28">
        <f t="shared" si="41"/>
        <v>7</v>
      </c>
      <c r="N120" s="28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5"/>
      <c r="AA120" s="146"/>
      <c r="AB120" s="101"/>
      <c r="AC120" s="101"/>
    </row>
    <row r="121" spans="5:32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2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2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0</v>
      </c>
      <c r="P123" s="198" t="s">
        <v>57</v>
      </c>
      <c r="Q123" s="198"/>
      <c r="R123" s="198"/>
      <c r="S123" s="198"/>
      <c r="T123" s="198"/>
      <c r="U123" s="148">
        <f>COUNTIF(G120:Y120,"=2")</f>
        <v>0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</row>
    <row r="124" spans="5:32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0</v>
      </c>
      <c r="P124" s="198" t="s">
        <v>60</v>
      </c>
      <c r="Q124" s="198"/>
      <c r="R124" s="198"/>
      <c r="S124" s="198"/>
      <c r="T124" s="198"/>
      <c r="U124" s="151">
        <f>COUNTIF(G120:Y120,"&gt;=3")</f>
        <v>18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</row>
    <row r="125" spans="5:32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0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</row>
    <row r="126" spans="5:32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0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</row>
    <row r="127" spans="5:32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0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</row>
    <row r="128" spans="5:32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18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</row>
    <row r="129" spans="5:32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</row>
    <row r="130" spans="5:32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</row>
    <row r="131" spans="5:32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</row>
    <row r="132" spans="5:32" ht="15.5" thickTop="1" thickBot="1" x14ac:dyDescent="0.4"/>
    <row r="133" spans="5:32" x14ac:dyDescent="0.35">
      <c r="E133" s="101"/>
      <c r="F133" s="102" t="s">
        <v>49</v>
      </c>
      <c r="G133" s="196">
        <f>C11</f>
        <v>0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0</v>
      </c>
      <c r="AB133" s="101"/>
      <c r="AC133" s="101"/>
    </row>
    <row r="134" spans="5:32" ht="15" thickBot="1" x14ac:dyDescent="0.4">
      <c r="E134" s="101"/>
      <c r="F134" s="104" t="s">
        <v>6</v>
      </c>
      <c r="G134" s="210">
        <f>E11</f>
        <v>20</v>
      </c>
      <c r="H134" s="211"/>
      <c r="I134" s="211"/>
      <c r="J134" s="211"/>
      <c r="K134" s="17"/>
      <c r="L134" s="211">
        <f>$F$3</f>
        <v>133</v>
      </c>
      <c r="M134" s="211"/>
      <c r="N134" s="211"/>
      <c r="O134" s="211">
        <f>$G$3</f>
        <v>68.599999999999994</v>
      </c>
      <c r="P134" s="211"/>
      <c r="Q134" s="212">
        <f>ROUND((G134*(L134/113)+(O134-AA137)),0)</f>
        <v>20</v>
      </c>
      <c r="R134" s="212"/>
      <c r="S134" s="212"/>
      <c r="T134" s="212"/>
      <c r="U134" s="17"/>
      <c r="V134" s="17"/>
      <c r="AA134" s="17"/>
      <c r="AB134" s="101"/>
      <c r="AC134" s="101"/>
    </row>
    <row r="135" spans="5:32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2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2" x14ac:dyDescent="0.35">
      <c r="E137" s="101"/>
      <c r="F137" s="109" t="s">
        <v>11</v>
      </c>
      <c r="G137" s="110">
        <f>G$7</f>
        <v>4</v>
      </c>
      <c r="H137" s="110">
        <f t="shared" ref="H137:O137" si="43">H$7</f>
        <v>4</v>
      </c>
      <c r="I137" s="110">
        <f t="shared" si="43"/>
        <v>5</v>
      </c>
      <c r="J137" s="110">
        <f t="shared" si="43"/>
        <v>4</v>
      </c>
      <c r="K137" s="110">
        <f t="shared" si="43"/>
        <v>3</v>
      </c>
      <c r="L137" s="110">
        <f t="shared" si="43"/>
        <v>5</v>
      </c>
      <c r="M137" s="110">
        <f t="shared" si="43"/>
        <v>3</v>
      </c>
      <c r="N137" s="110">
        <f t="shared" si="43"/>
        <v>5</v>
      </c>
      <c r="O137" s="110">
        <f t="shared" si="43"/>
        <v>3</v>
      </c>
      <c r="P137" s="111">
        <f>SUM(G137:O137)</f>
        <v>36</v>
      </c>
      <c r="Q137" s="110">
        <f t="shared" ref="Q137:Y137" si="44">Q$7</f>
        <v>4</v>
      </c>
      <c r="R137" s="112">
        <f t="shared" si="44"/>
        <v>4</v>
      </c>
      <c r="S137" s="112">
        <f t="shared" si="44"/>
        <v>3</v>
      </c>
      <c r="T137" s="112">
        <f t="shared" si="44"/>
        <v>5</v>
      </c>
      <c r="U137" s="112">
        <f t="shared" si="44"/>
        <v>3</v>
      </c>
      <c r="V137" s="112">
        <f t="shared" si="44"/>
        <v>4</v>
      </c>
      <c r="W137" s="112">
        <f t="shared" si="44"/>
        <v>4</v>
      </c>
      <c r="X137" s="112">
        <f t="shared" si="44"/>
        <v>5</v>
      </c>
      <c r="Y137" s="113">
        <f t="shared" si="44"/>
        <v>4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2" x14ac:dyDescent="0.35">
      <c r="E138" s="101"/>
      <c r="F138" s="114" t="s">
        <v>7</v>
      </c>
      <c r="G138" s="115">
        <f>G$8</f>
        <v>4</v>
      </c>
      <c r="H138" s="115">
        <f t="shared" ref="H138:O138" si="45">H$8</f>
        <v>8</v>
      </c>
      <c r="I138" s="115">
        <f t="shared" si="45"/>
        <v>12</v>
      </c>
      <c r="J138" s="115">
        <f t="shared" si="45"/>
        <v>14</v>
      </c>
      <c r="K138" s="115">
        <f t="shared" si="45"/>
        <v>2</v>
      </c>
      <c r="L138" s="115">
        <f t="shared" si="45"/>
        <v>10</v>
      </c>
      <c r="M138" s="115">
        <f t="shared" si="45"/>
        <v>18</v>
      </c>
      <c r="N138" s="115">
        <f t="shared" si="45"/>
        <v>16</v>
      </c>
      <c r="O138" s="116">
        <f t="shared" si="45"/>
        <v>6</v>
      </c>
      <c r="P138" s="117"/>
      <c r="Q138" s="118">
        <f t="shared" ref="Q138:Y138" si="46">Q$8</f>
        <v>1</v>
      </c>
      <c r="R138" s="119">
        <f t="shared" si="46"/>
        <v>9</v>
      </c>
      <c r="S138" s="119">
        <f t="shared" si="46"/>
        <v>11</v>
      </c>
      <c r="T138" s="119">
        <f t="shared" si="46"/>
        <v>5</v>
      </c>
      <c r="U138" s="119">
        <f t="shared" si="46"/>
        <v>17</v>
      </c>
      <c r="V138" s="119">
        <f t="shared" si="46"/>
        <v>15</v>
      </c>
      <c r="W138" s="119">
        <f t="shared" si="46"/>
        <v>3</v>
      </c>
      <c r="X138" s="119">
        <f t="shared" si="46"/>
        <v>13</v>
      </c>
      <c r="Y138" s="116">
        <f t="shared" si="46"/>
        <v>7</v>
      </c>
      <c r="Z138" s="117"/>
      <c r="AA138" s="120"/>
      <c r="AB138" s="101"/>
      <c r="AC138" s="101"/>
    </row>
    <row r="139" spans="5:32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1</v>
      </c>
      <c r="H139" s="122">
        <f t="shared" ref="H139:O139" si="47">IF($Q134&lt;=18,IF(H138&lt;=$Q134,1,0),IF($Q134&lt;=36,IF(H138&lt;=($Q134-18),2,1),IF($Q134&gt;36,IF(H138&lt;=($Q134-36),3,2))))</f>
        <v>1</v>
      </c>
      <c r="I139" s="122">
        <f t="shared" si="47"/>
        <v>1</v>
      </c>
      <c r="J139" s="122">
        <f t="shared" si="47"/>
        <v>1</v>
      </c>
      <c r="K139" s="122">
        <f t="shared" si="47"/>
        <v>2</v>
      </c>
      <c r="L139" s="122">
        <f t="shared" si="47"/>
        <v>1</v>
      </c>
      <c r="M139" s="122">
        <f t="shared" si="47"/>
        <v>1</v>
      </c>
      <c r="N139" s="122">
        <f t="shared" si="47"/>
        <v>1</v>
      </c>
      <c r="O139" s="123">
        <f t="shared" si="47"/>
        <v>1</v>
      </c>
      <c r="P139" s="124">
        <f>SUM(G139:O139)</f>
        <v>10</v>
      </c>
      <c r="Q139" s="123">
        <f t="shared" ref="Q139:Y139" si="48">IF($Q134&lt;=18,IF(Q138&lt;=$Q134,1,0),IF($Q134&lt;=36,IF(Q138&lt;=($Q134-18),2,1),IF($Q134&gt;36,IF(Q138&lt;=($Q134-36),3,2))))</f>
        <v>2</v>
      </c>
      <c r="R139" s="123">
        <f t="shared" si="48"/>
        <v>1</v>
      </c>
      <c r="S139" s="123">
        <f t="shared" si="48"/>
        <v>1</v>
      </c>
      <c r="T139" s="123">
        <f t="shared" si="48"/>
        <v>1</v>
      </c>
      <c r="U139" s="123">
        <f t="shared" si="48"/>
        <v>1</v>
      </c>
      <c r="V139" s="123">
        <f t="shared" si="48"/>
        <v>1</v>
      </c>
      <c r="W139" s="123">
        <f t="shared" si="48"/>
        <v>1</v>
      </c>
      <c r="X139" s="123">
        <f t="shared" si="48"/>
        <v>1</v>
      </c>
      <c r="Y139" s="123">
        <f t="shared" si="48"/>
        <v>1</v>
      </c>
      <c r="Z139" s="125">
        <f>SUM(Q139:Y139)</f>
        <v>10</v>
      </c>
      <c r="AA139" s="126">
        <f>P139+Z139</f>
        <v>20</v>
      </c>
      <c r="AB139" s="101"/>
      <c r="AC139" s="101"/>
    </row>
    <row r="140" spans="5:32" x14ac:dyDescent="0.35">
      <c r="E140" s="101"/>
      <c r="F140" s="127" t="s">
        <v>51</v>
      </c>
      <c r="G140" s="128">
        <f t="shared" ref="G140:O140" si="49">G11</f>
        <v>10</v>
      </c>
      <c r="H140" s="128">
        <f t="shared" si="49"/>
        <v>10</v>
      </c>
      <c r="I140" s="128">
        <f t="shared" si="49"/>
        <v>10</v>
      </c>
      <c r="J140" s="128">
        <f t="shared" si="49"/>
        <v>10</v>
      </c>
      <c r="K140" s="128">
        <f t="shared" si="49"/>
        <v>10</v>
      </c>
      <c r="L140" s="128">
        <f t="shared" si="49"/>
        <v>10</v>
      </c>
      <c r="M140" s="128">
        <f t="shared" si="49"/>
        <v>10</v>
      </c>
      <c r="N140" s="128">
        <f t="shared" si="49"/>
        <v>10</v>
      </c>
      <c r="O140" s="128">
        <f t="shared" si="49"/>
        <v>10</v>
      </c>
      <c r="P140" s="129">
        <f>SUM(G140:O140)</f>
        <v>90</v>
      </c>
      <c r="Q140" s="130">
        <f t="shared" ref="Q140:Y140" si="50">Q11</f>
        <v>10</v>
      </c>
      <c r="R140" s="128">
        <f t="shared" si="50"/>
        <v>10</v>
      </c>
      <c r="S140" s="128">
        <f t="shared" si="50"/>
        <v>10</v>
      </c>
      <c r="T140" s="128">
        <f t="shared" si="50"/>
        <v>10</v>
      </c>
      <c r="U140" s="128">
        <f t="shared" si="50"/>
        <v>10</v>
      </c>
      <c r="V140" s="128">
        <f t="shared" si="50"/>
        <v>10</v>
      </c>
      <c r="W140" s="128">
        <f t="shared" si="50"/>
        <v>10</v>
      </c>
      <c r="X140" s="128">
        <f t="shared" si="50"/>
        <v>10</v>
      </c>
      <c r="Y140" s="131">
        <f t="shared" si="50"/>
        <v>10</v>
      </c>
      <c r="Z140" s="129">
        <f>SUM(Q140:Y140)</f>
        <v>90</v>
      </c>
      <c r="AA140" s="132">
        <f>P140+Z140</f>
        <v>180</v>
      </c>
      <c r="AB140" s="101"/>
      <c r="AC140" s="101"/>
    </row>
    <row r="141" spans="5:32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0</v>
      </c>
      <c r="H141" s="134">
        <f t="shared" ref="H141:O141" si="51">IF(H140-H137=-1,3+H139)+IF(H140-H137=0,2+H139)+IF(H140-H137=1,1+H139)+IF(H140-H137=2,H139)+IF(H140-H137=3,IF(H139-1&gt;0,H139-1,0))+IF(H140-H137=4,IF(H139-2&gt;0,H139-2,0))</f>
        <v>0</v>
      </c>
      <c r="I141" s="134">
        <f t="shared" si="51"/>
        <v>0</v>
      </c>
      <c r="J141" s="134">
        <f t="shared" si="51"/>
        <v>0</v>
      </c>
      <c r="K141" s="134">
        <f t="shared" si="51"/>
        <v>0</v>
      </c>
      <c r="L141" s="134">
        <f t="shared" si="51"/>
        <v>0</v>
      </c>
      <c r="M141" s="134">
        <f t="shared" si="51"/>
        <v>0</v>
      </c>
      <c r="N141" s="134">
        <f t="shared" si="51"/>
        <v>0</v>
      </c>
      <c r="O141" s="135">
        <f t="shared" si="51"/>
        <v>0</v>
      </c>
      <c r="P141" s="136">
        <f>SUM(G141:O141)</f>
        <v>0</v>
      </c>
      <c r="Q141" s="137">
        <f t="shared" ref="Q141:Y141" si="52">IF(Q140-Q137=-1,3+Q139)+IF(Q140-Q137=0,2+Q139)+IF(Q140-Q137=1,1+Q139)+IF(Q140-Q137=2,Q139)+IF(Q140-Q137=3,IF(Q139-1&gt;0,Q139-1,0))+IF(Q140-Q137=4,IF(Q139-2&gt;0,Q139-2,0))</f>
        <v>0</v>
      </c>
      <c r="R141" s="138">
        <f t="shared" si="52"/>
        <v>0</v>
      </c>
      <c r="S141" s="138">
        <f t="shared" si="52"/>
        <v>0</v>
      </c>
      <c r="T141" s="138">
        <f t="shared" si="52"/>
        <v>0</v>
      </c>
      <c r="U141" s="138">
        <f t="shared" si="52"/>
        <v>0</v>
      </c>
      <c r="V141" s="138">
        <f t="shared" si="52"/>
        <v>0</v>
      </c>
      <c r="W141" s="138">
        <f t="shared" si="52"/>
        <v>0</v>
      </c>
      <c r="X141" s="138">
        <f t="shared" si="52"/>
        <v>0</v>
      </c>
      <c r="Y141" s="135">
        <f t="shared" si="52"/>
        <v>0</v>
      </c>
      <c r="Z141" s="136">
        <f>SUM(Q141:Y141)</f>
        <v>0</v>
      </c>
      <c r="AA141" s="139">
        <f>P141+Z141</f>
        <v>0</v>
      </c>
      <c r="AB141" s="101"/>
      <c r="AC141" s="101"/>
    </row>
    <row r="142" spans="5:32" ht="15" thickBot="1" x14ac:dyDescent="0.4">
      <c r="E142" s="101"/>
      <c r="F142" s="140" t="s">
        <v>53</v>
      </c>
      <c r="G142" s="141">
        <f t="shared" ref="G142:O142" si="53">IF(G140-G137=-2,4)+IF(G140-G137=-1,3)+IF(G140-G137=0,2)+IF(G140-G137=1,1)+IF(G140-G137&gt;2,0)</f>
        <v>0</v>
      </c>
      <c r="H142" s="141">
        <f t="shared" si="53"/>
        <v>0</v>
      </c>
      <c r="I142" s="141">
        <f t="shared" si="53"/>
        <v>0</v>
      </c>
      <c r="J142" s="141">
        <f t="shared" si="53"/>
        <v>0</v>
      </c>
      <c r="K142" s="141">
        <f t="shared" si="53"/>
        <v>0</v>
      </c>
      <c r="L142" s="141">
        <f t="shared" si="53"/>
        <v>0</v>
      </c>
      <c r="M142" s="141">
        <f t="shared" si="53"/>
        <v>0</v>
      </c>
      <c r="N142" s="141">
        <f t="shared" si="53"/>
        <v>0</v>
      </c>
      <c r="O142" s="142">
        <f t="shared" si="53"/>
        <v>0</v>
      </c>
      <c r="P142" s="143">
        <f>SUM(G142:O142)</f>
        <v>0</v>
      </c>
      <c r="Q142" s="142">
        <f t="shared" ref="Q142:Y142" si="54">IF(Q140-Q137=-2,4)+IF(Q140-Q137=-1,3)+IF(Q140-Q137=0,2)+IF(Q140-Q137=1,1)+IF(Q140-Q137&gt;2,0)</f>
        <v>0</v>
      </c>
      <c r="R142" s="142">
        <f t="shared" si="54"/>
        <v>0</v>
      </c>
      <c r="S142" s="142">
        <f t="shared" si="54"/>
        <v>0</v>
      </c>
      <c r="T142" s="142">
        <f t="shared" si="54"/>
        <v>0</v>
      </c>
      <c r="U142" s="142">
        <f t="shared" si="54"/>
        <v>0</v>
      </c>
      <c r="V142" s="142">
        <f t="shared" si="54"/>
        <v>0</v>
      </c>
      <c r="W142" s="142">
        <f t="shared" si="54"/>
        <v>0</v>
      </c>
      <c r="X142" s="142">
        <f t="shared" si="54"/>
        <v>0</v>
      </c>
      <c r="Y142" s="142">
        <f t="shared" si="54"/>
        <v>0</v>
      </c>
      <c r="Z142" s="143">
        <f>SUM(Q142:Y142)</f>
        <v>0</v>
      </c>
      <c r="AA142" s="144">
        <f>P142+Z142</f>
        <v>0</v>
      </c>
      <c r="AB142" s="101"/>
      <c r="AC142" s="101"/>
    </row>
    <row r="143" spans="5:32" x14ac:dyDescent="0.35">
      <c r="E143" s="101"/>
      <c r="F143" s="38"/>
      <c r="G143" s="28">
        <f>G140-G137</f>
        <v>6</v>
      </c>
      <c r="H143" s="28">
        <f t="shared" ref="H143:O143" si="55">H140-H137</f>
        <v>6</v>
      </c>
      <c r="I143" s="28">
        <f t="shared" si="55"/>
        <v>5</v>
      </c>
      <c r="J143" s="28">
        <f t="shared" si="55"/>
        <v>6</v>
      </c>
      <c r="K143" s="28">
        <f t="shared" si="55"/>
        <v>7</v>
      </c>
      <c r="L143" s="28">
        <f t="shared" si="55"/>
        <v>5</v>
      </c>
      <c r="M143" s="28">
        <f t="shared" si="55"/>
        <v>7</v>
      </c>
      <c r="N143" s="28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5"/>
      <c r="AA143" s="146"/>
      <c r="AB143" s="101"/>
      <c r="AC143" s="101"/>
    </row>
    <row r="144" spans="5:32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2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2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0</v>
      </c>
      <c r="P146" s="198" t="s">
        <v>57</v>
      </c>
      <c r="Q146" s="198"/>
      <c r="R146" s="198"/>
      <c r="S146" s="198"/>
      <c r="T146" s="198"/>
      <c r="U146" s="148">
        <f>COUNTIF(G143:Y143,"=2")</f>
        <v>0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</row>
    <row r="147" spans="5:32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0</v>
      </c>
      <c r="P147" s="198" t="s">
        <v>60</v>
      </c>
      <c r="Q147" s="198"/>
      <c r="R147" s="198"/>
      <c r="S147" s="198"/>
      <c r="T147" s="198"/>
      <c r="U147" s="151">
        <f>COUNTIF(G143:Y143,"&gt;=3")</f>
        <v>18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</row>
    <row r="148" spans="5:32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0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</row>
    <row r="149" spans="5:32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0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</row>
    <row r="150" spans="5:32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0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</row>
    <row r="151" spans="5:32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18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</row>
    <row r="152" spans="5:32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</row>
    <row r="153" spans="5:32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</row>
    <row r="154" spans="5:32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</row>
    <row r="155" spans="5:32" ht="15.5" thickTop="1" thickBot="1" x14ac:dyDescent="0.4"/>
    <row r="156" spans="5:32" x14ac:dyDescent="0.35">
      <c r="E156" s="101"/>
      <c r="F156" s="102" t="s">
        <v>49</v>
      </c>
      <c r="G156" s="196">
        <f>C12</f>
        <v>0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0</v>
      </c>
      <c r="AB156" s="101"/>
      <c r="AC156" s="101"/>
    </row>
    <row r="157" spans="5:32" ht="15" thickBot="1" x14ac:dyDescent="0.4">
      <c r="E157" s="101"/>
      <c r="F157" s="104" t="s">
        <v>6</v>
      </c>
      <c r="G157" s="210">
        <f>E12</f>
        <v>20</v>
      </c>
      <c r="H157" s="211"/>
      <c r="I157" s="211"/>
      <c r="J157" s="211"/>
      <c r="K157" s="17"/>
      <c r="L157" s="211">
        <f>$F$3</f>
        <v>133</v>
      </c>
      <c r="M157" s="211"/>
      <c r="N157" s="211"/>
      <c r="O157" s="211">
        <f>$G$3</f>
        <v>68.599999999999994</v>
      </c>
      <c r="P157" s="211"/>
      <c r="Q157" s="212">
        <f>ROUND((G157*(L157/113)+(O157-AA160)),0)</f>
        <v>20</v>
      </c>
      <c r="R157" s="212"/>
      <c r="S157" s="212"/>
      <c r="T157" s="212"/>
      <c r="U157" s="17"/>
      <c r="V157" s="17"/>
      <c r="AA157" s="17"/>
      <c r="AB157" s="101"/>
      <c r="AC157" s="101"/>
    </row>
    <row r="158" spans="5:32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2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2" x14ac:dyDescent="0.35">
      <c r="E160" s="101"/>
      <c r="F160" s="109" t="s">
        <v>11</v>
      </c>
      <c r="G160" s="110">
        <f>G$7</f>
        <v>4</v>
      </c>
      <c r="H160" s="110">
        <f t="shared" ref="H160:O160" si="57">H$7</f>
        <v>4</v>
      </c>
      <c r="I160" s="110">
        <f t="shared" si="57"/>
        <v>5</v>
      </c>
      <c r="J160" s="110">
        <f t="shared" si="57"/>
        <v>4</v>
      </c>
      <c r="K160" s="110">
        <f t="shared" si="57"/>
        <v>3</v>
      </c>
      <c r="L160" s="110">
        <f t="shared" si="57"/>
        <v>5</v>
      </c>
      <c r="M160" s="110">
        <f t="shared" si="57"/>
        <v>3</v>
      </c>
      <c r="N160" s="110">
        <f t="shared" si="57"/>
        <v>5</v>
      </c>
      <c r="O160" s="110">
        <f t="shared" si="57"/>
        <v>3</v>
      </c>
      <c r="P160" s="111">
        <f>SUM(G160:O160)</f>
        <v>36</v>
      </c>
      <c r="Q160" s="110">
        <f t="shared" ref="Q160:Y160" si="58">Q$7</f>
        <v>4</v>
      </c>
      <c r="R160" s="112">
        <f t="shared" si="58"/>
        <v>4</v>
      </c>
      <c r="S160" s="112">
        <f t="shared" si="58"/>
        <v>3</v>
      </c>
      <c r="T160" s="112">
        <f t="shared" si="58"/>
        <v>5</v>
      </c>
      <c r="U160" s="112">
        <f t="shared" si="58"/>
        <v>3</v>
      </c>
      <c r="V160" s="112">
        <f t="shared" si="58"/>
        <v>4</v>
      </c>
      <c r="W160" s="112">
        <f t="shared" si="58"/>
        <v>4</v>
      </c>
      <c r="X160" s="112">
        <f t="shared" si="58"/>
        <v>5</v>
      </c>
      <c r="Y160" s="113">
        <f t="shared" si="58"/>
        <v>4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2" x14ac:dyDescent="0.35">
      <c r="E161" s="101"/>
      <c r="F161" s="114" t="s">
        <v>7</v>
      </c>
      <c r="G161" s="115">
        <f>G$8</f>
        <v>4</v>
      </c>
      <c r="H161" s="115">
        <f t="shared" ref="H161:O161" si="59">H$8</f>
        <v>8</v>
      </c>
      <c r="I161" s="115">
        <f t="shared" si="59"/>
        <v>12</v>
      </c>
      <c r="J161" s="115">
        <f t="shared" si="59"/>
        <v>14</v>
      </c>
      <c r="K161" s="115">
        <f t="shared" si="59"/>
        <v>2</v>
      </c>
      <c r="L161" s="115">
        <f t="shared" si="59"/>
        <v>10</v>
      </c>
      <c r="M161" s="115">
        <f t="shared" si="59"/>
        <v>18</v>
      </c>
      <c r="N161" s="115">
        <f t="shared" si="59"/>
        <v>16</v>
      </c>
      <c r="O161" s="116">
        <f t="shared" si="59"/>
        <v>6</v>
      </c>
      <c r="P161" s="117"/>
      <c r="Q161" s="118">
        <f t="shared" ref="Q161:Y161" si="60">Q$8</f>
        <v>1</v>
      </c>
      <c r="R161" s="119">
        <f t="shared" si="60"/>
        <v>9</v>
      </c>
      <c r="S161" s="119">
        <f t="shared" si="60"/>
        <v>11</v>
      </c>
      <c r="T161" s="119">
        <f t="shared" si="60"/>
        <v>5</v>
      </c>
      <c r="U161" s="119">
        <f t="shared" si="60"/>
        <v>17</v>
      </c>
      <c r="V161" s="119">
        <f t="shared" si="60"/>
        <v>15</v>
      </c>
      <c r="W161" s="119">
        <f t="shared" si="60"/>
        <v>3</v>
      </c>
      <c r="X161" s="119">
        <f t="shared" si="60"/>
        <v>13</v>
      </c>
      <c r="Y161" s="116">
        <f t="shared" si="60"/>
        <v>7</v>
      </c>
      <c r="Z161" s="117"/>
      <c r="AA161" s="120"/>
      <c r="AB161" s="101"/>
      <c r="AC161" s="101"/>
    </row>
    <row r="162" spans="5:32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1</v>
      </c>
      <c r="H162" s="122">
        <f t="shared" ref="H162:O162" si="61">IF($Q157&lt;=18,IF(H161&lt;=$Q157,1,0),IF($Q157&lt;=36,IF(H161&lt;=($Q157-18),2,1),IF($Q157&gt;36,IF(H161&lt;=($Q157-36),3,2))))</f>
        <v>1</v>
      </c>
      <c r="I162" s="122">
        <f t="shared" si="61"/>
        <v>1</v>
      </c>
      <c r="J162" s="122">
        <f t="shared" si="61"/>
        <v>1</v>
      </c>
      <c r="K162" s="122">
        <f t="shared" si="61"/>
        <v>2</v>
      </c>
      <c r="L162" s="122">
        <f t="shared" si="61"/>
        <v>1</v>
      </c>
      <c r="M162" s="122">
        <f t="shared" si="61"/>
        <v>1</v>
      </c>
      <c r="N162" s="122">
        <f t="shared" si="61"/>
        <v>1</v>
      </c>
      <c r="O162" s="123">
        <f t="shared" si="61"/>
        <v>1</v>
      </c>
      <c r="P162" s="124">
        <f>SUM(G162:O162)</f>
        <v>10</v>
      </c>
      <c r="Q162" s="123">
        <f t="shared" ref="Q162:Y162" si="62">IF($Q157&lt;=18,IF(Q161&lt;=$Q157,1,0),IF($Q157&lt;=36,IF(Q161&lt;=($Q157-18),2,1),IF($Q157&gt;36,IF(Q161&lt;=($Q157-36),3,2))))</f>
        <v>2</v>
      </c>
      <c r="R162" s="123">
        <f t="shared" si="62"/>
        <v>1</v>
      </c>
      <c r="S162" s="123">
        <f t="shared" si="62"/>
        <v>1</v>
      </c>
      <c r="T162" s="123">
        <f t="shared" si="62"/>
        <v>1</v>
      </c>
      <c r="U162" s="123">
        <f t="shared" si="62"/>
        <v>1</v>
      </c>
      <c r="V162" s="123">
        <f t="shared" si="62"/>
        <v>1</v>
      </c>
      <c r="W162" s="123">
        <f t="shared" si="62"/>
        <v>1</v>
      </c>
      <c r="X162" s="123">
        <f t="shared" si="62"/>
        <v>1</v>
      </c>
      <c r="Y162" s="123">
        <f t="shared" si="62"/>
        <v>1</v>
      </c>
      <c r="Z162" s="125">
        <f>SUM(Q162:Y162)</f>
        <v>10</v>
      </c>
      <c r="AA162" s="126">
        <f>P162+Z162</f>
        <v>20</v>
      </c>
      <c r="AB162" s="101"/>
      <c r="AC162" s="101"/>
    </row>
    <row r="163" spans="5:32" x14ac:dyDescent="0.35">
      <c r="E163" s="101"/>
      <c r="F163" s="127" t="s">
        <v>51</v>
      </c>
      <c r="G163" s="128">
        <f t="shared" ref="G163:O163" si="63">G12</f>
        <v>10</v>
      </c>
      <c r="H163" s="128">
        <f t="shared" si="63"/>
        <v>10</v>
      </c>
      <c r="I163" s="128">
        <f t="shared" si="63"/>
        <v>10</v>
      </c>
      <c r="J163" s="128">
        <f t="shared" si="63"/>
        <v>10</v>
      </c>
      <c r="K163" s="128">
        <f t="shared" si="63"/>
        <v>10</v>
      </c>
      <c r="L163" s="128">
        <f t="shared" si="63"/>
        <v>10</v>
      </c>
      <c r="M163" s="128">
        <f t="shared" si="63"/>
        <v>10</v>
      </c>
      <c r="N163" s="128">
        <f t="shared" si="63"/>
        <v>10</v>
      </c>
      <c r="O163" s="128">
        <f t="shared" si="63"/>
        <v>10</v>
      </c>
      <c r="P163" s="129">
        <f>SUM(G163:O163)</f>
        <v>90</v>
      </c>
      <c r="Q163" s="130">
        <f t="shared" ref="Q163:Y163" si="64">Q12</f>
        <v>10</v>
      </c>
      <c r="R163" s="128">
        <f t="shared" si="64"/>
        <v>10</v>
      </c>
      <c r="S163" s="128">
        <f t="shared" si="64"/>
        <v>10</v>
      </c>
      <c r="T163" s="128">
        <f t="shared" si="64"/>
        <v>10</v>
      </c>
      <c r="U163" s="128">
        <f t="shared" si="64"/>
        <v>10</v>
      </c>
      <c r="V163" s="128">
        <f t="shared" si="64"/>
        <v>10</v>
      </c>
      <c r="W163" s="128">
        <f t="shared" si="64"/>
        <v>10</v>
      </c>
      <c r="X163" s="128">
        <f t="shared" si="64"/>
        <v>10</v>
      </c>
      <c r="Y163" s="131">
        <f t="shared" si="64"/>
        <v>10</v>
      </c>
      <c r="Z163" s="129">
        <f>SUM(Q163:Y163)</f>
        <v>90</v>
      </c>
      <c r="AA163" s="132">
        <f>P163+Z163</f>
        <v>180</v>
      </c>
      <c r="AB163" s="101"/>
      <c r="AC163" s="101"/>
    </row>
    <row r="164" spans="5:32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0</v>
      </c>
      <c r="H164" s="134">
        <f t="shared" ref="H164:O164" si="65">IF(H163-H160=-1,3+H162)+IF(H163-H160=0,2+H162)+IF(H163-H160=1,1+H162)+IF(H163-H160=2,H162)+IF(H163-H160=3,IF(H162-1&gt;0,H162-1,0))+IF(H163-H160=4,IF(H162-2&gt;0,H162-2,0))</f>
        <v>0</v>
      </c>
      <c r="I164" s="134">
        <f t="shared" si="65"/>
        <v>0</v>
      </c>
      <c r="J164" s="134">
        <f t="shared" si="65"/>
        <v>0</v>
      </c>
      <c r="K164" s="134">
        <f t="shared" si="65"/>
        <v>0</v>
      </c>
      <c r="L164" s="134">
        <f t="shared" si="65"/>
        <v>0</v>
      </c>
      <c r="M164" s="134">
        <f t="shared" si="65"/>
        <v>0</v>
      </c>
      <c r="N164" s="134">
        <f t="shared" si="65"/>
        <v>0</v>
      </c>
      <c r="O164" s="135">
        <f t="shared" si="65"/>
        <v>0</v>
      </c>
      <c r="P164" s="136">
        <f>SUM(G164:O164)</f>
        <v>0</v>
      </c>
      <c r="Q164" s="137">
        <f t="shared" ref="Q164:Y164" si="66">IF(Q163-Q160=-1,3+Q162)+IF(Q163-Q160=0,2+Q162)+IF(Q163-Q160=1,1+Q162)+IF(Q163-Q160=2,Q162)+IF(Q163-Q160=3,IF(Q162-1&gt;0,Q162-1,0))+IF(Q163-Q160=4,IF(Q162-2&gt;0,Q162-2,0))</f>
        <v>0</v>
      </c>
      <c r="R164" s="138">
        <f t="shared" si="66"/>
        <v>0</v>
      </c>
      <c r="S164" s="138">
        <f t="shared" si="66"/>
        <v>0</v>
      </c>
      <c r="T164" s="138">
        <f t="shared" si="66"/>
        <v>0</v>
      </c>
      <c r="U164" s="138">
        <f t="shared" si="66"/>
        <v>0</v>
      </c>
      <c r="V164" s="138">
        <f t="shared" si="66"/>
        <v>0</v>
      </c>
      <c r="W164" s="138">
        <f t="shared" si="66"/>
        <v>0</v>
      </c>
      <c r="X164" s="138">
        <f t="shared" si="66"/>
        <v>0</v>
      </c>
      <c r="Y164" s="135">
        <f t="shared" si="66"/>
        <v>0</v>
      </c>
      <c r="Z164" s="136">
        <f>SUM(Q164:Y164)</f>
        <v>0</v>
      </c>
      <c r="AA164" s="139">
        <f>P164+Z164</f>
        <v>0</v>
      </c>
      <c r="AB164" s="101"/>
      <c r="AC164" s="101"/>
    </row>
    <row r="165" spans="5:32" ht="15" thickBot="1" x14ac:dyDescent="0.4">
      <c r="E165" s="101"/>
      <c r="F165" s="140" t="s">
        <v>53</v>
      </c>
      <c r="G165" s="141">
        <f t="shared" ref="G165:O165" si="67">IF(G163-G160=-2,4)+IF(G163-G160=-1,3)+IF(G163-G160=0,2)+IF(G163-G160=1,1)+IF(G163-G160&gt;2,0)</f>
        <v>0</v>
      </c>
      <c r="H165" s="141">
        <f t="shared" si="67"/>
        <v>0</v>
      </c>
      <c r="I165" s="141">
        <f t="shared" si="67"/>
        <v>0</v>
      </c>
      <c r="J165" s="141">
        <f t="shared" si="67"/>
        <v>0</v>
      </c>
      <c r="K165" s="141">
        <f t="shared" si="67"/>
        <v>0</v>
      </c>
      <c r="L165" s="141">
        <f t="shared" si="67"/>
        <v>0</v>
      </c>
      <c r="M165" s="141">
        <f t="shared" si="67"/>
        <v>0</v>
      </c>
      <c r="N165" s="141">
        <f t="shared" si="67"/>
        <v>0</v>
      </c>
      <c r="O165" s="142">
        <f t="shared" si="67"/>
        <v>0</v>
      </c>
      <c r="P165" s="143">
        <f>SUM(G165:O165)</f>
        <v>0</v>
      </c>
      <c r="Q165" s="142">
        <f t="shared" ref="Q165:Y165" si="68">IF(Q163-Q160=-2,4)+IF(Q163-Q160=-1,3)+IF(Q163-Q160=0,2)+IF(Q163-Q160=1,1)+IF(Q163-Q160&gt;2,0)</f>
        <v>0</v>
      </c>
      <c r="R165" s="142">
        <f t="shared" si="68"/>
        <v>0</v>
      </c>
      <c r="S165" s="142">
        <f t="shared" si="68"/>
        <v>0</v>
      </c>
      <c r="T165" s="142">
        <f t="shared" si="68"/>
        <v>0</v>
      </c>
      <c r="U165" s="142">
        <f t="shared" si="68"/>
        <v>0</v>
      </c>
      <c r="V165" s="142">
        <f t="shared" si="68"/>
        <v>0</v>
      </c>
      <c r="W165" s="142">
        <f t="shared" si="68"/>
        <v>0</v>
      </c>
      <c r="X165" s="142">
        <f t="shared" si="68"/>
        <v>0</v>
      </c>
      <c r="Y165" s="142">
        <f t="shared" si="68"/>
        <v>0</v>
      </c>
      <c r="Z165" s="143">
        <f>SUM(Q165:Y165)</f>
        <v>0</v>
      </c>
      <c r="AA165" s="144">
        <f>P165+Z165</f>
        <v>0</v>
      </c>
      <c r="AB165" s="101"/>
      <c r="AC165" s="101"/>
    </row>
    <row r="166" spans="5:32" x14ac:dyDescent="0.35">
      <c r="E166" s="101"/>
      <c r="F166" s="38"/>
      <c r="G166" s="28">
        <f>G163-G160</f>
        <v>6</v>
      </c>
      <c r="H166" s="28">
        <f t="shared" ref="H166:O166" si="69">H163-H160</f>
        <v>6</v>
      </c>
      <c r="I166" s="28">
        <f t="shared" si="69"/>
        <v>5</v>
      </c>
      <c r="J166" s="28">
        <f t="shared" si="69"/>
        <v>6</v>
      </c>
      <c r="K166" s="28">
        <f t="shared" si="69"/>
        <v>7</v>
      </c>
      <c r="L166" s="28">
        <f t="shared" si="69"/>
        <v>5</v>
      </c>
      <c r="M166" s="28">
        <f t="shared" si="69"/>
        <v>7</v>
      </c>
      <c r="N166" s="28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5"/>
      <c r="AA166" s="146"/>
      <c r="AB166" s="101"/>
      <c r="AC166" s="101"/>
    </row>
    <row r="167" spans="5:32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2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2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0</v>
      </c>
      <c r="P169" s="198" t="s">
        <v>57</v>
      </c>
      <c r="Q169" s="198"/>
      <c r="R169" s="198"/>
      <c r="S169" s="198"/>
      <c r="T169" s="198"/>
      <c r="U169" s="148">
        <f>COUNTIF(G166:Y166,"=2")</f>
        <v>0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</row>
    <row r="170" spans="5:32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0</v>
      </c>
      <c r="M170" s="217" t="s">
        <v>59</v>
      </c>
      <c r="N170" s="217"/>
      <c r="O170" s="152">
        <f>COUNTIF(G166:Y166,"=1")</f>
        <v>0</v>
      </c>
      <c r="P170" s="198" t="s">
        <v>60</v>
      </c>
      <c r="Q170" s="198"/>
      <c r="R170" s="198"/>
      <c r="S170" s="198"/>
      <c r="T170" s="198"/>
      <c r="U170" s="151">
        <f>COUNTIF(G166:Y166,"&gt;=3")</f>
        <v>18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</row>
    <row r="171" spans="5:32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0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</row>
    <row r="172" spans="5:32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0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</row>
    <row r="173" spans="5:32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0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</row>
    <row r="174" spans="5:32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18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</row>
    <row r="175" spans="5:32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</row>
    <row r="176" spans="5:32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</row>
    <row r="177" spans="5:32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</row>
    <row r="178" spans="5:32" ht="15.5" thickTop="1" thickBot="1" x14ac:dyDescent="0.4"/>
    <row r="179" spans="5:32" x14ac:dyDescent="0.35">
      <c r="E179" s="101"/>
      <c r="F179" s="102" t="s">
        <v>49</v>
      </c>
      <c r="G179" s="196">
        <f>C13</f>
        <v>0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0</v>
      </c>
      <c r="AB179" s="101"/>
      <c r="AC179" s="101"/>
    </row>
    <row r="180" spans="5:32" ht="15" thickBot="1" x14ac:dyDescent="0.4">
      <c r="E180" s="101"/>
      <c r="F180" s="104" t="s">
        <v>6</v>
      </c>
      <c r="G180" s="210">
        <f>E13</f>
        <v>20</v>
      </c>
      <c r="H180" s="211"/>
      <c r="I180" s="211"/>
      <c r="J180" s="211"/>
      <c r="K180" s="17"/>
      <c r="L180" s="211">
        <f>$F$3</f>
        <v>133</v>
      </c>
      <c r="M180" s="211"/>
      <c r="N180" s="211"/>
      <c r="O180" s="211">
        <f>$G$3</f>
        <v>68.599999999999994</v>
      </c>
      <c r="P180" s="211"/>
      <c r="Q180" s="212">
        <f>ROUND((G180*(L180/113)+(O180-AA183)),0)</f>
        <v>20</v>
      </c>
      <c r="R180" s="212"/>
      <c r="S180" s="212"/>
      <c r="T180" s="212"/>
      <c r="U180" s="17"/>
      <c r="V180" s="17"/>
      <c r="AA180" s="17"/>
      <c r="AB180" s="101"/>
      <c r="AC180" s="101"/>
    </row>
    <row r="181" spans="5:32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2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2" x14ac:dyDescent="0.35">
      <c r="E183" s="101"/>
      <c r="F183" s="109" t="s">
        <v>11</v>
      </c>
      <c r="G183" s="110">
        <f>G$7</f>
        <v>4</v>
      </c>
      <c r="H183" s="110">
        <f t="shared" ref="H183:O183" si="71">H$7</f>
        <v>4</v>
      </c>
      <c r="I183" s="110">
        <f t="shared" si="71"/>
        <v>5</v>
      </c>
      <c r="J183" s="110">
        <f t="shared" si="71"/>
        <v>4</v>
      </c>
      <c r="K183" s="110">
        <f t="shared" si="71"/>
        <v>3</v>
      </c>
      <c r="L183" s="110">
        <f t="shared" si="71"/>
        <v>5</v>
      </c>
      <c r="M183" s="110">
        <f t="shared" si="71"/>
        <v>3</v>
      </c>
      <c r="N183" s="110">
        <f t="shared" si="71"/>
        <v>5</v>
      </c>
      <c r="O183" s="110">
        <f t="shared" si="71"/>
        <v>3</v>
      </c>
      <c r="P183" s="111">
        <f>SUM(G183:O183)</f>
        <v>36</v>
      </c>
      <c r="Q183" s="110">
        <f t="shared" ref="Q183:Y183" si="72">Q$7</f>
        <v>4</v>
      </c>
      <c r="R183" s="112">
        <f t="shared" si="72"/>
        <v>4</v>
      </c>
      <c r="S183" s="112">
        <f t="shared" si="72"/>
        <v>3</v>
      </c>
      <c r="T183" s="112">
        <f t="shared" si="72"/>
        <v>5</v>
      </c>
      <c r="U183" s="112">
        <f t="shared" si="72"/>
        <v>3</v>
      </c>
      <c r="V183" s="112">
        <f t="shared" si="72"/>
        <v>4</v>
      </c>
      <c r="W183" s="112">
        <f t="shared" si="72"/>
        <v>4</v>
      </c>
      <c r="X183" s="112">
        <f t="shared" si="72"/>
        <v>5</v>
      </c>
      <c r="Y183" s="113">
        <f t="shared" si="72"/>
        <v>4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2" x14ac:dyDescent="0.35">
      <c r="E184" s="101"/>
      <c r="F184" s="114" t="s">
        <v>7</v>
      </c>
      <c r="G184" s="115">
        <f>G$8</f>
        <v>4</v>
      </c>
      <c r="H184" s="115">
        <f t="shared" ref="H184:O184" si="73">H$8</f>
        <v>8</v>
      </c>
      <c r="I184" s="115">
        <f t="shared" si="73"/>
        <v>12</v>
      </c>
      <c r="J184" s="115">
        <f t="shared" si="73"/>
        <v>14</v>
      </c>
      <c r="K184" s="115">
        <f t="shared" si="73"/>
        <v>2</v>
      </c>
      <c r="L184" s="115">
        <f t="shared" si="73"/>
        <v>10</v>
      </c>
      <c r="M184" s="115">
        <f t="shared" si="73"/>
        <v>18</v>
      </c>
      <c r="N184" s="115">
        <f t="shared" si="73"/>
        <v>16</v>
      </c>
      <c r="O184" s="116">
        <f t="shared" si="73"/>
        <v>6</v>
      </c>
      <c r="P184" s="117"/>
      <c r="Q184" s="118">
        <f t="shared" ref="Q184:Y184" si="74">Q$8</f>
        <v>1</v>
      </c>
      <c r="R184" s="119">
        <f t="shared" si="74"/>
        <v>9</v>
      </c>
      <c r="S184" s="119">
        <f t="shared" si="74"/>
        <v>11</v>
      </c>
      <c r="T184" s="119">
        <f t="shared" si="74"/>
        <v>5</v>
      </c>
      <c r="U184" s="119">
        <f t="shared" si="74"/>
        <v>17</v>
      </c>
      <c r="V184" s="119">
        <f t="shared" si="74"/>
        <v>15</v>
      </c>
      <c r="W184" s="119">
        <f t="shared" si="74"/>
        <v>3</v>
      </c>
      <c r="X184" s="119">
        <f t="shared" si="74"/>
        <v>13</v>
      </c>
      <c r="Y184" s="116">
        <f t="shared" si="74"/>
        <v>7</v>
      </c>
      <c r="Z184" s="117"/>
      <c r="AA184" s="120"/>
      <c r="AB184" s="101"/>
      <c r="AC184" s="101"/>
    </row>
    <row r="185" spans="5:32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1</v>
      </c>
      <c r="H185" s="122">
        <f t="shared" ref="H185:O185" si="75">IF($Q180&lt;=18,IF(H184&lt;=$Q180,1,0),IF($Q180&lt;=36,IF(H184&lt;=($Q180-18),2,1),IF($Q180&gt;36,IF(H184&lt;=($Q180-36),3,2))))</f>
        <v>1</v>
      </c>
      <c r="I185" s="122">
        <f t="shared" si="75"/>
        <v>1</v>
      </c>
      <c r="J185" s="122">
        <f t="shared" si="75"/>
        <v>1</v>
      </c>
      <c r="K185" s="122">
        <f t="shared" si="75"/>
        <v>2</v>
      </c>
      <c r="L185" s="122">
        <f t="shared" si="75"/>
        <v>1</v>
      </c>
      <c r="M185" s="122">
        <f t="shared" si="75"/>
        <v>1</v>
      </c>
      <c r="N185" s="122">
        <f t="shared" si="75"/>
        <v>1</v>
      </c>
      <c r="O185" s="123">
        <f t="shared" si="75"/>
        <v>1</v>
      </c>
      <c r="P185" s="124">
        <f>SUM(G185:O185)</f>
        <v>10</v>
      </c>
      <c r="Q185" s="123">
        <f t="shared" ref="Q185:Y185" si="76">IF($Q180&lt;=18,IF(Q184&lt;=$Q180,1,0),IF($Q180&lt;=36,IF(Q184&lt;=($Q180-18),2,1),IF($Q180&gt;36,IF(Q184&lt;=($Q180-36),3,2))))</f>
        <v>2</v>
      </c>
      <c r="R185" s="123">
        <f t="shared" si="76"/>
        <v>1</v>
      </c>
      <c r="S185" s="123">
        <f t="shared" si="76"/>
        <v>1</v>
      </c>
      <c r="T185" s="123">
        <f t="shared" si="76"/>
        <v>1</v>
      </c>
      <c r="U185" s="123">
        <f t="shared" si="76"/>
        <v>1</v>
      </c>
      <c r="V185" s="123">
        <f t="shared" si="76"/>
        <v>1</v>
      </c>
      <c r="W185" s="123">
        <f t="shared" si="76"/>
        <v>1</v>
      </c>
      <c r="X185" s="123">
        <f t="shared" si="76"/>
        <v>1</v>
      </c>
      <c r="Y185" s="123">
        <f t="shared" si="76"/>
        <v>1</v>
      </c>
      <c r="Z185" s="125">
        <f>SUM(Q185:Y185)</f>
        <v>10</v>
      </c>
      <c r="AA185" s="126">
        <f>P185+Z185</f>
        <v>20</v>
      </c>
      <c r="AB185" s="101"/>
      <c r="AC185" s="101"/>
    </row>
    <row r="186" spans="5:32" x14ac:dyDescent="0.35">
      <c r="E186" s="101"/>
      <c r="F186" s="127" t="s">
        <v>51</v>
      </c>
      <c r="G186" s="128">
        <f t="shared" ref="G186:O186" si="77">G13</f>
        <v>10</v>
      </c>
      <c r="H186" s="128">
        <f t="shared" si="77"/>
        <v>10</v>
      </c>
      <c r="I186" s="128">
        <f t="shared" si="77"/>
        <v>10</v>
      </c>
      <c r="J186" s="128">
        <f t="shared" si="77"/>
        <v>10</v>
      </c>
      <c r="K186" s="128">
        <f t="shared" si="77"/>
        <v>10</v>
      </c>
      <c r="L186" s="128">
        <f t="shared" si="77"/>
        <v>10</v>
      </c>
      <c r="M186" s="128">
        <f t="shared" si="77"/>
        <v>10</v>
      </c>
      <c r="N186" s="128">
        <f t="shared" si="77"/>
        <v>10</v>
      </c>
      <c r="O186" s="128">
        <f t="shared" si="77"/>
        <v>10</v>
      </c>
      <c r="P186" s="129">
        <f>SUM(G186:O186)</f>
        <v>90</v>
      </c>
      <c r="Q186" s="130">
        <f t="shared" ref="Q186:Y186" si="78">Q13</f>
        <v>10</v>
      </c>
      <c r="R186" s="128">
        <f t="shared" si="78"/>
        <v>10</v>
      </c>
      <c r="S186" s="128">
        <f t="shared" si="78"/>
        <v>10</v>
      </c>
      <c r="T186" s="128">
        <f t="shared" si="78"/>
        <v>10</v>
      </c>
      <c r="U186" s="128">
        <f t="shared" si="78"/>
        <v>10</v>
      </c>
      <c r="V186" s="128">
        <f t="shared" si="78"/>
        <v>10</v>
      </c>
      <c r="W186" s="128">
        <f t="shared" si="78"/>
        <v>10</v>
      </c>
      <c r="X186" s="128">
        <f t="shared" si="78"/>
        <v>10</v>
      </c>
      <c r="Y186" s="131">
        <f t="shared" si="78"/>
        <v>10</v>
      </c>
      <c r="Z186" s="129">
        <f>SUM(Q186:Y186)</f>
        <v>90</v>
      </c>
      <c r="AA186" s="132">
        <f>P186+Z186</f>
        <v>180</v>
      </c>
      <c r="AB186" s="101"/>
      <c r="AC186" s="101"/>
    </row>
    <row r="187" spans="5:32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0</v>
      </c>
      <c r="H187" s="134">
        <f t="shared" ref="H187:O187" si="79">IF(H186-H183=-1,3+H185)+IF(H186-H183=0,2+H185)+IF(H186-H183=1,1+H185)+IF(H186-H183=2,H185)+IF(H186-H183=3,IF(H185-1&gt;0,H185-1,0))+IF(H186-H183=4,IF(H185-2&gt;0,H185-2,0))</f>
        <v>0</v>
      </c>
      <c r="I187" s="134">
        <f t="shared" si="79"/>
        <v>0</v>
      </c>
      <c r="J187" s="134">
        <f t="shared" si="79"/>
        <v>0</v>
      </c>
      <c r="K187" s="134">
        <f t="shared" si="79"/>
        <v>0</v>
      </c>
      <c r="L187" s="134">
        <f t="shared" si="79"/>
        <v>0</v>
      </c>
      <c r="M187" s="134">
        <f t="shared" si="79"/>
        <v>0</v>
      </c>
      <c r="N187" s="134">
        <f t="shared" si="79"/>
        <v>0</v>
      </c>
      <c r="O187" s="135">
        <f t="shared" si="79"/>
        <v>0</v>
      </c>
      <c r="P187" s="136">
        <f>SUM(G187:O187)</f>
        <v>0</v>
      </c>
      <c r="Q187" s="137">
        <f t="shared" ref="Q187:Y187" si="80">IF(Q186-Q183=-1,3+Q185)+IF(Q186-Q183=0,2+Q185)+IF(Q186-Q183=1,1+Q185)+IF(Q186-Q183=2,Q185)+IF(Q186-Q183=3,IF(Q185-1&gt;0,Q185-1,0))+IF(Q186-Q183=4,IF(Q185-2&gt;0,Q185-2,0))</f>
        <v>0</v>
      </c>
      <c r="R187" s="138">
        <f t="shared" si="80"/>
        <v>0</v>
      </c>
      <c r="S187" s="138">
        <f t="shared" si="80"/>
        <v>0</v>
      </c>
      <c r="T187" s="138">
        <f t="shared" si="80"/>
        <v>0</v>
      </c>
      <c r="U187" s="138">
        <f t="shared" si="80"/>
        <v>0</v>
      </c>
      <c r="V187" s="138">
        <f t="shared" si="80"/>
        <v>0</v>
      </c>
      <c r="W187" s="138">
        <f t="shared" si="80"/>
        <v>0</v>
      </c>
      <c r="X187" s="138">
        <f t="shared" si="80"/>
        <v>0</v>
      </c>
      <c r="Y187" s="135">
        <f t="shared" si="80"/>
        <v>0</v>
      </c>
      <c r="Z187" s="136">
        <f>SUM(Q187:Y187)</f>
        <v>0</v>
      </c>
      <c r="AA187" s="139">
        <f>P187+Z187</f>
        <v>0</v>
      </c>
      <c r="AB187" s="101"/>
      <c r="AC187" s="101"/>
    </row>
    <row r="188" spans="5:32" ht="15" thickBot="1" x14ac:dyDescent="0.4">
      <c r="E188" s="101"/>
      <c r="F188" s="140" t="s">
        <v>53</v>
      </c>
      <c r="G188" s="141">
        <f t="shared" ref="G188:O188" si="81">IF(G186-G183=-2,4)+IF(G186-G183=-1,3)+IF(G186-G183=0,2)+IF(G186-G183=1,1)+IF(G186-G183&gt;2,0)</f>
        <v>0</v>
      </c>
      <c r="H188" s="141">
        <f t="shared" si="81"/>
        <v>0</v>
      </c>
      <c r="I188" s="141">
        <f t="shared" si="81"/>
        <v>0</v>
      </c>
      <c r="J188" s="141">
        <f t="shared" si="81"/>
        <v>0</v>
      </c>
      <c r="K188" s="141">
        <f t="shared" si="81"/>
        <v>0</v>
      </c>
      <c r="L188" s="141">
        <f t="shared" si="81"/>
        <v>0</v>
      </c>
      <c r="M188" s="141">
        <f t="shared" si="81"/>
        <v>0</v>
      </c>
      <c r="N188" s="141">
        <f t="shared" si="81"/>
        <v>0</v>
      </c>
      <c r="O188" s="142">
        <f t="shared" si="81"/>
        <v>0</v>
      </c>
      <c r="P188" s="143">
        <f>SUM(G188:O188)</f>
        <v>0</v>
      </c>
      <c r="Q188" s="142">
        <f t="shared" ref="Q188:Y188" si="82">IF(Q186-Q183=-2,4)+IF(Q186-Q183=-1,3)+IF(Q186-Q183=0,2)+IF(Q186-Q183=1,1)+IF(Q186-Q183&gt;2,0)</f>
        <v>0</v>
      </c>
      <c r="R188" s="142">
        <f t="shared" si="82"/>
        <v>0</v>
      </c>
      <c r="S188" s="142">
        <f t="shared" si="82"/>
        <v>0</v>
      </c>
      <c r="T188" s="142">
        <f t="shared" si="82"/>
        <v>0</v>
      </c>
      <c r="U188" s="142">
        <f t="shared" si="82"/>
        <v>0</v>
      </c>
      <c r="V188" s="142">
        <f t="shared" si="82"/>
        <v>0</v>
      </c>
      <c r="W188" s="142">
        <f t="shared" si="82"/>
        <v>0</v>
      </c>
      <c r="X188" s="142">
        <f t="shared" si="82"/>
        <v>0</v>
      </c>
      <c r="Y188" s="142">
        <f t="shared" si="82"/>
        <v>0</v>
      </c>
      <c r="Z188" s="143">
        <f>SUM(Q188:Y188)</f>
        <v>0</v>
      </c>
      <c r="AA188" s="144">
        <f>P188+Z188</f>
        <v>0</v>
      </c>
      <c r="AB188" s="101"/>
      <c r="AC188" s="101"/>
    </row>
    <row r="189" spans="5:32" x14ac:dyDescent="0.35">
      <c r="E189" s="101"/>
      <c r="F189" s="38"/>
      <c r="G189" s="28">
        <f>G186-G183</f>
        <v>6</v>
      </c>
      <c r="H189" s="28">
        <f t="shared" ref="H189:O189" si="83">H186-H183</f>
        <v>6</v>
      </c>
      <c r="I189" s="28">
        <f t="shared" si="83"/>
        <v>5</v>
      </c>
      <c r="J189" s="28">
        <f t="shared" si="83"/>
        <v>6</v>
      </c>
      <c r="K189" s="28">
        <f t="shared" si="83"/>
        <v>7</v>
      </c>
      <c r="L189" s="28">
        <f t="shared" si="83"/>
        <v>5</v>
      </c>
      <c r="M189" s="28">
        <f t="shared" si="83"/>
        <v>7</v>
      </c>
      <c r="N189" s="28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5"/>
      <c r="AA189" s="146"/>
      <c r="AB189" s="101"/>
      <c r="AC189" s="101"/>
    </row>
    <row r="190" spans="5:32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2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2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0</v>
      </c>
      <c r="P192" s="198" t="s">
        <v>57</v>
      </c>
      <c r="Q192" s="198"/>
      <c r="R192" s="198"/>
      <c r="S192" s="198"/>
      <c r="T192" s="198"/>
      <c r="U192" s="148">
        <f>COUNTIF(G189:Y189,"=2")</f>
        <v>0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</row>
    <row r="193" spans="5:32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0</v>
      </c>
      <c r="P193" s="198" t="s">
        <v>60</v>
      </c>
      <c r="Q193" s="198"/>
      <c r="R193" s="198"/>
      <c r="S193" s="198"/>
      <c r="T193" s="198"/>
      <c r="U193" s="151">
        <f>COUNTIF(G189:Y189,"&gt;=3")</f>
        <v>18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</row>
    <row r="194" spans="5:32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0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</row>
    <row r="195" spans="5:32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0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</row>
    <row r="196" spans="5:32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0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</row>
    <row r="197" spans="5:32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18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</row>
    <row r="198" spans="5:32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</row>
    <row r="199" spans="5:32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</row>
    <row r="200" spans="5:32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</row>
    <row r="201" spans="5:32" ht="15.5" thickTop="1" thickBot="1" x14ac:dyDescent="0.4"/>
    <row r="202" spans="5:32" x14ac:dyDescent="0.35">
      <c r="E202" s="101"/>
      <c r="F202" s="102" t="s">
        <v>49</v>
      </c>
      <c r="G202" s="196">
        <f>C14</f>
        <v>0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0</v>
      </c>
      <c r="AB202" s="101"/>
      <c r="AC202" s="101"/>
    </row>
    <row r="203" spans="5:32" ht="15" thickBot="1" x14ac:dyDescent="0.4">
      <c r="E203" s="101"/>
      <c r="F203" s="104" t="s">
        <v>6</v>
      </c>
      <c r="G203" s="210">
        <f>E14</f>
        <v>20</v>
      </c>
      <c r="H203" s="211"/>
      <c r="I203" s="211"/>
      <c r="J203" s="211"/>
      <c r="K203" s="17"/>
      <c r="L203" s="211">
        <f>$F$3</f>
        <v>133</v>
      </c>
      <c r="M203" s="211"/>
      <c r="N203" s="211"/>
      <c r="O203" s="211">
        <f>$G$3</f>
        <v>68.599999999999994</v>
      </c>
      <c r="P203" s="211"/>
      <c r="Q203" s="212">
        <f>ROUND((G203*(L203/113)+(O203-AA206)),0)</f>
        <v>20</v>
      </c>
      <c r="R203" s="212"/>
      <c r="S203" s="212"/>
      <c r="T203" s="212"/>
      <c r="U203" s="17"/>
      <c r="V203" s="17"/>
      <c r="AA203" s="17"/>
      <c r="AB203" s="101"/>
      <c r="AC203" s="101"/>
    </row>
    <row r="204" spans="5:32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2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2" x14ac:dyDescent="0.35">
      <c r="E206" s="101"/>
      <c r="F206" s="109" t="s">
        <v>11</v>
      </c>
      <c r="G206" s="110">
        <f>G$7</f>
        <v>4</v>
      </c>
      <c r="H206" s="110">
        <f t="shared" ref="H206:O206" si="85">H$7</f>
        <v>4</v>
      </c>
      <c r="I206" s="110">
        <f t="shared" si="85"/>
        <v>5</v>
      </c>
      <c r="J206" s="110">
        <f t="shared" si="85"/>
        <v>4</v>
      </c>
      <c r="K206" s="110">
        <f t="shared" si="85"/>
        <v>3</v>
      </c>
      <c r="L206" s="110">
        <f t="shared" si="85"/>
        <v>5</v>
      </c>
      <c r="M206" s="110">
        <f t="shared" si="85"/>
        <v>3</v>
      </c>
      <c r="N206" s="110">
        <f t="shared" si="85"/>
        <v>5</v>
      </c>
      <c r="O206" s="110">
        <f t="shared" si="85"/>
        <v>3</v>
      </c>
      <c r="P206" s="111">
        <f>SUM(G206:O206)</f>
        <v>36</v>
      </c>
      <c r="Q206" s="110">
        <f t="shared" ref="Q206:Y206" si="86">Q$7</f>
        <v>4</v>
      </c>
      <c r="R206" s="112">
        <f t="shared" si="86"/>
        <v>4</v>
      </c>
      <c r="S206" s="112">
        <f t="shared" si="86"/>
        <v>3</v>
      </c>
      <c r="T206" s="112">
        <f t="shared" si="86"/>
        <v>5</v>
      </c>
      <c r="U206" s="112">
        <f t="shared" si="86"/>
        <v>3</v>
      </c>
      <c r="V206" s="112">
        <f t="shared" si="86"/>
        <v>4</v>
      </c>
      <c r="W206" s="112">
        <f t="shared" si="86"/>
        <v>4</v>
      </c>
      <c r="X206" s="112">
        <f t="shared" si="86"/>
        <v>5</v>
      </c>
      <c r="Y206" s="113">
        <f t="shared" si="86"/>
        <v>4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2" x14ac:dyDescent="0.35">
      <c r="E207" s="101"/>
      <c r="F207" s="114" t="s">
        <v>7</v>
      </c>
      <c r="G207" s="115">
        <f>G$8</f>
        <v>4</v>
      </c>
      <c r="H207" s="115">
        <f t="shared" ref="H207:O207" si="87">H$8</f>
        <v>8</v>
      </c>
      <c r="I207" s="115">
        <f t="shared" si="87"/>
        <v>12</v>
      </c>
      <c r="J207" s="115">
        <f t="shared" si="87"/>
        <v>14</v>
      </c>
      <c r="K207" s="115">
        <f t="shared" si="87"/>
        <v>2</v>
      </c>
      <c r="L207" s="115">
        <f t="shared" si="87"/>
        <v>10</v>
      </c>
      <c r="M207" s="115">
        <f t="shared" si="87"/>
        <v>18</v>
      </c>
      <c r="N207" s="115">
        <f t="shared" si="87"/>
        <v>16</v>
      </c>
      <c r="O207" s="116">
        <f t="shared" si="87"/>
        <v>6</v>
      </c>
      <c r="P207" s="117"/>
      <c r="Q207" s="118">
        <f t="shared" ref="Q207:Y207" si="88">Q$8</f>
        <v>1</v>
      </c>
      <c r="R207" s="119">
        <f t="shared" si="88"/>
        <v>9</v>
      </c>
      <c r="S207" s="119">
        <f t="shared" si="88"/>
        <v>11</v>
      </c>
      <c r="T207" s="119">
        <f t="shared" si="88"/>
        <v>5</v>
      </c>
      <c r="U207" s="119">
        <f t="shared" si="88"/>
        <v>17</v>
      </c>
      <c r="V207" s="119">
        <f t="shared" si="88"/>
        <v>15</v>
      </c>
      <c r="W207" s="119">
        <f t="shared" si="88"/>
        <v>3</v>
      </c>
      <c r="X207" s="119">
        <f t="shared" si="88"/>
        <v>13</v>
      </c>
      <c r="Y207" s="116">
        <f t="shared" si="88"/>
        <v>7</v>
      </c>
      <c r="Z207" s="117"/>
      <c r="AA207" s="120"/>
      <c r="AB207" s="101"/>
      <c r="AC207" s="101"/>
    </row>
    <row r="208" spans="5:32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:O208" si="89">IF($Q203&lt;=18,IF(H207&lt;=$Q203,1,0),IF($Q203&lt;=36,IF(H207&lt;=($Q203-18),2,1),IF($Q203&gt;36,IF(H207&lt;=($Q203-36),3,2))))</f>
        <v>1</v>
      </c>
      <c r="I208" s="122">
        <f t="shared" si="89"/>
        <v>1</v>
      </c>
      <c r="J208" s="122">
        <f t="shared" si="89"/>
        <v>1</v>
      </c>
      <c r="K208" s="122">
        <f t="shared" si="89"/>
        <v>2</v>
      </c>
      <c r="L208" s="122">
        <f t="shared" si="89"/>
        <v>1</v>
      </c>
      <c r="M208" s="122">
        <f t="shared" si="89"/>
        <v>1</v>
      </c>
      <c r="N208" s="122">
        <f t="shared" si="89"/>
        <v>1</v>
      </c>
      <c r="O208" s="123">
        <f t="shared" si="89"/>
        <v>1</v>
      </c>
      <c r="P208" s="124">
        <f>SUM(G208:O208)</f>
        <v>10</v>
      </c>
      <c r="Q208" s="123">
        <f t="shared" ref="Q208:Y208" si="90">IF($Q203&lt;=18,IF(Q207&lt;=$Q203,1,0),IF($Q203&lt;=36,IF(Q207&lt;=($Q203-18),2,1),IF($Q203&gt;36,IF(Q207&lt;=($Q203-36),3,2))))</f>
        <v>2</v>
      </c>
      <c r="R208" s="123">
        <f t="shared" si="90"/>
        <v>1</v>
      </c>
      <c r="S208" s="123">
        <f t="shared" si="90"/>
        <v>1</v>
      </c>
      <c r="T208" s="123">
        <f t="shared" si="90"/>
        <v>1</v>
      </c>
      <c r="U208" s="123">
        <f t="shared" si="90"/>
        <v>1</v>
      </c>
      <c r="V208" s="123">
        <f t="shared" si="90"/>
        <v>1</v>
      </c>
      <c r="W208" s="123">
        <f t="shared" si="90"/>
        <v>1</v>
      </c>
      <c r="X208" s="123">
        <f t="shared" si="90"/>
        <v>1</v>
      </c>
      <c r="Y208" s="123">
        <f t="shared" si="90"/>
        <v>1</v>
      </c>
      <c r="Z208" s="125">
        <f>SUM(Q208:Y208)</f>
        <v>10</v>
      </c>
      <c r="AA208" s="126">
        <f>P208+Z208</f>
        <v>20</v>
      </c>
      <c r="AB208" s="101"/>
      <c r="AC208" s="101"/>
    </row>
    <row r="209" spans="5:32" x14ac:dyDescent="0.35">
      <c r="E209" s="101"/>
      <c r="F209" s="127" t="s">
        <v>51</v>
      </c>
      <c r="G209" s="128">
        <f t="shared" ref="G209:O209" si="91">G14</f>
        <v>10</v>
      </c>
      <c r="H209" s="128">
        <f t="shared" si="91"/>
        <v>10</v>
      </c>
      <c r="I209" s="128">
        <f t="shared" si="91"/>
        <v>10</v>
      </c>
      <c r="J209" s="128">
        <f t="shared" si="91"/>
        <v>10</v>
      </c>
      <c r="K209" s="128">
        <f t="shared" si="91"/>
        <v>10</v>
      </c>
      <c r="L209" s="128">
        <f t="shared" si="91"/>
        <v>10</v>
      </c>
      <c r="M209" s="128">
        <f t="shared" si="91"/>
        <v>10</v>
      </c>
      <c r="N209" s="128">
        <f t="shared" si="91"/>
        <v>10</v>
      </c>
      <c r="O209" s="128">
        <f t="shared" si="91"/>
        <v>10</v>
      </c>
      <c r="P209" s="129">
        <f>SUM(G209:O209)</f>
        <v>90</v>
      </c>
      <c r="Q209" s="130">
        <f t="shared" ref="Q209:Y209" si="92">Q14</f>
        <v>10</v>
      </c>
      <c r="R209" s="128">
        <f t="shared" si="92"/>
        <v>10</v>
      </c>
      <c r="S209" s="128">
        <f t="shared" si="92"/>
        <v>10</v>
      </c>
      <c r="T209" s="128">
        <f t="shared" si="92"/>
        <v>10</v>
      </c>
      <c r="U209" s="128">
        <f t="shared" si="92"/>
        <v>10</v>
      </c>
      <c r="V209" s="128">
        <f t="shared" si="92"/>
        <v>10</v>
      </c>
      <c r="W209" s="128">
        <f t="shared" si="92"/>
        <v>10</v>
      </c>
      <c r="X209" s="128">
        <f t="shared" si="92"/>
        <v>10</v>
      </c>
      <c r="Y209" s="131">
        <f t="shared" si="92"/>
        <v>10</v>
      </c>
      <c r="Z209" s="129">
        <f>SUM(Q209:Y209)</f>
        <v>90</v>
      </c>
      <c r="AA209" s="132">
        <f>P209+Z209</f>
        <v>180</v>
      </c>
      <c r="AB209" s="101"/>
      <c r="AC209" s="101"/>
    </row>
    <row r="210" spans="5:32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0</v>
      </c>
      <c r="H210" s="134">
        <f t="shared" ref="H210:O210" si="93">IF(H209-H206=-1,3+H208)+IF(H209-H206=0,2+H208)+IF(H209-H206=1,1+H208)+IF(H209-H206=2,H208)+IF(H209-H206=3,IF(H208-1&gt;0,H208-1,0))+IF(H209-H206=4,IF(H208-2&gt;0,H208-2,0))</f>
        <v>0</v>
      </c>
      <c r="I210" s="134">
        <f t="shared" si="93"/>
        <v>0</v>
      </c>
      <c r="J210" s="134">
        <f t="shared" si="93"/>
        <v>0</v>
      </c>
      <c r="K210" s="134">
        <f t="shared" si="93"/>
        <v>0</v>
      </c>
      <c r="L210" s="134">
        <f t="shared" si="93"/>
        <v>0</v>
      </c>
      <c r="M210" s="134">
        <f t="shared" si="93"/>
        <v>0</v>
      </c>
      <c r="N210" s="134">
        <f t="shared" si="93"/>
        <v>0</v>
      </c>
      <c r="O210" s="135">
        <f t="shared" si="93"/>
        <v>0</v>
      </c>
      <c r="P210" s="136">
        <f>SUM(G210:O210)</f>
        <v>0</v>
      </c>
      <c r="Q210" s="137">
        <f t="shared" ref="Q210:Y210" si="94">IF(Q209-Q206=-1,3+Q208)+IF(Q209-Q206=0,2+Q208)+IF(Q209-Q206=1,1+Q208)+IF(Q209-Q206=2,Q208)+IF(Q209-Q206=3,IF(Q208-1&gt;0,Q208-1,0))+IF(Q209-Q206=4,IF(Q208-2&gt;0,Q208-2,0))</f>
        <v>0</v>
      </c>
      <c r="R210" s="138">
        <f t="shared" si="94"/>
        <v>0</v>
      </c>
      <c r="S210" s="138">
        <f t="shared" si="94"/>
        <v>0</v>
      </c>
      <c r="T210" s="138">
        <f t="shared" si="94"/>
        <v>0</v>
      </c>
      <c r="U210" s="138">
        <f t="shared" si="94"/>
        <v>0</v>
      </c>
      <c r="V210" s="138">
        <f t="shared" si="94"/>
        <v>0</v>
      </c>
      <c r="W210" s="138">
        <f t="shared" si="94"/>
        <v>0</v>
      </c>
      <c r="X210" s="138">
        <f t="shared" si="94"/>
        <v>0</v>
      </c>
      <c r="Y210" s="135">
        <f t="shared" si="94"/>
        <v>0</v>
      </c>
      <c r="Z210" s="136">
        <f>SUM(Q210:Y210)</f>
        <v>0</v>
      </c>
      <c r="AA210" s="139">
        <f>P210+Z210</f>
        <v>0</v>
      </c>
      <c r="AB210" s="101"/>
      <c r="AC210" s="101"/>
    </row>
    <row r="211" spans="5:32" ht="15" thickBot="1" x14ac:dyDescent="0.4">
      <c r="E211" s="101"/>
      <c r="F211" s="140" t="s">
        <v>53</v>
      </c>
      <c r="G211" s="141">
        <f t="shared" ref="G211:O211" si="95">IF(G209-G206=-2,4)+IF(G209-G206=-1,3)+IF(G209-G206=0,2)+IF(G209-G206=1,1)+IF(G209-G206&gt;2,0)</f>
        <v>0</v>
      </c>
      <c r="H211" s="141">
        <f t="shared" si="95"/>
        <v>0</v>
      </c>
      <c r="I211" s="141">
        <f t="shared" si="95"/>
        <v>0</v>
      </c>
      <c r="J211" s="141">
        <f t="shared" si="95"/>
        <v>0</v>
      </c>
      <c r="K211" s="141">
        <f t="shared" si="95"/>
        <v>0</v>
      </c>
      <c r="L211" s="141">
        <f t="shared" si="95"/>
        <v>0</v>
      </c>
      <c r="M211" s="141">
        <f t="shared" si="95"/>
        <v>0</v>
      </c>
      <c r="N211" s="141">
        <f t="shared" si="95"/>
        <v>0</v>
      </c>
      <c r="O211" s="142">
        <f t="shared" si="95"/>
        <v>0</v>
      </c>
      <c r="P211" s="143">
        <f>SUM(G211:O211)</f>
        <v>0</v>
      </c>
      <c r="Q211" s="142">
        <f t="shared" ref="Q211:Y211" si="96">IF(Q209-Q206=-2,4)+IF(Q209-Q206=-1,3)+IF(Q209-Q206=0,2)+IF(Q209-Q206=1,1)+IF(Q209-Q206&gt;2,0)</f>
        <v>0</v>
      </c>
      <c r="R211" s="142">
        <f t="shared" si="96"/>
        <v>0</v>
      </c>
      <c r="S211" s="142">
        <f t="shared" si="96"/>
        <v>0</v>
      </c>
      <c r="T211" s="142">
        <f t="shared" si="96"/>
        <v>0</v>
      </c>
      <c r="U211" s="142">
        <f t="shared" si="96"/>
        <v>0</v>
      </c>
      <c r="V211" s="142">
        <f t="shared" si="96"/>
        <v>0</v>
      </c>
      <c r="W211" s="142">
        <f t="shared" si="96"/>
        <v>0</v>
      </c>
      <c r="X211" s="142">
        <f t="shared" si="96"/>
        <v>0</v>
      </c>
      <c r="Y211" s="142">
        <f t="shared" si="96"/>
        <v>0</v>
      </c>
      <c r="Z211" s="143">
        <f>SUM(Q211:Y211)</f>
        <v>0</v>
      </c>
      <c r="AA211" s="144">
        <f>P211+Z211</f>
        <v>0</v>
      </c>
      <c r="AB211" s="101"/>
      <c r="AC211" s="101"/>
    </row>
    <row r="212" spans="5:32" x14ac:dyDescent="0.35">
      <c r="E212" s="101"/>
      <c r="F212" s="38"/>
      <c r="G212" s="28">
        <f>G209-G206</f>
        <v>6</v>
      </c>
      <c r="H212" s="28">
        <f t="shared" ref="H212:O212" si="97">H209-H206</f>
        <v>6</v>
      </c>
      <c r="I212" s="28">
        <f t="shared" si="97"/>
        <v>5</v>
      </c>
      <c r="J212" s="28">
        <f t="shared" si="97"/>
        <v>6</v>
      </c>
      <c r="K212" s="28">
        <f t="shared" si="97"/>
        <v>7</v>
      </c>
      <c r="L212" s="28">
        <f t="shared" si="97"/>
        <v>5</v>
      </c>
      <c r="M212" s="28">
        <f t="shared" si="97"/>
        <v>7</v>
      </c>
      <c r="N212" s="28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5"/>
      <c r="AA212" s="146"/>
      <c r="AB212" s="101"/>
      <c r="AC212" s="101"/>
    </row>
    <row r="213" spans="5:32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2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2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0</v>
      </c>
      <c r="P215" s="198" t="s">
        <v>57</v>
      </c>
      <c r="Q215" s="198"/>
      <c r="R215" s="198"/>
      <c r="S215" s="198"/>
      <c r="T215" s="198"/>
      <c r="U215" s="148">
        <f>COUNTIF(G212:Y212,"=2")</f>
        <v>0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</row>
    <row r="216" spans="5:32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0</v>
      </c>
      <c r="M216" s="217" t="s">
        <v>59</v>
      </c>
      <c r="N216" s="217"/>
      <c r="O216" s="152">
        <f>COUNTIF(G212:Y212,"=1")</f>
        <v>0</v>
      </c>
      <c r="P216" s="198" t="s">
        <v>60</v>
      </c>
      <c r="Q216" s="198"/>
      <c r="R216" s="198"/>
      <c r="S216" s="198"/>
      <c r="T216" s="198"/>
      <c r="U216" s="151">
        <f>COUNTIF(G212:Y212,"&gt;=3")</f>
        <v>18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</row>
    <row r="217" spans="5:32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0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</row>
    <row r="218" spans="5:32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0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</row>
    <row r="219" spans="5:32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0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</row>
    <row r="220" spans="5:32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18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</row>
    <row r="221" spans="5:32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</row>
    <row r="222" spans="5:32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</row>
    <row r="223" spans="5:32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</row>
    <row r="224" spans="5:32" ht="15.5" thickTop="1" thickBot="1" x14ac:dyDescent="0.4"/>
    <row r="225" spans="5:32" x14ac:dyDescent="0.35">
      <c r="E225" s="101"/>
      <c r="F225" s="102" t="s">
        <v>49</v>
      </c>
      <c r="G225" s="196">
        <f>C15</f>
        <v>0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0</v>
      </c>
      <c r="AB225" s="101"/>
      <c r="AC225" s="101"/>
    </row>
    <row r="226" spans="5:32" ht="15" thickBot="1" x14ac:dyDescent="0.4">
      <c r="E226" s="101"/>
      <c r="F226" s="104" t="s">
        <v>6</v>
      </c>
      <c r="G226" s="210">
        <f>E15</f>
        <v>20</v>
      </c>
      <c r="H226" s="211"/>
      <c r="I226" s="211"/>
      <c r="J226" s="211"/>
      <c r="K226" s="17"/>
      <c r="L226" s="211">
        <f>$F$3</f>
        <v>133</v>
      </c>
      <c r="M226" s="211"/>
      <c r="N226" s="211"/>
      <c r="O226" s="211">
        <f>$G$3</f>
        <v>68.599999999999994</v>
      </c>
      <c r="P226" s="211"/>
      <c r="Q226" s="212">
        <f>ROUND((G226*(L226/113)+(O226-AA229)),0)</f>
        <v>20</v>
      </c>
      <c r="R226" s="212"/>
      <c r="S226" s="212"/>
      <c r="T226" s="212"/>
      <c r="U226" s="17"/>
      <c r="V226" s="17"/>
      <c r="AA226" s="17"/>
      <c r="AB226" s="101"/>
      <c r="AC226" s="101"/>
    </row>
    <row r="227" spans="5:32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2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2" x14ac:dyDescent="0.35">
      <c r="E229" s="101"/>
      <c r="F229" s="109" t="s">
        <v>11</v>
      </c>
      <c r="G229" s="110">
        <f>G$7</f>
        <v>4</v>
      </c>
      <c r="H229" s="110">
        <f t="shared" ref="H229:O229" si="99">H$7</f>
        <v>4</v>
      </c>
      <c r="I229" s="110">
        <f t="shared" si="99"/>
        <v>5</v>
      </c>
      <c r="J229" s="110">
        <f t="shared" si="99"/>
        <v>4</v>
      </c>
      <c r="K229" s="110">
        <f t="shared" si="99"/>
        <v>3</v>
      </c>
      <c r="L229" s="110">
        <f t="shared" si="99"/>
        <v>5</v>
      </c>
      <c r="M229" s="110">
        <f t="shared" si="99"/>
        <v>3</v>
      </c>
      <c r="N229" s="110">
        <f t="shared" si="99"/>
        <v>5</v>
      </c>
      <c r="O229" s="110">
        <f t="shared" si="99"/>
        <v>3</v>
      </c>
      <c r="P229" s="111">
        <f>SUM(G229:O229)</f>
        <v>36</v>
      </c>
      <c r="Q229" s="110">
        <f t="shared" ref="Q229:Y229" si="100">Q$7</f>
        <v>4</v>
      </c>
      <c r="R229" s="112">
        <f t="shared" si="100"/>
        <v>4</v>
      </c>
      <c r="S229" s="112">
        <f t="shared" si="100"/>
        <v>3</v>
      </c>
      <c r="T229" s="112">
        <f t="shared" si="100"/>
        <v>5</v>
      </c>
      <c r="U229" s="112">
        <f t="shared" si="100"/>
        <v>3</v>
      </c>
      <c r="V229" s="112">
        <f t="shared" si="100"/>
        <v>4</v>
      </c>
      <c r="W229" s="112">
        <f t="shared" si="100"/>
        <v>4</v>
      </c>
      <c r="X229" s="112">
        <f t="shared" si="100"/>
        <v>5</v>
      </c>
      <c r="Y229" s="113">
        <f t="shared" si="100"/>
        <v>4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2" x14ac:dyDescent="0.35">
      <c r="E230" s="101"/>
      <c r="F230" s="114" t="s">
        <v>7</v>
      </c>
      <c r="G230" s="115">
        <f>G$8</f>
        <v>4</v>
      </c>
      <c r="H230" s="115">
        <f t="shared" ref="H230:O230" si="101">H$8</f>
        <v>8</v>
      </c>
      <c r="I230" s="115">
        <f t="shared" si="101"/>
        <v>12</v>
      </c>
      <c r="J230" s="115">
        <f t="shared" si="101"/>
        <v>14</v>
      </c>
      <c r="K230" s="115">
        <f t="shared" si="101"/>
        <v>2</v>
      </c>
      <c r="L230" s="115">
        <f t="shared" si="101"/>
        <v>10</v>
      </c>
      <c r="M230" s="115">
        <f t="shared" si="101"/>
        <v>18</v>
      </c>
      <c r="N230" s="115">
        <f t="shared" si="101"/>
        <v>16</v>
      </c>
      <c r="O230" s="116">
        <f t="shared" si="101"/>
        <v>6</v>
      </c>
      <c r="P230" s="117"/>
      <c r="Q230" s="118">
        <f t="shared" ref="Q230:Y230" si="102">Q$8</f>
        <v>1</v>
      </c>
      <c r="R230" s="119">
        <f t="shared" si="102"/>
        <v>9</v>
      </c>
      <c r="S230" s="119">
        <f t="shared" si="102"/>
        <v>11</v>
      </c>
      <c r="T230" s="119">
        <f t="shared" si="102"/>
        <v>5</v>
      </c>
      <c r="U230" s="119">
        <f t="shared" si="102"/>
        <v>17</v>
      </c>
      <c r="V230" s="119">
        <f t="shared" si="102"/>
        <v>15</v>
      </c>
      <c r="W230" s="119">
        <f t="shared" si="102"/>
        <v>3</v>
      </c>
      <c r="X230" s="119">
        <f t="shared" si="102"/>
        <v>13</v>
      </c>
      <c r="Y230" s="116">
        <f t="shared" si="102"/>
        <v>7</v>
      </c>
      <c r="Z230" s="117"/>
      <c r="AA230" s="120"/>
      <c r="AB230" s="101"/>
      <c r="AC230" s="101"/>
    </row>
    <row r="231" spans="5:32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1</v>
      </c>
      <c r="H231" s="122">
        <f t="shared" ref="H231:O231" si="103">IF($Q226&lt;=18,IF(H230&lt;=$Q226,1,0),IF($Q226&lt;=36,IF(H230&lt;=($Q226-18),2,1),IF($Q226&gt;36,IF(H230&lt;=($Q226-36),3,2))))</f>
        <v>1</v>
      </c>
      <c r="I231" s="122">
        <f t="shared" si="103"/>
        <v>1</v>
      </c>
      <c r="J231" s="122">
        <f t="shared" si="103"/>
        <v>1</v>
      </c>
      <c r="K231" s="122">
        <f t="shared" si="103"/>
        <v>2</v>
      </c>
      <c r="L231" s="122">
        <f t="shared" si="103"/>
        <v>1</v>
      </c>
      <c r="M231" s="122">
        <f t="shared" si="103"/>
        <v>1</v>
      </c>
      <c r="N231" s="122">
        <f t="shared" si="103"/>
        <v>1</v>
      </c>
      <c r="O231" s="123">
        <f t="shared" si="103"/>
        <v>1</v>
      </c>
      <c r="P231" s="124">
        <f>SUM(G231:O231)</f>
        <v>10</v>
      </c>
      <c r="Q231" s="123">
        <f t="shared" ref="Q231:Y231" si="104">IF($Q226&lt;=18,IF(Q230&lt;=$Q226,1,0),IF($Q226&lt;=36,IF(Q230&lt;=($Q226-18),2,1),IF($Q226&gt;36,IF(Q230&lt;=($Q226-36),3,2))))</f>
        <v>2</v>
      </c>
      <c r="R231" s="123">
        <f t="shared" si="104"/>
        <v>1</v>
      </c>
      <c r="S231" s="123">
        <f t="shared" si="104"/>
        <v>1</v>
      </c>
      <c r="T231" s="123">
        <f t="shared" si="104"/>
        <v>1</v>
      </c>
      <c r="U231" s="123">
        <f t="shared" si="104"/>
        <v>1</v>
      </c>
      <c r="V231" s="123">
        <f t="shared" si="104"/>
        <v>1</v>
      </c>
      <c r="W231" s="123">
        <f t="shared" si="104"/>
        <v>1</v>
      </c>
      <c r="X231" s="123">
        <f t="shared" si="104"/>
        <v>1</v>
      </c>
      <c r="Y231" s="123">
        <f t="shared" si="104"/>
        <v>1</v>
      </c>
      <c r="Z231" s="125">
        <f>SUM(Q231:Y231)</f>
        <v>10</v>
      </c>
      <c r="AA231" s="126">
        <f>P231+Z231</f>
        <v>20</v>
      </c>
      <c r="AB231" s="101"/>
      <c r="AC231" s="101"/>
    </row>
    <row r="232" spans="5:32" x14ac:dyDescent="0.35">
      <c r="E232" s="101"/>
      <c r="F232" s="127" t="s">
        <v>51</v>
      </c>
      <c r="G232" s="128">
        <f t="shared" ref="G232:O232" si="105">G15</f>
        <v>10</v>
      </c>
      <c r="H232" s="128">
        <f t="shared" si="105"/>
        <v>10</v>
      </c>
      <c r="I232" s="128">
        <f t="shared" si="105"/>
        <v>10</v>
      </c>
      <c r="J232" s="128">
        <f t="shared" si="105"/>
        <v>10</v>
      </c>
      <c r="K232" s="128">
        <f t="shared" si="105"/>
        <v>10</v>
      </c>
      <c r="L232" s="128">
        <f t="shared" si="105"/>
        <v>10</v>
      </c>
      <c r="M232" s="128">
        <f t="shared" si="105"/>
        <v>10</v>
      </c>
      <c r="N232" s="128">
        <f t="shared" si="105"/>
        <v>10</v>
      </c>
      <c r="O232" s="128">
        <f t="shared" si="105"/>
        <v>10</v>
      </c>
      <c r="P232" s="129">
        <f>SUM(G232:O232)</f>
        <v>90</v>
      </c>
      <c r="Q232" s="130">
        <f t="shared" ref="Q232:Y232" si="106">Q15</f>
        <v>10</v>
      </c>
      <c r="R232" s="128">
        <f t="shared" si="106"/>
        <v>10</v>
      </c>
      <c r="S232" s="128">
        <f t="shared" si="106"/>
        <v>10</v>
      </c>
      <c r="T232" s="128">
        <f t="shared" si="106"/>
        <v>10</v>
      </c>
      <c r="U232" s="128">
        <f t="shared" si="106"/>
        <v>10</v>
      </c>
      <c r="V232" s="128">
        <f t="shared" si="106"/>
        <v>10</v>
      </c>
      <c r="W232" s="128">
        <f t="shared" si="106"/>
        <v>10</v>
      </c>
      <c r="X232" s="128">
        <f t="shared" si="106"/>
        <v>10</v>
      </c>
      <c r="Y232" s="131">
        <f t="shared" si="106"/>
        <v>10</v>
      </c>
      <c r="Z232" s="129">
        <f>SUM(Q232:Y232)</f>
        <v>90</v>
      </c>
      <c r="AA232" s="132">
        <f>P232+Z232</f>
        <v>180</v>
      </c>
      <c r="AB232" s="101"/>
      <c r="AC232" s="101"/>
    </row>
    <row r="233" spans="5:32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0</v>
      </c>
      <c r="H233" s="134">
        <f t="shared" ref="H233:O233" si="107">IF(H232-H229=-1,3+H231)+IF(H232-H229=0,2+H231)+IF(H232-H229=1,1+H231)+IF(H232-H229=2,H231)+IF(H232-H229=3,IF(H231-1&gt;0,H231-1,0))+IF(H232-H229=4,IF(H231-2&gt;0,H231-2,0))</f>
        <v>0</v>
      </c>
      <c r="I233" s="134">
        <f t="shared" si="107"/>
        <v>0</v>
      </c>
      <c r="J233" s="134">
        <f t="shared" si="107"/>
        <v>0</v>
      </c>
      <c r="K233" s="134">
        <f t="shared" si="107"/>
        <v>0</v>
      </c>
      <c r="L233" s="134">
        <f t="shared" si="107"/>
        <v>0</v>
      </c>
      <c r="M233" s="134">
        <f t="shared" si="107"/>
        <v>0</v>
      </c>
      <c r="N233" s="134">
        <f t="shared" si="107"/>
        <v>0</v>
      </c>
      <c r="O233" s="135">
        <f t="shared" si="107"/>
        <v>0</v>
      </c>
      <c r="P233" s="136">
        <f>SUM(G233:O233)</f>
        <v>0</v>
      </c>
      <c r="Q233" s="137">
        <f t="shared" ref="Q233:Y233" si="108">IF(Q232-Q229=-1,3+Q231)+IF(Q232-Q229=0,2+Q231)+IF(Q232-Q229=1,1+Q231)+IF(Q232-Q229=2,Q231)+IF(Q232-Q229=3,IF(Q231-1&gt;0,Q231-1,0))+IF(Q232-Q229=4,IF(Q231-2&gt;0,Q231-2,0))</f>
        <v>0</v>
      </c>
      <c r="R233" s="138">
        <f t="shared" si="108"/>
        <v>0</v>
      </c>
      <c r="S233" s="138">
        <f t="shared" si="108"/>
        <v>0</v>
      </c>
      <c r="T233" s="138">
        <f t="shared" si="108"/>
        <v>0</v>
      </c>
      <c r="U233" s="138">
        <f t="shared" si="108"/>
        <v>0</v>
      </c>
      <c r="V233" s="138">
        <f t="shared" si="108"/>
        <v>0</v>
      </c>
      <c r="W233" s="138">
        <f t="shared" si="108"/>
        <v>0</v>
      </c>
      <c r="X233" s="138">
        <f t="shared" si="108"/>
        <v>0</v>
      </c>
      <c r="Y233" s="135">
        <f t="shared" si="108"/>
        <v>0</v>
      </c>
      <c r="Z233" s="136">
        <f>SUM(Q233:Y233)</f>
        <v>0</v>
      </c>
      <c r="AA233" s="139">
        <f>P233+Z233</f>
        <v>0</v>
      </c>
      <c r="AB233" s="101"/>
      <c r="AC233" s="101"/>
    </row>
    <row r="234" spans="5:32" ht="15" thickBot="1" x14ac:dyDescent="0.4">
      <c r="E234" s="101"/>
      <c r="F234" s="140" t="s">
        <v>53</v>
      </c>
      <c r="G234" s="141">
        <f t="shared" ref="G234:O234" si="109">IF(G232-G229=-2,4)+IF(G232-G229=-1,3)+IF(G232-G229=0,2)+IF(G232-G229=1,1)+IF(G232-G229&gt;2,0)</f>
        <v>0</v>
      </c>
      <c r="H234" s="141">
        <f t="shared" si="109"/>
        <v>0</v>
      </c>
      <c r="I234" s="141">
        <f t="shared" si="109"/>
        <v>0</v>
      </c>
      <c r="J234" s="141">
        <f t="shared" si="109"/>
        <v>0</v>
      </c>
      <c r="K234" s="141">
        <f t="shared" si="109"/>
        <v>0</v>
      </c>
      <c r="L234" s="141">
        <f t="shared" si="109"/>
        <v>0</v>
      </c>
      <c r="M234" s="141">
        <f t="shared" si="109"/>
        <v>0</v>
      </c>
      <c r="N234" s="141">
        <f t="shared" si="109"/>
        <v>0</v>
      </c>
      <c r="O234" s="142">
        <f t="shared" si="109"/>
        <v>0</v>
      </c>
      <c r="P234" s="143">
        <f>SUM(G234:O234)</f>
        <v>0</v>
      </c>
      <c r="Q234" s="142">
        <f t="shared" ref="Q234:Y234" si="110">IF(Q232-Q229=-2,4)+IF(Q232-Q229=-1,3)+IF(Q232-Q229=0,2)+IF(Q232-Q229=1,1)+IF(Q232-Q229&gt;2,0)</f>
        <v>0</v>
      </c>
      <c r="R234" s="142">
        <f t="shared" si="110"/>
        <v>0</v>
      </c>
      <c r="S234" s="142">
        <f t="shared" si="110"/>
        <v>0</v>
      </c>
      <c r="T234" s="142">
        <f t="shared" si="110"/>
        <v>0</v>
      </c>
      <c r="U234" s="142">
        <f t="shared" si="110"/>
        <v>0</v>
      </c>
      <c r="V234" s="142">
        <f t="shared" si="110"/>
        <v>0</v>
      </c>
      <c r="W234" s="142">
        <f t="shared" si="110"/>
        <v>0</v>
      </c>
      <c r="X234" s="142">
        <f t="shared" si="110"/>
        <v>0</v>
      </c>
      <c r="Y234" s="142">
        <f t="shared" si="110"/>
        <v>0</v>
      </c>
      <c r="Z234" s="143">
        <f>SUM(Q234:Y234)</f>
        <v>0</v>
      </c>
      <c r="AA234" s="144">
        <f>P234+Z234</f>
        <v>0</v>
      </c>
      <c r="AB234" s="101"/>
      <c r="AC234" s="101"/>
    </row>
    <row r="235" spans="5:32" x14ac:dyDescent="0.35">
      <c r="E235" s="101"/>
      <c r="F235" s="38"/>
      <c r="G235" s="28">
        <f>G232-G229</f>
        <v>6</v>
      </c>
      <c r="H235" s="28">
        <f t="shared" ref="H235:O235" si="111">H232-H229</f>
        <v>6</v>
      </c>
      <c r="I235" s="28">
        <f t="shared" si="111"/>
        <v>5</v>
      </c>
      <c r="J235" s="28">
        <f t="shared" si="111"/>
        <v>6</v>
      </c>
      <c r="K235" s="28">
        <f t="shared" si="111"/>
        <v>7</v>
      </c>
      <c r="L235" s="28">
        <f t="shared" si="111"/>
        <v>5</v>
      </c>
      <c r="M235" s="28">
        <f t="shared" si="111"/>
        <v>7</v>
      </c>
      <c r="N235" s="28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5"/>
      <c r="AA235" s="146"/>
      <c r="AB235" s="101"/>
      <c r="AC235" s="101"/>
    </row>
    <row r="236" spans="5:32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2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2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0</v>
      </c>
      <c r="P238" s="198" t="s">
        <v>57</v>
      </c>
      <c r="Q238" s="198"/>
      <c r="R238" s="198"/>
      <c r="S238" s="198"/>
      <c r="T238" s="198"/>
      <c r="U238" s="148">
        <f>COUNTIF(G235:Y235,"=2")</f>
        <v>0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</row>
    <row r="239" spans="5:32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0</v>
      </c>
      <c r="P239" s="198" t="s">
        <v>60</v>
      </c>
      <c r="Q239" s="198"/>
      <c r="R239" s="198"/>
      <c r="S239" s="198"/>
      <c r="T239" s="198"/>
      <c r="U239" s="151">
        <f>COUNTIF(G235:Y235,"&gt;=3")</f>
        <v>18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</row>
    <row r="240" spans="5:32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0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</row>
    <row r="241" spans="5:32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0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</row>
    <row r="242" spans="5:32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0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</row>
    <row r="243" spans="5:32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18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</row>
    <row r="244" spans="5:32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</row>
    <row r="245" spans="5:32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</row>
    <row r="246" spans="5:32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</row>
    <row r="247" spans="5:32" ht="15.5" thickTop="1" thickBot="1" x14ac:dyDescent="0.4"/>
    <row r="248" spans="5:32" x14ac:dyDescent="0.35">
      <c r="E248" s="101"/>
      <c r="F248" s="102" t="s">
        <v>49</v>
      </c>
      <c r="G248" s="196">
        <f>C16</f>
        <v>0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0</v>
      </c>
      <c r="AB248" s="101"/>
      <c r="AC248" s="101"/>
    </row>
    <row r="249" spans="5:32" ht="15" thickBot="1" x14ac:dyDescent="0.4">
      <c r="E249" s="101"/>
      <c r="F249" s="104" t="s">
        <v>6</v>
      </c>
      <c r="G249" s="210">
        <f>E16</f>
        <v>20</v>
      </c>
      <c r="H249" s="211"/>
      <c r="I249" s="211"/>
      <c r="J249" s="211"/>
      <c r="K249" s="17"/>
      <c r="L249" s="211">
        <f>$F$3</f>
        <v>133</v>
      </c>
      <c r="M249" s="211"/>
      <c r="N249" s="211"/>
      <c r="O249" s="211">
        <f>$G$3</f>
        <v>68.599999999999994</v>
      </c>
      <c r="P249" s="211"/>
      <c r="Q249" s="212">
        <f>ROUND((G249*(L249/113)+(O249-AA252)),0)</f>
        <v>20</v>
      </c>
      <c r="R249" s="212"/>
      <c r="S249" s="212"/>
      <c r="T249" s="212"/>
      <c r="U249" s="17"/>
      <c r="V249" s="17"/>
      <c r="AA249" s="17"/>
      <c r="AB249" s="101"/>
      <c r="AC249" s="101"/>
    </row>
    <row r="250" spans="5:32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2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2" x14ac:dyDescent="0.35">
      <c r="E252" s="101"/>
      <c r="F252" s="109" t="s">
        <v>11</v>
      </c>
      <c r="G252" s="110">
        <f>G$7</f>
        <v>4</v>
      </c>
      <c r="H252" s="110">
        <f t="shared" ref="H252:O252" si="113">H$7</f>
        <v>4</v>
      </c>
      <c r="I252" s="110">
        <f t="shared" si="113"/>
        <v>5</v>
      </c>
      <c r="J252" s="110">
        <f t="shared" si="113"/>
        <v>4</v>
      </c>
      <c r="K252" s="110">
        <f t="shared" si="113"/>
        <v>3</v>
      </c>
      <c r="L252" s="110">
        <f t="shared" si="113"/>
        <v>5</v>
      </c>
      <c r="M252" s="110">
        <f t="shared" si="113"/>
        <v>3</v>
      </c>
      <c r="N252" s="110">
        <f t="shared" si="113"/>
        <v>5</v>
      </c>
      <c r="O252" s="110">
        <f t="shared" si="113"/>
        <v>3</v>
      </c>
      <c r="P252" s="111">
        <f>SUM(G252:O252)</f>
        <v>36</v>
      </c>
      <c r="Q252" s="110">
        <f t="shared" ref="Q252:Y252" si="114">Q$7</f>
        <v>4</v>
      </c>
      <c r="R252" s="112">
        <f t="shared" si="114"/>
        <v>4</v>
      </c>
      <c r="S252" s="112">
        <f t="shared" si="114"/>
        <v>3</v>
      </c>
      <c r="T252" s="112">
        <f t="shared" si="114"/>
        <v>5</v>
      </c>
      <c r="U252" s="112">
        <f t="shared" si="114"/>
        <v>3</v>
      </c>
      <c r="V252" s="112">
        <f t="shared" si="114"/>
        <v>4</v>
      </c>
      <c r="W252" s="112">
        <f t="shared" si="114"/>
        <v>4</v>
      </c>
      <c r="X252" s="112">
        <f t="shared" si="114"/>
        <v>5</v>
      </c>
      <c r="Y252" s="113">
        <f t="shared" si="114"/>
        <v>4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2" x14ac:dyDescent="0.35">
      <c r="E253" s="101"/>
      <c r="F253" s="114" t="s">
        <v>7</v>
      </c>
      <c r="G253" s="115">
        <f>G$8</f>
        <v>4</v>
      </c>
      <c r="H253" s="115">
        <f t="shared" ref="H253:O253" si="115">H$8</f>
        <v>8</v>
      </c>
      <c r="I253" s="115">
        <f t="shared" si="115"/>
        <v>12</v>
      </c>
      <c r="J253" s="115">
        <f t="shared" si="115"/>
        <v>14</v>
      </c>
      <c r="K253" s="115">
        <f t="shared" si="115"/>
        <v>2</v>
      </c>
      <c r="L253" s="115">
        <f t="shared" si="115"/>
        <v>10</v>
      </c>
      <c r="M253" s="115">
        <f t="shared" si="115"/>
        <v>18</v>
      </c>
      <c r="N253" s="115">
        <f t="shared" si="115"/>
        <v>16</v>
      </c>
      <c r="O253" s="116">
        <f t="shared" si="115"/>
        <v>6</v>
      </c>
      <c r="P253" s="117"/>
      <c r="Q253" s="118">
        <f t="shared" ref="Q253:Y253" si="116">Q$8</f>
        <v>1</v>
      </c>
      <c r="R253" s="119">
        <f t="shared" si="116"/>
        <v>9</v>
      </c>
      <c r="S253" s="119">
        <f t="shared" si="116"/>
        <v>11</v>
      </c>
      <c r="T253" s="119">
        <f t="shared" si="116"/>
        <v>5</v>
      </c>
      <c r="U253" s="119">
        <f t="shared" si="116"/>
        <v>17</v>
      </c>
      <c r="V253" s="119">
        <f t="shared" si="116"/>
        <v>15</v>
      </c>
      <c r="W253" s="119">
        <f t="shared" si="116"/>
        <v>3</v>
      </c>
      <c r="X253" s="119">
        <f t="shared" si="116"/>
        <v>13</v>
      </c>
      <c r="Y253" s="116">
        <f t="shared" si="116"/>
        <v>7</v>
      </c>
      <c r="Z253" s="117"/>
      <c r="AA253" s="120"/>
      <c r="AB253" s="101"/>
      <c r="AC253" s="101"/>
    </row>
    <row r="254" spans="5:32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1</v>
      </c>
      <c r="H254" s="122">
        <f t="shared" ref="H254:O254" si="117">IF($Q249&lt;=18,IF(H253&lt;=$Q249,1,0),IF($Q249&lt;=36,IF(H253&lt;=($Q249-18),2,1),IF($Q249&gt;36,IF(H253&lt;=($Q249-36),3,2))))</f>
        <v>1</v>
      </c>
      <c r="I254" s="122">
        <f t="shared" si="117"/>
        <v>1</v>
      </c>
      <c r="J254" s="122">
        <f t="shared" si="117"/>
        <v>1</v>
      </c>
      <c r="K254" s="122">
        <f t="shared" si="117"/>
        <v>2</v>
      </c>
      <c r="L254" s="122">
        <f t="shared" si="117"/>
        <v>1</v>
      </c>
      <c r="M254" s="122">
        <f t="shared" si="117"/>
        <v>1</v>
      </c>
      <c r="N254" s="122">
        <f t="shared" si="117"/>
        <v>1</v>
      </c>
      <c r="O254" s="123">
        <f t="shared" si="117"/>
        <v>1</v>
      </c>
      <c r="P254" s="124">
        <f>SUM(G254:O254)</f>
        <v>10</v>
      </c>
      <c r="Q254" s="123">
        <f t="shared" ref="Q254:Y254" si="118">IF($Q249&lt;=18,IF(Q253&lt;=$Q249,1,0),IF($Q249&lt;=36,IF(Q253&lt;=($Q249-18),2,1),IF($Q249&gt;36,IF(Q253&lt;=($Q249-36),3,2))))</f>
        <v>2</v>
      </c>
      <c r="R254" s="123">
        <f t="shared" si="118"/>
        <v>1</v>
      </c>
      <c r="S254" s="123">
        <f t="shared" si="118"/>
        <v>1</v>
      </c>
      <c r="T254" s="123">
        <f t="shared" si="118"/>
        <v>1</v>
      </c>
      <c r="U254" s="123">
        <f t="shared" si="118"/>
        <v>1</v>
      </c>
      <c r="V254" s="123">
        <f t="shared" si="118"/>
        <v>1</v>
      </c>
      <c r="W254" s="123">
        <f t="shared" si="118"/>
        <v>1</v>
      </c>
      <c r="X254" s="123">
        <f t="shared" si="118"/>
        <v>1</v>
      </c>
      <c r="Y254" s="123">
        <f t="shared" si="118"/>
        <v>1</v>
      </c>
      <c r="Z254" s="125">
        <f>SUM(Q254:Y254)</f>
        <v>10</v>
      </c>
      <c r="AA254" s="126">
        <f>P254+Z254</f>
        <v>20</v>
      </c>
      <c r="AB254" s="101"/>
      <c r="AC254" s="101"/>
    </row>
    <row r="255" spans="5:32" x14ac:dyDescent="0.35">
      <c r="E255" s="101"/>
      <c r="F255" s="127" t="s">
        <v>51</v>
      </c>
      <c r="G255" s="128">
        <f t="shared" ref="G255:O255" si="119">G16</f>
        <v>10</v>
      </c>
      <c r="H255" s="128">
        <f t="shared" si="119"/>
        <v>10</v>
      </c>
      <c r="I255" s="128">
        <f t="shared" si="119"/>
        <v>10</v>
      </c>
      <c r="J255" s="128">
        <f t="shared" si="119"/>
        <v>10</v>
      </c>
      <c r="K255" s="128">
        <f t="shared" si="119"/>
        <v>10</v>
      </c>
      <c r="L255" s="128">
        <f t="shared" si="119"/>
        <v>10</v>
      </c>
      <c r="M255" s="128">
        <f t="shared" si="119"/>
        <v>10</v>
      </c>
      <c r="N255" s="128">
        <f t="shared" si="119"/>
        <v>10</v>
      </c>
      <c r="O255" s="128">
        <f t="shared" si="119"/>
        <v>10</v>
      </c>
      <c r="P255" s="129">
        <f>SUM(G255:O255)</f>
        <v>90</v>
      </c>
      <c r="Q255" s="130">
        <f t="shared" ref="Q255:Y255" si="120">Q16</f>
        <v>10</v>
      </c>
      <c r="R255" s="128">
        <f t="shared" si="120"/>
        <v>10</v>
      </c>
      <c r="S255" s="128">
        <f t="shared" si="120"/>
        <v>10</v>
      </c>
      <c r="T255" s="128">
        <f t="shared" si="120"/>
        <v>10</v>
      </c>
      <c r="U255" s="128">
        <f t="shared" si="120"/>
        <v>10</v>
      </c>
      <c r="V255" s="128">
        <f t="shared" si="120"/>
        <v>10</v>
      </c>
      <c r="W255" s="128">
        <f t="shared" si="120"/>
        <v>10</v>
      </c>
      <c r="X255" s="128">
        <f t="shared" si="120"/>
        <v>10</v>
      </c>
      <c r="Y255" s="131">
        <f t="shared" si="120"/>
        <v>10</v>
      </c>
      <c r="Z255" s="129">
        <f>SUM(Q255:Y255)</f>
        <v>90</v>
      </c>
      <c r="AA255" s="132">
        <f>P255+Z255</f>
        <v>180</v>
      </c>
      <c r="AB255" s="101"/>
      <c r="AC255" s="101"/>
    </row>
    <row r="256" spans="5:32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0</v>
      </c>
      <c r="H256" s="134">
        <f t="shared" ref="H256:O256" si="121">IF(H255-H252=-1,3+H254)+IF(H255-H252=0,2+H254)+IF(H255-H252=1,1+H254)+IF(H255-H252=2,H254)+IF(H255-H252=3,IF(H254-1&gt;0,H254-1,0))+IF(H255-H252=4,IF(H254-2&gt;0,H254-2,0))</f>
        <v>0</v>
      </c>
      <c r="I256" s="134">
        <f t="shared" si="121"/>
        <v>0</v>
      </c>
      <c r="J256" s="134">
        <f t="shared" si="121"/>
        <v>0</v>
      </c>
      <c r="K256" s="134">
        <f t="shared" si="121"/>
        <v>0</v>
      </c>
      <c r="L256" s="134">
        <f t="shared" si="121"/>
        <v>0</v>
      </c>
      <c r="M256" s="134">
        <f t="shared" si="121"/>
        <v>0</v>
      </c>
      <c r="N256" s="134">
        <f t="shared" si="121"/>
        <v>0</v>
      </c>
      <c r="O256" s="135">
        <f t="shared" si="121"/>
        <v>0</v>
      </c>
      <c r="P256" s="136">
        <f>SUM(G256:O256)</f>
        <v>0</v>
      </c>
      <c r="Q256" s="137">
        <f t="shared" ref="Q256:Y256" si="122">IF(Q255-Q252=-1,3+Q254)+IF(Q255-Q252=0,2+Q254)+IF(Q255-Q252=1,1+Q254)+IF(Q255-Q252=2,Q254)+IF(Q255-Q252=3,IF(Q254-1&gt;0,Q254-1,0))+IF(Q255-Q252=4,IF(Q254-2&gt;0,Q254-2,0))</f>
        <v>0</v>
      </c>
      <c r="R256" s="138">
        <f t="shared" si="122"/>
        <v>0</v>
      </c>
      <c r="S256" s="138">
        <f t="shared" si="122"/>
        <v>0</v>
      </c>
      <c r="T256" s="138">
        <f t="shared" si="122"/>
        <v>0</v>
      </c>
      <c r="U256" s="138">
        <f t="shared" si="122"/>
        <v>0</v>
      </c>
      <c r="V256" s="138">
        <f t="shared" si="122"/>
        <v>0</v>
      </c>
      <c r="W256" s="138">
        <f t="shared" si="122"/>
        <v>0</v>
      </c>
      <c r="X256" s="138">
        <f t="shared" si="122"/>
        <v>0</v>
      </c>
      <c r="Y256" s="135">
        <f t="shared" si="122"/>
        <v>0</v>
      </c>
      <c r="Z256" s="136">
        <f>SUM(Q256:Y256)</f>
        <v>0</v>
      </c>
      <c r="AA256" s="139">
        <f>P256+Z256</f>
        <v>0</v>
      </c>
      <c r="AB256" s="101"/>
      <c r="AC256" s="101"/>
    </row>
    <row r="257" spans="5:32" ht="15" thickBot="1" x14ac:dyDescent="0.4">
      <c r="E257" s="101"/>
      <c r="F257" s="140" t="s">
        <v>53</v>
      </c>
      <c r="G257" s="141">
        <f t="shared" ref="G257:O257" si="123">IF(G255-G252=-2,4)+IF(G255-G252=-1,3)+IF(G255-G252=0,2)+IF(G255-G252=1,1)+IF(G255-G252&gt;2,0)</f>
        <v>0</v>
      </c>
      <c r="H257" s="141">
        <f t="shared" si="123"/>
        <v>0</v>
      </c>
      <c r="I257" s="141">
        <f t="shared" si="123"/>
        <v>0</v>
      </c>
      <c r="J257" s="141">
        <f t="shared" si="123"/>
        <v>0</v>
      </c>
      <c r="K257" s="141">
        <f t="shared" si="123"/>
        <v>0</v>
      </c>
      <c r="L257" s="141">
        <f t="shared" si="123"/>
        <v>0</v>
      </c>
      <c r="M257" s="141">
        <f t="shared" si="123"/>
        <v>0</v>
      </c>
      <c r="N257" s="141">
        <f t="shared" si="123"/>
        <v>0</v>
      </c>
      <c r="O257" s="142">
        <f t="shared" si="123"/>
        <v>0</v>
      </c>
      <c r="P257" s="143">
        <f>SUM(G257:O257)</f>
        <v>0</v>
      </c>
      <c r="Q257" s="142">
        <f t="shared" ref="Q257:Y257" si="124">IF(Q255-Q252=-2,4)+IF(Q255-Q252=-1,3)+IF(Q255-Q252=0,2)+IF(Q255-Q252=1,1)+IF(Q255-Q252&gt;2,0)</f>
        <v>0</v>
      </c>
      <c r="R257" s="142">
        <f t="shared" si="124"/>
        <v>0</v>
      </c>
      <c r="S257" s="142">
        <f t="shared" si="124"/>
        <v>0</v>
      </c>
      <c r="T257" s="142">
        <f t="shared" si="124"/>
        <v>0</v>
      </c>
      <c r="U257" s="142">
        <f t="shared" si="124"/>
        <v>0</v>
      </c>
      <c r="V257" s="142">
        <f t="shared" si="124"/>
        <v>0</v>
      </c>
      <c r="W257" s="142">
        <f t="shared" si="124"/>
        <v>0</v>
      </c>
      <c r="X257" s="142">
        <f t="shared" si="124"/>
        <v>0</v>
      </c>
      <c r="Y257" s="142">
        <f t="shared" si="124"/>
        <v>0</v>
      </c>
      <c r="Z257" s="143">
        <f>SUM(Q257:Y257)</f>
        <v>0</v>
      </c>
      <c r="AA257" s="144">
        <f>P257+Z257</f>
        <v>0</v>
      </c>
      <c r="AB257" s="101"/>
      <c r="AC257" s="101"/>
    </row>
    <row r="258" spans="5:32" x14ac:dyDescent="0.35">
      <c r="E258" s="101"/>
      <c r="F258" s="38"/>
      <c r="G258" s="28">
        <f>G255-G252</f>
        <v>6</v>
      </c>
      <c r="H258" s="28">
        <f t="shared" ref="H258:O258" si="125">H255-H252</f>
        <v>6</v>
      </c>
      <c r="I258" s="28">
        <f t="shared" si="125"/>
        <v>5</v>
      </c>
      <c r="J258" s="28">
        <f t="shared" si="125"/>
        <v>6</v>
      </c>
      <c r="K258" s="28">
        <f t="shared" si="125"/>
        <v>7</v>
      </c>
      <c r="L258" s="28">
        <f t="shared" si="125"/>
        <v>5</v>
      </c>
      <c r="M258" s="28">
        <f t="shared" si="125"/>
        <v>7</v>
      </c>
      <c r="N258" s="28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5"/>
      <c r="AA258" s="146"/>
      <c r="AB258" s="101"/>
      <c r="AC258" s="101"/>
    </row>
    <row r="259" spans="5:32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2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2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0</v>
      </c>
      <c r="P261" s="198" t="s">
        <v>57</v>
      </c>
      <c r="Q261" s="198"/>
      <c r="R261" s="198"/>
      <c r="S261" s="198"/>
      <c r="T261" s="198"/>
      <c r="U261" s="148">
        <f>COUNTIF(G258:Y258,"=2")</f>
        <v>0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</row>
    <row r="262" spans="5:32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0</v>
      </c>
      <c r="M262" s="217" t="s">
        <v>59</v>
      </c>
      <c r="N262" s="217"/>
      <c r="O262" s="152">
        <f>COUNTIF(G258:Y258,"=1")</f>
        <v>0</v>
      </c>
      <c r="P262" s="198" t="s">
        <v>60</v>
      </c>
      <c r="Q262" s="198"/>
      <c r="R262" s="198"/>
      <c r="S262" s="198"/>
      <c r="T262" s="198"/>
      <c r="U262" s="151">
        <f>COUNTIF(G258:Y258,"&gt;=3")</f>
        <v>18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</row>
    <row r="263" spans="5:32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0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</row>
    <row r="264" spans="5:32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0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</row>
    <row r="265" spans="5:32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0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</row>
    <row r="266" spans="5:32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18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</row>
    <row r="267" spans="5:32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</row>
    <row r="268" spans="5:32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</row>
    <row r="269" spans="5:32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</row>
    <row r="270" spans="5:32" ht="15.5" thickTop="1" thickBot="1" x14ac:dyDescent="0.4"/>
    <row r="271" spans="5:32" x14ac:dyDescent="0.35">
      <c r="E271" s="101"/>
      <c r="F271" s="102" t="s">
        <v>49</v>
      </c>
      <c r="G271" s="196">
        <f>C17</f>
        <v>0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0</v>
      </c>
      <c r="AB271" s="101"/>
      <c r="AC271" s="101"/>
    </row>
    <row r="272" spans="5:32" ht="15" thickBot="1" x14ac:dyDescent="0.4">
      <c r="E272" s="101"/>
      <c r="F272" s="104" t="s">
        <v>6</v>
      </c>
      <c r="G272" s="210">
        <f>E17</f>
        <v>20</v>
      </c>
      <c r="H272" s="211"/>
      <c r="I272" s="211"/>
      <c r="J272" s="211"/>
      <c r="K272" s="17"/>
      <c r="L272" s="211">
        <f>$F$3</f>
        <v>133</v>
      </c>
      <c r="M272" s="211"/>
      <c r="N272" s="211"/>
      <c r="O272" s="211">
        <f>$G$3</f>
        <v>68.599999999999994</v>
      </c>
      <c r="P272" s="211"/>
      <c r="Q272" s="212">
        <f>ROUND((G272*(L272/113)+(O272-AA275)),0)</f>
        <v>20</v>
      </c>
      <c r="R272" s="212"/>
      <c r="S272" s="212"/>
      <c r="T272" s="212"/>
      <c r="U272" s="17"/>
      <c r="V272" s="17"/>
      <c r="AA272" s="17"/>
      <c r="AB272" s="101"/>
      <c r="AC272" s="101"/>
    </row>
    <row r="273" spans="5:32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2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2" x14ac:dyDescent="0.35">
      <c r="E275" s="101"/>
      <c r="F275" s="109" t="s">
        <v>11</v>
      </c>
      <c r="G275" s="110">
        <f>G$7</f>
        <v>4</v>
      </c>
      <c r="H275" s="110">
        <f t="shared" ref="H275:O275" si="127">H$7</f>
        <v>4</v>
      </c>
      <c r="I275" s="110">
        <f t="shared" si="127"/>
        <v>5</v>
      </c>
      <c r="J275" s="110">
        <f t="shared" si="127"/>
        <v>4</v>
      </c>
      <c r="K275" s="110">
        <f t="shared" si="127"/>
        <v>3</v>
      </c>
      <c r="L275" s="110">
        <f t="shared" si="127"/>
        <v>5</v>
      </c>
      <c r="M275" s="110">
        <f t="shared" si="127"/>
        <v>3</v>
      </c>
      <c r="N275" s="110">
        <f t="shared" si="127"/>
        <v>5</v>
      </c>
      <c r="O275" s="110">
        <f t="shared" si="127"/>
        <v>3</v>
      </c>
      <c r="P275" s="111">
        <f>SUM(G275:O275)</f>
        <v>36</v>
      </c>
      <c r="Q275" s="110">
        <f t="shared" ref="Q275:Y275" si="128">Q$7</f>
        <v>4</v>
      </c>
      <c r="R275" s="112">
        <f t="shared" si="128"/>
        <v>4</v>
      </c>
      <c r="S275" s="112">
        <f t="shared" si="128"/>
        <v>3</v>
      </c>
      <c r="T275" s="112">
        <f t="shared" si="128"/>
        <v>5</v>
      </c>
      <c r="U275" s="112">
        <f t="shared" si="128"/>
        <v>3</v>
      </c>
      <c r="V275" s="112">
        <f t="shared" si="128"/>
        <v>4</v>
      </c>
      <c r="W275" s="112">
        <f t="shared" si="128"/>
        <v>4</v>
      </c>
      <c r="X275" s="112">
        <f t="shared" si="128"/>
        <v>5</v>
      </c>
      <c r="Y275" s="113">
        <f t="shared" si="128"/>
        <v>4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2" x14ac:dyDescent="0.35">
      <c r="E276" s="101"/>
      <c r="F276" s="114" t="s">
        <v>7</v>
      </c>
      <c r="G276" s="115">
        <f>G$8</f>
        <v>4</v>
      </c>
      <c r="H276" s="115">
        <f t="shared" ref="H276:O276" si="129">H$8</f>
        <v>8</v>
      </c>
      <c r="I276" s="115">
        <f t="shared" si="129"/>
        <v>12</v>
      </c>
      <c r="J276" s="115">
        <f t="shared" si="129"/>
        <v>14</v>
      </c>
      <c r="K276" s="115">
        <f t="shared" si="129"/>
        <v>2</v>
      </c>
      <c r="L276" s="115">
        <f t="shared" si="129"/>
        <v>10</v>
      </c>
      <c r="M276" s="115">
        <f t="shared" si="129"/>
        <v>18</v>
      </c>
      <c r="N276" s="115">
        <f t="shared" si="129"/>
        <v>16</v>
      </c>
      <c r="O276" s="116">
        <f t="shared" si="129"/>
        <v>6</v>
      </c>
      <c r="P276" s="117"/>
      <c r="Q276" s="118">
        <f t="shared" ref="Q276:Y276" si="130">Q$8</f>
        <v>1</v>
      </c>
      <c r="R276" s="119">
        <f t="shared" si="130"/>
        <v>9</v>
      </c>
      <c r="S276" s="119">
        <f t="shared" si="130"/>
        <v>11</v>
      </c>
      <c r="T276" s="119">
        <f t="shared" si="130"/>
        <v>5</v>
      </c>
      <c r="U276" s="119">
        <f t="shared" si="130"/>
        <v>17</v>
      </c>
      <c r="V276" s="119">
        <f t="shared" si="130"/>
        <v>15</v>
      </c>
      <c r="W276" s="119">
        <f t="shared" si="130"/>
        <v>3</v>
      </c>
      <c r="X276" s="119">
        <f t="shared" si="130"/>
        <v>13</v>
      </c>
      <c r="Y276" s="116">
        <f t="shared" si="130"/>
        <v>7</v>
      </c>
      <c r="Z276" s="117"/>
      <c r="AA276" s="120"/>
      <c r="AB276" s="101"/>
      <c r="AC276" s="101"/>
    </row>
    <row r="277" spans="5:32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1</v>
      </c>
      <c r="H277" s="122">
        <f t="shared" ref="H277:O277" si="131">IF($Q272&lt;=18,IF(H276&lt;=$Q272,1,0),IF($Q272&lt;=36,IF(H276&lt;=($Q272-18),2,1),IF($Q272&gt;36,IF(H276&lt;=($Q272-36),3,2))))</f>
        <v>1</v>
      </c>
      <c r="I277" s="122">
        <f t="shared" si="131"/>
        <v>1</v>
      </c>
      <c r="J277" s="122">
        <f t="shared" si="131"/>
        <v>1</v>
      </c>
      <c r="K277" s="122">
        <f t="shared" si="131"/>
        <v>2</v>
      </c>
      <c r="L277" s="122">
        <f t="shared" si="131"/>
        <v>1</v>
      </c>
      <c r="M277" s="122">
        <f t="shared" si="131"/>
        <v>1</v>
      </c>
      <c r="N277" s="122">
        <f t="shared" si="131"/>
        <v>1</v>
      </c>
      <c r="O277" s="123">
        <f t="shared" si="131"/>
        <v>1</v>
      </c>
      <c r="P277" s="124">
        <f>SUM(G277:O277)</f>
        <v>10</v>
      </c>
      <c r="Q277" s="123">
        <f t="shared" ref="Q277:Y277" si="132">IF($Q272&lt;=18,IF(Q276&lt;=$Q272,1,0),IF($Q272&lt;=36,IF(Q276&lt;=($Q272-18),2,1),IF($Q272&gt;36,IF(Q276&lt;=($Q272-36),3,2))))</f>
        <v>2</v>
      </c>
      <c r="R277" s="123">
        <f t="shared" si="132"/>
        <v>1</v>
      </c>
      <c r="S277" s="123">
        <f t="shared" si="132"/>
        <v>1</v>
      </c>
      <c r="T277" s="123">
        <f t="shared" si="132"/>
        <v>1</v>
      </c>
      <c r="U277" s="123">
        <f t="shared" si="132"/>
        <v>1</v>
      </c>
      <c r="V277" s="123">
        <f t="shared" si="132"/>
        <v>1</v>
      </c>
      <c r="W277" s="123">
        <f t="shared" si="132"/>
        <v>1</v>
      </c>
      <c r="X277" s="123">
        <f t="shared" si="132"/>
        <v>1</v>
      </c>
      <c r="Y277" s="123">
        <f t="shared" si="132"/>
        <v>1</v>
      </c>
      <c r="Z277" s="125">
        <f>SUM(Q277:Y277)</f>
        <v>10</v>
      </c>
      <c r="AA277" s="126">
        <f>P277+Z277</f>
        <v>20</v>
      </c>
      <c r="AB277" s="101"/>
      <c r="AC277" s="101"/>
    </row>
    <row r="278" spans="5:32" x14ac:dyDescent="0.35">
      <c r="E278" s="101"/>
      <c r="F278" s="127" t="s">
        <v>51</v>
      </c>
      <c r="G278" s="128">
        <f t="shared" ref="G278:O278" si="133">G17</f>
        <v>10</v>
      </c>
      <c r="H278" s="128">
        <f t="shared" si="133"/>
        <v>10</v>
      </c>
      <c r="I278" s="128">
        <f t="shared" si="133"/>
        <v>10</v>
      </c>
      <c r="J278" s="128">
        <f t="shared" si="133"/>
        <v>10</v>
      </c>
      <c r="K278" s="128">
        <f t="shared" si="133"/>
        <v>10</v>
      </c>
      <c r="L278" s="128">
        <f t="shared" si="133"/>
        <v>10</v>
      </c>
      <c r="M278" s="128">
        <f t="shared" si="133"/>
        <v>10</v>
      </c>
      <c r="N278" s="128">
        <f t="shared" si="133"/>
        <v>10</v>
      </c>
      <c r="O278" s="128">
        <f t="shared" si="133"/>
        <v>10</v>
      </c>
      <c r="P278" s="129">
        <f>SUM(G278:O278)</f>
        <v>90</v>
      </c>
      <c r="Q278" s="130">
        <f t="shared" ref="Q278:Y278" si="134">Q17</f>
        <v>10</v>
      </c>
      <c r="R278" s="128">
        <f t="shared" si="134"/>
        <v>10</v>
      </c>
      <c r="S278" s="128">
        <f t="shared" si="134"/>
        <v>10</v>
      </c>
      <c r="T278" s="128">
        <f t="shared" si="134"/>
        <v>10</v>
      </c>
      <c r="U278" s="128">
        <f t="shared" si="134"/>
        <v>10</v>
      </c>
      <c r="V278" s="128">
        <f t="shared" si="134"/>
        <v>10</v>
      </c>
      <c r="W278" s="128">
        <f t="shared" si="134"/>
        <v>10</v>
      </c>
      <c r="X278" s="128">
        <f t="shared" si="134"/>
        <v>10</v>
      </c>
      <c r="Y278" s="131">
        <f t="shared" si="134"/>
        <v>10</v>
      </c>
      <c r="Z278" s="129">
        <f>SUM(Q278:Y278)</f>
        <v>90</v>
      </c>
      <c r="AA278" s="132">
        <f>P278+Z278</f>
        <v>180</v>
      </c>
      <c r="AB278" s="101"/>
      <c r="AC278" s="101"/>
    </row>
    <row r="279" spans="5:32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0</v>
      </c>
      <c r="H279" s="134">
        <f t="shared" ref="H279:O279" si="135">IF(H278-H275=-1,3+H277)+IF(H278-H275=0,2+H277)+IF(H278-H275=1,1+H277)+IF(H278-H275=2,H277)+IF(H278-H275=3,IF(H277-1&gt;0,H277-1,0))+IF(H278-H275=4,IF(H277-2&gt;0,H277-2,0))</f>
        <v>0</v>
      </c>
      <c r="I279" s="134">
        <f t="shared" si="135"/>
        <v>0</v>
      </c>
      <c r="J279" s="134">
        <f t="shared" si="135"/>
        <v>0</v>
      </c>
      <c r="K279" s="134">
        <f t="shared" si="135"/>
        <v>0</v>
      </c>
      <c r="L279" s="134">
        <f t="shared" si="135"/>
        <v>0</v>
      </c>
      <c r="M279" s="134">
        <f t="shared" si="135"/>
        <v>0</v>
      </c>
      <c r="N279" s="134">
        <f t="shared" si="135"/>
        <v>0</v>
      </c>
      <c r="O279" s="135">
        <f t="shared" si="135"/>
        <v>0</v>
      </c>
      <c r="P279" s="136">
        <f>SUM(G279:O279)</f>
        <v>0</v>
      </c>
      <c r="Q279" s="137">
        <f t="shared" ref="Q279:Y279" si="136">IF(Q278-Q275=-1,3+Q277)+IF(Q278-Q275=0,2+Q277)+IF(Q278-Q275=1,1+Q277)+IF(Q278-Q275=2,Q277)+IF(Q278-Q275=3,IF(Q277-1&gt;0,Q277-1,0))+IF(Q278-Q275=4,IF(Q277-2&gt;0,Q277-2,0))</f>
        <v>0</v>
      </c>
      <c r="R279" s="138">
        <f t="shared" si="136"/>
        <v>0</v>
      </c>
      <c r="S279" s="138">
        <f t="shared" si="136"/>
        <v>0</v>
      </c>
      <c r="T279" s="138">
        <f t="shared" si="136"/>
        <v>0</v>
      </c>
      <c r="U279" s="138">
        <f t="shared" si="136"/>
        <v>0</v>
      </c>
      <c r="V279" s="138">
        <f t="shared" si="136"/>
        <v>0</v>
      </c>
      <c r="W279" s="138">
        <f t="shared" si="136"/>
        <v>0</v>
      </c>
      <c r="X279" s="138">
        <f t="shared" si="136"/>
        <v>0</v>
      </c>
      <c r="Y279" s="135">
        <f t="shared" si="136"/>
        <v>0</v>
      </c>
      <c r="Z279" s="136">
        <f>SUM(Q279:Y279)</f>
        <v>0</v>
      </c>
      <c r="AA279" s="139">
        <f>P279+Z279</f>
        <v>0</v>
      </c>
      <c r="AB279" s="101"/>
      <c r="AC279" s="101"/>
    </row>
    <row r="280" spans="5:32" ht="15" thickBot="1" x14ac:dyDescent="0.4">
      <c r="E280" s="101"/>
      <c r="F280" s="140" t="s">
        <v>53</v>
      </c>
      <c r="G280" s="141">
        <f t="shared" ref="G280:O280" si="137">IF(G278-G275=-2,4)+IF(G278-G275=-1,3)+IF(G278-G275=0,2)+IF(G278-G275=1,1)+IF(G278-G275&gt;2,0)</f>
        <v>0</v>
      </c>
      <c r="H280" s="141">
        <f t="shared" si="137"/>
        <v>0</v>
      </c>
      <c r="I280" s="141">
        <f t="shared" si="137"/>
        <v>0</v>
      </c>
      <c r="J280" s="141">
        <f t="shared" si="137"/>
        <v>0</v>
      </c>
      <c r="K280" s="141">
        <f t="shared" si="137"/>
        <v>0</v>
      </c>
      <c r="L280" s="141">
        <f t="shared" si="137"/>
        <v>0</v>
      </c>
      <c r="M280" s="141">
        <f t="shared" si="137"/>
        <v>0</v>
      </c>
      <c r="N280" s="141">
        <f t="shared" si="137"/>
        <v>0</v>
      </c>
      <c r="O280" s="142">
        <f t="shared" si="137"/>
        <v>0</v>
      </c>
      <c r="P280" s="143">
        <f>SUM(G280:O280)</f>
        <v>0</v>
      </c>
      <c r="Q280" s="142">
        <f t="shared" ref="Q280:Y280" si="138">IF(Q278-Q275=-2,4)+IF(Q278-Q275=-1,3)+IF(Q278-Q275=0,2)+IF(Q278-Q275=1,1)+IF(Q278-Q275&gt;2,0)</f>
        <v>0</v>
      </c>
      <c r="R280" s="142">
        <f t="shared" si="138"/>
        <v>0</v>
      </c>
      <c r="S280" s="142">
        <f t="shared" si="138"/>
        <v>0</v>
      </c>
      <c r="T280" s="142">
        <f t="shared" si="138"/>
        <v>0</v>
      </c>
      <c r="U280" s="142">
        <f t="shared" si="138"/>
        <v>0</v>
      </c>
      <c r="V280" s="142">
        <f t="shared" si="138"/>
        <v>0</v>
      </c>
      <c r="W280" s="142">
        <f t="shared" si="138"/>
        <v>0</v>
      </c>
      <c r="X280" s="142">
        <f t="shared" si="138"/>
        <v>0</v>
      </c>
      <c r="Y280" s="142">
        <f t="shared" si="138"/>
        <v>0</v>
      </c>
      <c r="Z280" s="143">
        <f>SUM(Q280:Y280)</f>
        <v>0</v>
      </c>
      <c r="AA280" s="144">
        <f>P280+Z280</f>
        <v>0</v>
      </c>
      <c r="AB280" s="101"/>
      <c r="AC280" s="101"/>
    </row>
    <row r="281" spans="5:32" x14ac:dyDescent="0.35">
      <c r="E281" s="101"/>
      <c r="F281" s="38"/>
      <c r="G281" s="28">
        <f>G278-G275</f>
        <v>6</v>
      </c>
      <c r="H281" s="28">
        <f t="shared" ref="H281:O281" si="139">H278-H275</f>
        <v>6</v>
      </c>
      <c r="I281" s="28">
        <f t="shared" si="139"/>
        <v>5</v>
      </c>
      <c r="J281" s="28">
        <f t="shared" si="139"/>
        <v>6</v>
      </c>
      <c r="K281" s="28">
        <f t="shared" si="139"/>
        <v>7</v>
      </c>
      <c r="L281" s="28">
        <f t="shared" si="139"/>
        <v>5</v>
      </c>
      <c r="M281" s="28">
        <f t="shared" si="139"/>
        <v>7</v>
      </c>
      <c r="N281" s="28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5"/>
      <c r="AA281" s="146"/>
      <c r="AB281" s="101"/>
      <c r="AC281" s="101"/>
    </row>
    <row r="282" spans="5:32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2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2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0</v>
      </c>
      <c r="P284" s="198" t="s">
        <v>57</v>
      </c>
      <c r="Q284" s="198"/>
      <c r="R284" s="198"/>
      <c r="S284" s="198"/>
      <c r="T284" s="198"/>
      <c r="U284" s="148">
        <f>COUNTIF(G281:Y281,"=2")</f>
        <v>0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</row>
    <row r="285" spans="5:32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0</v>
      </c>
      <c r="P285" s="198" t="s">
        <v>60</v>
      </c>
      <c r="Q285" s="198"/>
      <c r="R285" s="198"/>
      <c r="S285" s="198"/>
      <c r="T285" s="198"/>
      <c r="U285" s="151">
        <f>COUNTIF(G281:Y281,"&gt;=3")</f>
        <v>18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</row>
    <row r="286" spans="5:32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0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</row>
    <row r="287" spans="5:32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0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</row>
    <row r="288" spans="5:32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0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</row>
    <row r="289" spans="5:32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18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</row>
    <row r="290" spans="5:32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</row>
    <row r="291" spans="5:32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</row>
    <row r="292" spans="5:32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</row>
    <row r="293" spans="5:32" ht="15.5" thickTop="1" thickBot="1" x14ac:dyDescent="0.4"/>
    <row r="294" spans="5:32" x14ac:dyDescent="0.35">
      <c r="E294" s="101"/>
      <c r="F294" s="102" t="s">
        <v>49</v>
      </c>
      <c r="G294" s="196">
        <f>C18</f>
        <v>0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0</v>
      </c>
      <c r="AB294" s="101"/>
      <c r="AC294" s="101"/>
    </row>
    <row r="295" spans="5:32" ht="15" thickBot="1" x14ac:dyDescent="0.4">
      <c r="E295" s="101"/>
      <c r="F295" s="104" t="s">
        <v>6</v>
      </c>
      <c r="G295" s="210">
        <f>E18</f>
        <v>20</v>
      </c>
      <c r="H295" s="211"/>
      <c r="I295" s="211"/>
      <c r="J295" s="211"/>
      <c r="K295" s="17"/>
      <c r="L295" s="211">
        <f>$F$3</f>
        <v>133</v>
      </c>
      <c r="M295" s="211"/>
      <c r="N295" s="211"/>
      <c r="O295" s="211">
        <f>$G$3</f>
        <v>68.599999999999994</v>
      </c>
      <c r="P295" s="211"/>
      <c r="Q295" s="212">
        <f>ROUND((G295*(L295/113)+(O295-AA298)),0)</f>
        <v>20</v>
      </c>
      <c r="R295" s="212"/>
      <c r="S295" s="212"/>
      <c r="T295" s="212"/>
      <c r="U295" s="17"/>
      <c r="V295" s="17"/>
      <c r="AA295" s="17"/>
      <c r="AB295" s="101"/>
      <c r="AC295" s="101"/>
    </row>
    <row r="296" spans="5:32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2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2" x14ac:dyDescent="0.35">
      <c r="E298" s="101"/>
      <c r="F298" s="109" t="s">
        <v>11</v>
      </c>
      <c r="G298" s="110">
        <f>G$7</f>
        <v>4</v>
      </c>
      <c r="H298" s="110">
        <f t="shared" ref="H298:O298" si="141">H$7</f>
        <v>4</v>
      </c>
      <c r="I298" s="110">
        <f t="shared" si="141"/>
        <v>5</v>
      </c>
      <c r="J298" s="110">
        <f t="shared" si="141"/>
        <v>4</v>
      </c>
      <c r="K298" s="110">
        <f t="shared" si="141"/>
        <v>3</v>
      </c>
      <c r="L298" s="110">
        <f t="shared" si="141"/>
        <v>5</v>
      </c>
      <c r="M298" s="110">
        <f t="shared" si="141"/>
        <v>3</v>
      </c>
      <c r="N298" s="110">
        <f t="shared" si="141"/>
        <v>5</v>
      </c>
      <c r="O298" s="110">
        <f t="shared" si="141"/>
        <v>3</v>
      </c>
      <c r="P298" s="111">
        <f>SUM(G298:O298)</f>
        <v>36</v>
      </c>
      <c r="Q298" s="110">
        <f t="shared" ref="Q298:Y298" si="142">Q$7</f>
        <v>4</v>
      </c>
      <c r="R298" s="112">
        <f t="shared" si="142"/>
        <v>4</v>
      </c>
      <c r="S298" s="112">
        <f t="shared" si="142"/>
        <v>3</v>
      </c>
      <c r="T298" s="112">
        <f t="shared" si="142"/>
        <v>5</v>
      </c>
      <c r="U298" s="112">
        <f t="shared" si="142"/>
        <v>3</v>
      </c>
      <c r="V298" s="112">
        <f t="shared" si="142"/>
        <v>4</v>
      </c>
      <c r="W298" s="112">
        <f t="shared" si="142"/>
        <v>4</v>
      </c>
      <c r="X298" s="112">
        <f t="shared" si="142"/>
        <v>5</v>
      </c>
      <c r="Y298" s="113">
        <f t="shared" si="142"/>
        <v>4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2" x14ac:dyDescent="0.35">
      <c r="E299" s="101"/>
      <c r="F299" s="114" t="s">
        <v>7</v>
      </c>
      <c r="G299" s="115">
        <f>G$8</f>
        <v>4</v>
      </c>
      <c r="H299" s="115">
        <f t="shared" ref="H299:O299" si="143">H$8</f>
        <v>8</v>
      </c>
      <c r="I299" s="115">
        <f t="shared" si="143"/>
        <v>12</v>
      </c>
      <c r="J299" s="115">
        <f t="shared" si="143"/>
        <v>14</v>
      </c>
      <c r="K299" s="115">
        <f t="shared" si="143"/>
        <v>2</v>
      </c>
      <c r="L299" s="115">
        <f t="shared" si="143"/>
        <v>10</v>
      </c>
      <c r="M299" s="115">
        <f t="shared" si="143"/>
        <v>18</v>
      </c>
      <c r="N299" s="115">
        <f t="shared" si="143"/>
        <v>16</v>
      </c>
      <c r="O299" s="116">
        <f t="shared" si="143"/>
        <v>6</v>
      </c>
      <c r="P299" s="117"/>
      <c r="Q299" s="118">
        <f t="shared" ref="Q299:Y299" si="144">Q$8</f>
        <v>1</v>
      </c>
      <c r="R299" s="119">
        <f t="shared" si="144"/>
        <v>9</v>
      </c>
      <c r="S299" s="119">
        <f t="shared" si="144"/>
        <v>11</v>
      </c>
      <c r="T299" s="119">
        <f t="shared" si="144"/>
        <v>5</v>
      </c>
      <c r="U299" s="119">
        <f t="shared" si="144"/>
        <v>17</v>
      </c>
      <c r="V299" s="119">
        <f t="shared" si="144"/>
        <v>15</v>
      </c>
      <c r="W299" s="119">
        <f t="shared" si="144"/>
        <v>3</v>
      </c>
      <c r="X299" s="119">
        <f t="shared" si="144"/>
        <v>13</v>
      </c>
      <c r="Y299" s="116">
        <f t="shared" si="144"/>
        <v>7</v>
      </c>
      <c r="Z299" s="117"/>
      <c r="AA299" s="120"/>
      <c r="AB299" s="101"/>
      <c r="AC299" s="101"/>
    </row>
    <row r="300" spans="5:32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1</v>
      </c>
      <c r="H300" s="122">
        <f t="shared" ref="H300:O300" si="145">IF($Q295&lt;=18,IF(H299&lt;=$Q295,1,0),IF($Q295&lt;=36,IF(H299&lt;=($Q295-18),2,1),IF($Q295&gt;36,IF(H299&lt;=($Q295-36),3,2))))</f>
        <v>1</v>
      </c>
      <c r="I300" s="122">
        <f t="shared" si="145"/>
        <v>1</v>
      </c>
      <c r="J300" s="122">
        <f t="shared" si="145"/>
        <v>1</v>
      </c>
      <c r="K300" s="122">
        <f t="shared" si="145"/>
        <v>2</v>
      </c>
      <c r="L300" s="122">
        <f t="shared" si="145"/>
        <v>1</v>
      </c>
      <c r="M300" s="122">
        <f t="shared" si="145"/>
        <v>1</v>
      </c>
      <c r="N300" s="122">
        <f t="shared" si="145"/>
        <v>1</v>
      </c>
      <c r="O300" s="123">
        <f t="shared" si="145"/>
        <v>1</v>
      </c>
      <c r="P300" s="124">
        <f>SUM(G300:O300)</f>
        <v>10</v>
      </c>
      <c r="Q300" s="123">
        <f t="shared" ref="Q300:Y300" si="146">IF($Q295&lt;=18,IF(Q299&lt;=$Q295,1,0),IF($Q295&lt;=36,IF(Q299&lt;=($Q295-18),2,1),IF($Q295&gt;36,IF(Q299&lt;=($Q295-36),3,2))))</f>
        <v>2</v>
      </c>
      <c r="R300" s="123">
        <f t="shared" si="146"/>
        <v>1</v>
      </c>
      <c r="S300" s="123">
        <f t="shared" si="146"/>
        <v>1</v>
      </c>
      <c r="T300" s="123">
        <f t="shared" si="146"/>
        <v>1</v>
      </c>
      <c r="U300" s="123">
        <f t="shared" si="146"/>
        <v>1</v>
      </c>
      <c r="V300" s="123">
        <f t="shared" si="146"/>
        <v>1</v>
      </c>
      <c r="W300" s="123">
        <f t="shared" si="146"/>
        <v>1</v>
      </c>
      <c r="X300" s="123">
        <f t="shared" si="146"/>
        <v>1</v>
      </c>
      <c r="Y300" s="123">
        <f t="shared" si="146"/>
        <v>1</v>
      </c>
      <c r="Z300" s="125">
        <f>SUM(Q300:Y300)</f>
        <v>10</v>
      </c>
      <c r="AA300" s="126">
        <f>P300+Z300</f>
        <v>20</v>
      </c>
      <c r="AB300" s="101"/>
      <c r="AC300" s="101"/>
    </row>
    <row r="301" spans="5:32" x14ac:dyDescent="0.35">
      <c r="E301" s="101"/>
      <c r="F301" s="127" t="s">
        <v>51</v>
      </c>
      <c r="G301" s="128">
        <f t="shared" ref="G301:O301" si="147">G18</f>
        <v>10</v>
      </c>
      <c r="H301" s="128">
        <f t="shared" si="147"/>
        <v>10</v>
      </c>
      <c r="I301" s="128">
        <f t="shared" si="147"/>
        <v>10</v>
      </c>
      <c r="J301" s="128">
        <f t="shared" si="147"/>
        <v>10</v>
      </c>
      <c r="K301" s="128">
        <f t="shared" si="147"/>
        <v>10</v>
      </c>
      <c r="L301" s="128">
        <f t="shared" si="147"/>
        <v>10</v>
      </c>
      <c r="M301" s="128">
        <f t="shared" si="147"/>
        <v>10</v>
      </c>
      <c r="N301" s="128">
        <f t="shared" si="147"/>
        <v>10</v>
      </c>
      <c r="O301" s="128">
        <f t="shared" si="147"/>
        <v>10</v>
      </c>
      <c r="P301" s="129">
        <f>SUM(G301:O301)</f>
        <v>90</v>
      </c>
      <c r="Q301" s="130">
        <f t="shared" ref="Q301:Y301" si="148">Q18</f>
        <v>10</v>
      </c>
      <c r="R301" s="128">
        <f t="shared" si="148"/>
        <v>10</v>
      </c>
      <c r="S301" s="128">
        <f t="shared" si="148"/>
        <v>10</v>
      </c>
      <c r="T301" s="128">
        <f t="shared" si="148"/>
        <v>10</v>
      </c>
      <c r="U301" s="128">
        <f t="shared" si="148"/>
        <v>10</v>
      </c>
      <c r="V301" s="128">
        <f t="shared" si="148"/>
        <v>10</v>
      </c>
      <c r="W301" s="128">
        <f t="shared" si="148"/>
        <v>10</v>
      </c>
      <c r="X301" s="128">
        <f t="shared" si="148"/>
        <v>10</v>
      </c>
      <c r="Y301" s="131">
        <f t="shared" si="148"/>
        <v>10</v>
      </c>
      <c r="Z301" s="129">
        <f>SUM(Q301:Y301)</f>
        <v>90</v>
      </c>
      <c r="AA301" s="132">
        <f>P301+Z301</f>
        <v>180</v>
      </c>
      <c r="AB301" s="101"/>
      <c r="AC301" s="101"/>
    </row>
    <row r="302" spans="5:32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0</v>
      </c>
      <c r="H302" s="134">
        <f t="shared" ref="H302:O302" si="149">IF(H301-H298=-1,3+H300)+IF(H301-H298=0,2+H300)+IF(H301-H298=1,1+H300)+IF(H301-H298=2,H300)+IF(H301-H298=3,IF(H300-1&gt;0,H300-1,0))+IF(H301-H298=4,IF(H300-2&gt;0,H300-2,0))</f>
        <v>0</v>
      </c>
      <c r="I302" s="134">
        <f t="shared" si="149"/>
        <v>0</v>
      </c>
      <c r="J302" s="134">
        <f t="shared" si="149"/>
        <v>0</v>
      </c>
      <c r="K302" s="134">
        <f t="shared" si="149"/>
        <v>0</v>
      </c>
      <c r="L302" s="134">
        <f t="shared" si="149"/>
        <v>0</v>
      </c>
      <c r="M302" s="134">
        <f t="shared" si="149"/>
        <v>0</v>
      </c>
      <c r="N302" s="134">
        <f t="shared" si="149"/>
        <v>0</v>
      </c>
      <c r="O302" s="135">
        <f t="shared" si="149"/>
        <v>0</v>
      </c>
      <c r="P302" s="136">
        <f>SUM(G302:O302)</f>
        <v>0</v>
      </c>
      <c r="Q302" s="137">
        <f t="shared" ref="Q302:Y302" si="150">IF(Q301-Q298=-1,3+Q300)+IF(Q301-Q298=0,2+Q300)+IF(Q301-Q298=1,1+Q300)+IF(Q301-Q298=2,Q300)+IF(Q301-Q298=3,IF(Q300-1&gt;0,Q300-1,0))+IF(Q301-Q298=4,IF(Q300-2&gt;0,Q300-2,0))</f>
        <v>0</v>
      </c>
      <c r="R302" s="138">
        <f t="shared" si="150"/>
        <v>0</v>
      </c>
      <c r="S302" s="138">
        <f t="shared" si="150"/>
        <v>0</v>
      </c>
      <c r="T302" s="138">
        <f t="shared" si="150"/>
        <v>0</v>
      </c>
      <c r="U302" s="138">
        <f t="shared" si="150"/>
        <v>0</v>
      </c>
      <c r="V302" s="138">
        <f t="shared" si="150"/>
        <v>0</v>
      </c>
      <c r="W302" s="138">
        <f t="shared" si="150"/>
        <v>0</v>
      </c>
      <c r="X302" s="138">
        <f t="shared" si="150"/>
        <v>0</v>
      </c>
      <c r="Y302" s="135">
        <f t="shared" si="150"/>
        <v>0</v>
      </c>
      <c r="Z302" s="136">
        <f>SUM(Q302:Y302)</f>
        <v>0</v>
      </c>
      <c r="AA302" s="139">
        <f>P302+Z302</f>
        <v>0</v>
      </c>
      <c r="AB302" s="101"/>
      <c r="AC302" s="101"/>
    </row>
    <row r="303" spans="5:32" ht="15" thickBot="1" x14ac:dyDescent="0.4">
      <c r="E303" s="101"/>
      <c r="F303" s="140" t="s">
        <v>53</v>
      </c>
      <c r="G303" s="141">
        <f t="shared" ref="G303:O303" si="151">IF(G301-G298=-2,4)+IF(G301-G298=-1,3)+IF(G301-G298=0,2)+IF(G301-G298=1,1)+IF(G301-G298&gt;2,0)</f>
        <v>0</v>
      </c>
      <c r="H303" s="141">
        <f t="shared" si="151"/>
        <v>0</v>
      </c>
      <c r="I303" s="141">
        <f t="shared" si="151"/>
        <v>0</v>
      </c>
      <c r="J303" s="141">
        <f t="shared" si="151"/>
        <v>0</v>
      </c>
      <c r="K303" s="141">
        <f t="shared" si="151"/>
        <v>0</v>
      </c>
      <c r="L303" s="141">
        <f t="shared" si="151"/>
        <v>0</v>
      </c>
      <c r="M303" s="141">
        <f t="shared" si="151"/>
        <v>0</v>
      </c>
      <c r="N303" s="141">
        <f t="shared" si="151"/>
        <v>0</v>
      </c>
      <c r="O303" s="142">
        <f t="shared" si="151"/>
        <v>0</v>
      </c>
      <c r="P303" s="143">
        <f>SUM(G303:O303)</f>
        <v>0</v>
      </c>
      <c r="Q303" s="142">
        <f t="shared" ref="Q303:Y303" si="152">IF(Q301-Q298=-2,4)+IF(Q301-Q298=-1,3)+IF(Q301-Q298=0,2)+IF(Q301-Q298=1,1)+IF(Q301-Q298&gt;2,0)</f>
        <v>0</v>
      </c>
      <c r="R303" s="142">
        <f t="shared" si="152"/>
        <v>0</v>
      </c>
      <c r="S303" s="142">
        <f t="shared" si="152"/>
        <v>0</v>
      </c>
      <c r="T303" s="142">
        <f t="shared" si="152"/>
        <v>0</v>
      </c>
      <c r="U303" s="142">
        <f t="shared" si="152"/>
        <v>0</v>
      </c>
      <c r="V303" s="142">
        <f t="shared" si="152"/>
        <v>0</v>
      </c>
      <c r="W303" s="142">
        <f t="shared" si="152"/>
        <v>0</v>
      </c>
      <c r="X303" s="142">
        <f t="shared" si="152"/>
        <v>0</v>
      </c>
      <c r="Y303" s="142">
        <f t="shared" si="152"/>
        <v>0</v>
      </c>
      <c r="Z303" s="143">
        <f>SUM(Q303:Y303)</f>
        <v>0</v>
      </c>
      <c r="AA303" s="144">
        <f>P303+Z303</f>
        <v>0</v>
      </c>
      <c r="AB303" s="101"/>
      <c r="AC303" s="101"/>
    </row>
    <row r="304" spans="5:32" x14ac:dyDescent="0.35">
      <c r="E304" s="101"/>
      <c r="F304" s="38"/>
      <c r="G304" s="28">
        <f>G301-G298</f>
        <v>6</v>
      </c>
      <c r="H304" s="28">
        <f t="shared" ref="H304:O304" si="153">H301-H298</f>
        <v>6</v>
      </c>
      <c r="I304" s="28">
        <f t="shared" si="153"/>
        <v>5</v>
      </c>
      <c r="J304" s="28">
        <f t="shared" si="153"/>
        <v>6</v>
      </c>
      <c r="K304" s="28">
        <f t="shared" si="153"/>
        <v>7</v>
      </c>
      <c r="L304" s="28">
        <f t="shared" si="153"/>
        <v>5</v>
      </c>
      <c r="M304" s="28">
        <f t="shared" si="153"/>
        <v>7</v>
      </c>
      <c r="N304" s="28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5"/>
      <c r="AA304" s="146"/>
      <c r="AB304" s="101"/>
      <c r="AC304" s="101"/>
    </row>
    <row r="305" spans="5:32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2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2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0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</row>
    <row r="308" spans="5:32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0</v>
      </c>
      <c r="M308" s="217" t="s">
        <v>59</v>
      </c>
      <c r="N308" s="217"/>
      <c r="O308" s="152">
        <f>COUNTIF(G304:Y304,"=1")</f>
        <v>0</v>
      </c>
      <c r="P308" s="198" t="s">
        <v>60</v>
      </c>
      <c r="Q308" s="198"/>
      <c r="R308" s="198"/>
      <c r="S308" s="198"/>
      <c r="T308" s="198"/>
      <c r="U308" s="151">
        <f>COUNTIF(G304:Y304,"&gt;=3")</f>
        <v>18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</row>
    <row r="309" spans="5:32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</row>
    <row r="310" spans="5:32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0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</row>
    <row r="311" spans="5:32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0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</row>
    <row r="312" spans="5:32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18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</row>
    <row r="313" spans="5:32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</row>
    <row r="314" spans="5:32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</row>
    <row r="315" spans="5:32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</row>
    <row r="316" spans="5:32" ht="15.5" thickTop="1" thickBot="1" x14ac:dyDescent="0.4"/>
    <row r="317" spans="5:32" x14ac:dyDescent="0.35">
      <c r="E317" s="101"/>
      <c r="F317" s="102" t="s">
        <v>49</v>
      </c>
      <c r="G317" s="196">
        <f>C19</f>
        <v>0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0</v>
      </c>
      <c r="AB317" s="101"/>
      <c r="AC317" s="101"/>
    </row>
    <row r="318" spans="5:32" ht="15" thickBot="1" x14ac:dyDescent="0.4">
      <c r="E318" s="101"/>
      <c r="F318" s="104" t="s">
        <v>6</v>
      </c>
      <c r="G318" s="210">
        <f>E19</f>
        <v>20</v>
      </c>
      <c r="H318" s="211"/>
      <c r="I318" s="211"/>
      <c r="J318" s="211"/>
      <c r="K318" s="17"/>
      <c r="L318" s="211">
        <f>$F$3</f>
        <v>133</v>
      </c>
      <c r="M318" s="211"/>
      <c r="N318" s="211"/>
      <c r="O318" s="211">
        <f>$G$3</f>
        <v>68.599999999999994</v>
      </c>
      <c r="P318" s="211"/>
      <c r="Q318" s="212">
        <f>ROUND((G318*(L318/113)+(O318-AA321)),0)</f>
        <v>20</v>
      </c>
      <c r="R318" s="212"/>
      <c r="S318" s="212"/>
      <c r="T318" s="212"/>
      <c r="U318" s="17"/>
      <c r="V318" s="17"/>
      <c r="AA318" s="17"/>
      <c r="AB318" s="101"/>
      <c r="AC318" s="101"/>
    </row>
    <row r="319" spans="5:32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2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2" x14ac:dyDescent="0.35">
      <c r="E321" s="101"/>
      <c r="F321" s="109" t="s">
        <v>11</v>
      </c>
      <c r="G321" s="110">
        <f>G$7</f>
        <v>4</v>
      </c>
      <c r="H321" s="110">
        <f t="shared" ref="H321:O321" si="155">H$7</f>
        <v>4</v>
      </c>
      <c r="I321" s="110">
        <f t="shared" si="155"/>
        <v>5</v>
      </c>
      <c r="J321" s="110">
        <f t="shared" si="155"/>
        <v>4</v>
      </c>
      <c r="K321" s="110">
        <f t="shared" si="155"/>
        <v>3</v>
      </c>
      <c r="L321" s="110">
        <f t="shared" si="155"/>
        <v>5</v>
      </c>
      <c r="M321" s="110">
        <f t="shared" si="155"/>
        <v>3</v>
      </c>
      <c r="N321" s="110">
        <f t="shared" si="155"/>
        <v>5</v>
      </c>
      <c r="O321" s="110">
        <f t="shared" si="155"/>
        <v>3</v>
      </c>
      <c r="P321" s="111">
        <f>SUM(G321:O321)</f>
        <v>36</v>
      </c>
      <c r="Q321" s="110">
        <f t="shared" ref="Q321:Y321" si="156">Q$7</f>
        <v>4</v>
      </c>
      <c r="R321" s="112">
        <f t="shared" si="156"/>
        <v>4</v>
      </c>
      <c r="S321" s="112">
        <f t="shared" si="156"/>
        <v>3</v>
      </c>
      <c r="T321" s="112">
        <f t="shared" si="156"/>
        <v>5</v>
      </c>
      <c r="U321" s="112">
        <f t="shared" si="156"/>
        <v>3</v>
      </c>
      <c r="V321" s="112">
        <f t="shared" si="156"/>
        <v>4</v>
      </c>
      <c r="W321" s="112">
        <f t="shared" si="156"/>
        <v>4</v>
      </c>
      <c r="X321" s="112">
        <f t="shared" si="156"/>
        <v>5</v>
      </c>
      <c r="Y321" s="113">
        <f t="shared" si="156"/>
        <v>4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2" x14ac:dyDescent="0.35">
      <c r="E322" s="101"/>
      <c r="F322" s="114" t="s">
        <v>7</v>
      </c>
      <c r="G322" s="115">
        <f>G$8</f>
        <v>4</v>
      </c>
      <c r="H322" s="115">
        <f t="shared" ref="H322:O322" si="157">H$8</f>
        <v>8</v>
      </c>
      <c r="I322" s="115">
        <f t="shared" si="157"/>
        <v>12</v>
      </c>
      <c r="J322" s="115">
        <f t="shared" si="157"/>
        <v>14</v>
      </c>
      <c r="K322" s="115">
        <f t="shared" si="157"/>
        <v>2</v>
      </c>
      <c r="L322" s="115">
        <f t="shared" si="157"/>
        <v>10</v>
      </c>
      <c r="M322" s="115">
        <f t="shared" si="157"/>
        <v>18</v>
      </c>
      <c r="N322" s="115">
        <f t="shared" si="157"/>
        <v>16</v>
      </c>
      <c r="O322" s="116">
        <f t="shared" si="157"/>
        <v>6</v>
      </c>
      <c r="P322" s="117"/>
      <c r="Q322" s="118">
        <f t="shared" ref="Q322:Y322" si="158">Q$8</f>
        <v>1</v>
      </c>
      <c r="R322" s="119">
        <f t="shared" si="158"/>
        <v>9</v>
      </c>
      <c r="S322" s="119">
        <f t="shared" si="158"/>
        <v>11</v>
      </c>
      <c r="T322" s="119">
        <f t="shared" si="158"/>
        <v>5</v>
      </c>
      <c r="U322" s="119">
        <f t="shared" si="158"/>
        <v>17</v>
      </c>
      <c r="V322" s="119">
        <f t="shared" si="158"/>
        <v>15</v>
      </c>
      <c r="W322" s="119">
        <f t="shared" si="158"/>
        <v>3</v>
      </c>
      <c r="X322" s="119">
        <f t="shared" si="158"/>
        <v>13</v>
      </c>
      <c r="Y322" s="116">
        <f t="shared" si="158"/>
        <v>7</v>
      </c>
      <c r="Z322" s="117"/>
      <c r="AA322" s="120"/>
      <c r="AB322" s="101"/>
      <c r="AC322" s="101"/>
    </row>
    <row r="323" spans="5:32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1</v>
      </c>
      <c r="H323" s="122">
        <f t="shared" ref="H323:O323" si="159">IF($Q318&lt;=18,IF(H322&lt;=$Q318,1,0),IF($Q318&lt;=36,IF(H322&lt;=($Q318-18),2,1),IF($Q318&gt;36,IF(H322&lt;=($Q318-36),3,2))))</f>
        <v>1</v>
      </c>
      <c r="I323" s="122">
        <f t="shared" si="159"/>
        <v>1</v>
      </c>
      <c r="J323" s="122">
        <f t="shared" si="159"/>
        <v>1</v>
      </c>
      <c r="K323" s="122">
        <f t="shared" si="159"/>
        <v>2</v>
      </c>
      <c r="L323" s="122">
        <f t="shared" si="159"/>
        <v>1</v>
      </c>
      <c r="M323" s="122">
        <f t="shared" si="159"/>
        <v>1</v>
      </c>
      <c r="N323" s="122">
        <f t="shared" si="159"/>
        <v>1</v>
      </c>
      <c r="O323" s="123">
        <f t="shared" si="159"/>
        <v>1</v>
      </c>
      <c r="P323" s="124">
        <f>SUM(G323:O323)</f>
        <v>10</v>
      </c>
      <c r="Q323" s="123">
        <f t="shared" ref="Q323:Y323" si="160">IF($Q318&lt;=18,IF(Q322&lt;=$Q318,1,0),IF($Q318&lt;=36,IF(Q322&lt;=($Q318-18),2,1),IF($Q318&gt;36,IF(Q322&lt;=($Q318-36),3,2))))</f>
        <v>2</v>
      </c>
      <c r="R323" s="123">
        <f t="shared" si="160"/>
        <v>1</v>
      </c>
      <c r="S323" s="123">
        <f t="shared" si="160"/>
        <v>1</v>
      </c>
      <c r="T323" s="123">
        <f t="shared" si="160"/>
        <v>1</v>
      </c>
      <c r="U323" s="123">
        <f t="shared" si="160"/>
        <v>1</v>
      </c>
      <c r="V323" s="123">
        <f t="shared" si="160"/>
        <v>1</v>
      </c>
      <c r="W323" s="123">
        <f t="shared" si="160"/>
        <v>1</v>
      </c>
      <c r="X323" s="123">
        <f t="shared" si="160"/>
        <v>1</v>
      </c>
      <c r="Y323" s="123">
        <f t="shared" si="160"/>
        <v>1</v>
      </c>
      <c r="Z323" s="125">
        <f>SUM(Q323:Y323)</f>
        <v>10</v>
      </c>
      <c r="AA323" s="126">
        <f>P323+Z323</f>
        <v>20</v>
      </c>
      <c r="AB323" s="101"/>
      <c r="AC323" s="101"/>
    </row>
    <row r="324" spans="5:32" x14ac:dyDescent="0.35">
      <c r="E324" s="101"/>
      <c r="F324" s="127" t="s">
        <v>51</v>
      </c>
      <c r="G324" s="128">
        <f t="shared" ref="G324:O324" si="161">G19</f>
        <v>10</v>
      </c>
      <c r="H324" s="128">
        <f t="shared" si="161"/>
        <v>10</v>
      </c>
      <c r="I324" s="128">
        <f t="shared" si="161"/>
        <v>10</v>
      </c>
      <c r="J324" s="128">
        <f t="shared" si="161"/>
        <v>10</v>
      </c>
      <c r="K324" s="128">
        <f t="shared" si="161"/>
        <v>10</v>
      </c>
      <c r="L324" s="128">
        <f t="shared" si="161"/>
        <v>10</v>
      </c>
      <c r="M324" s="128">
        <f t="shared" si="161"/>
        <v>10</v>
      </c>
      <c r="N324" s="128">
        <f t="shared" si="161"/>
        <v>10</v>
      </c>
      <c r="O324" s="128">
        <f t="shared" si="161"/>
        <v>10</v>
      </c>
      <c r="P324" s="129">
        <f>SUM(G324:O324)</f>
        <v>90</v>
      </c>
      <c r="Q324" s="130">
        <f t="shared" ref="Q324:Y324" si="162">Q19</f>
        <v>10</v>
      </c>
      <c r="R324" s="128">
        <f t="shared" si="162"/>
        <v>10</v>
      </c>
      <c r="S324" s="128">
        <f t="shared" si="162"/>
        <v>10</v>
      </c>
      <c r="T324" s="128">
        <f t="shared" si="162"/>
        <v>10</v>
      </c>
      <c r="U324" s="128">
        <f t="shared" si="162"/>
        <v>10</v>
      </c>
      <c r="V324" s="128">
        <f t="shared" si="162"/>
        <v>10</v>
      </c>
      <c r="W324" s="128">
        <f t="shared" si="162"/>
        <v>10</v>
      </c>
      <c r="X324" s="128">
        <f t="shared" si="162"/>
        <v>10</v>
      </c>
      <c r="Y324" s="131">
        <f t="shared" si="162"/>
        <v>10</v>
      </c>
      <c r="Z324" s="129">
        <f>SUM(Q324:Y324)</f>
        <v>90</v>
      </c>
      <c r="AA324" s="132">
        <f>P324+Z324</f>
        <v>180</v>
      </c>
      <c r="AB324" s="101"/>
      <c r="AC324" s="101"/>
    </row>
    <row r="325" spans="5:32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0</v>
      </c>
      <c r="H325" s="134">
        <f t="shared" ref="H325:O325" si="163">IF(H324-H321=-1,3+H323)+IF(H324-H321=0,2+H323)+IF(H324-H321=1,1+H323)+IF(H324-H321=2,H323)+IF(H324-H321=3,IF(H323-1&gt;0,H323-1,0))+IF(H324-H321=4,IF(H323-2&gt;0,H323-2,0))</f>
        <v>0</v>
      </c>
      <c r="I325" s="134">
        <f t="shared" si="163"/>
        <v>0</v>
      </c>
      <c r="J325" s="134">
        <f t="shared" si="163"/>
        <v>0</v>
      </c>
      <c r="K325" s="134">
        <f t="shared" si="163"/>
        <v>0</v>
      </c>
      <c r="L325" s="134">
        <f t="shared" si="163"/>
        <v>0</v>
      </c>
      <c r="M325" s="134">
        <f t="shared" si="163"/>
        <v>0</v>
      </c>
      <c r="N325" s="134">
        <f t="shared" si="163"/>
        <v>0</v>
      </c>
      <c r="O325" s="135">
        <f t="shared" si="163"/>
        <v>0</v>
      </c>
      <c r="P325" s="136">
        <f>SUM(G325:O325)</f>
        <v>0</v>
      </c>
      <c r="Q325" s="137">
        <f t="shared" ref="Q325:Y325" si="164">IF(Q324-Q321=-1,3+Q323)+IF(Q324-Q321=0,2+Q323)+IF(Q324-Q321=1,1+Q323)+IF(Q324-Q321=2,Q323)+IF(Q324-Q321=3,IF(Q323-1&gt;0,Q323-1,0))+IF(Q324-Q321=4,IF(Q323-2&gt;0,Q323-2,0))</f>
        <v>0</v>
      </c>
      <c r="R325" s="138">
        <f t="shared" si="164"/>
        <v>0</v>
      </c>
      <c r="S325" s="138">
        <f t="shared" si="164"/>
        <v>0</v>
      </c>
      <c r="T325" s="138">
        <f t="shared" si="164"/>
        <v>0</v>
      </c>
      <c r="U325" s="138">
        <f t="shared" si="164"/>
        <v>0</v>
      </c>
      <c r="V325" s="138">
        <f t="shared" si="164"/>
        <v>0</v>
      </c>
      <c r="W325" s="138">
        <f t="shared" si="164"/>
        <v>0</v>
      </c>
      <c r="X325" s="138">
        <f t="shared" si="164"/>
        <v>0</v>
      </c>
      <c r="Y325" s="135">
        <f t="shared" si="164"/>
        <v>0</v>
      </c>
      <c r="Z325" s="136">
        <f>SUM(Q325:Y325)</f>
        <v>0</v>
      </c>
      <c r="AA325" s="139">
        <f>P325+Z325</f>
        <v>0</v>
      </c>
      <c r="AB325" s="101"/>
      <c r="AC325" s="101"/>
    </row>
    <row r="326" spans="5:32" ht="15" thickBot="1" x14ac:dyDescent="0.4">
      <c r="E326" s="101"/>
      <c r="F326" s="140" t="s">
        <v>53</v>
      </c>
      <c r="G326" s="141">
        <f t="shared" ref="G326:O326" si="165">IF(G324-G321=-2,4)+IF(G324-G321=-1,3)+IF(G324-G321=0,2)+IF(G324-G321=1,1)+IF(G324-G321&gt;2,0)</f>
        <v>0</v>
      </c>
      <c r="H326" s="141">
        <f t="shared" si="165"/>
        <v>0</v>
      </c>
      <c r="I326" s="141">
        <f t="shared" si="165"/>
        <v>0</v>
      </c>
      <c r="J326" s="141">
        <f t="shared" si="165"/>
        <v>0</v>
      </c>
      <c r="K326" s="141">
        <f t="shared" si="165"/>
        <v>0</v>
      </c>
      <c r="L326" s="141">
        <f t="shared" si="165"/>
        <v>0</v>
      </c>
      <c r="M326" s="141">
        <f t="shared" si="165"/>
        <v>0</v>
      </c>
      <c r="N326" s="141">
        <f t="shared" si="165"/>
        <v>0</v>
      </c>
      <c r="O326" s="142">
        <f t="shared" si="165"/>
        <v>0</v>
      </c>
      <c r="P326" s="143">
        <f>SUM(G326:O326)</f>
        <v>0</v>
      </c>
      <c r="Q326" s="142">
        <f t="shared" ref="Q326:Y326" si="166">IF(Q324-Q321=-2,4)+IF(Q324-Q321=-1,3)+IF(Q324-Q321=0,2)+IF(Q324-Q321=1,1)+IF(Q324-Q321&gt;2,0)</f>
        <v>0</v>
      </c>
      <c r="R326" s="142">
        <f t="shared" si="166"/>
        <v>0</v>
      </c>
      <c r="S326" s="142">
        <f t="shared" si="166"/>
        <v>0</v>
      </c>
      <c r="T326" s="142">
        <f t="shared" si="166"/>
        <v>0</v>
      </c>
      <c r="U326" s="142">
        <f t="shared" si="166"/>
        <v>0</v>
      </c>
      <c r="V326" s="142">
        <f t="shared" si="166"/>
        <v>0</v>
      </c>
      <c r="W326" s="142">
        <f t="shared" si="166"/>
        <v>0</v>
      </c>
      <c r="X326" s="142">
        <f t="shared" si="166"/>
        <v>0</v>
      </c>
      <c r="Y326" s="142">
        <f t="shared" si="166"/>
        <v>0</v>
      </c>
      <c r="Z326" s="143">
        <f>SUM(Q326:Y326)</f>
        <v>0</v>
      </c>
      <c r="AA326" s="144">
        <f>P326+Z326</f>
        <v>0</v>
      </c>
      <c r="AB326" s="101"/>
      <c r="AC326" s="101"/>
    </row>
    <row r="327" spans="5:32" x14ac:dyDescent="0.35">
      <c r="E327" s="101"/>
      <c r="F327" s="38"/>
      <c r="G327" s="28">
        <f>G324-G321</f>
        <v>6</v>
      </c>
      <c r="H327" s="28">
        <f t="shared" ref="H327:O327" si="167">H324-H321</f>
        <v>6</v>
      </c>
      <c r="I327" s="28">
        <f t="shared" si="167"/>
        <v>5</v>
      </c>
      <c r="J327" s="28">
        <f t="shared" si="167"/>
        <v>6</v>
      </c>
      <c r="K327" s="28">
        <f t="shared" si="167"/>
        <v>7</v>
      </c>
      <c r="L327" s="28">
        <f t="shared" si="167"/>
        <v>5</v>
      </c>
      <c r="M327" s="28">
        <f t="shared" si="167"/>
        <v>7</v>
      </c>
      <c r="N327" s="28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5"/>
      <c r="AA327" s="146"/>
      <c r="AB327" s="101"/>
      <c r="AC327" s="101"/>
    </row>
    <row r="328" spans="5:32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2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2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0</v>
      </c>
      <c r="P330" s="198" t="s">
        <v>57</v>
      </c>
      <c r="Q330" s="198"/>
      <c r="R330" s="198"/>
      <c r="S330" s="198"/>
      <c r="T330" s="198"/>
      <c r="U330" s="148">
        <f>COUNTIF(G327:Y327,"=2")</f>
        <v>0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</row>
    <row r="331" spans="5:32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0</v>
      </c>
      <c r="P331" s="198" t="s">
        <v>60</v>
      </c>
      <c r="Q331" s="198"/>
      <c r="R331" s="198"/>
      <c r="S331" s="198"/>
      <c r="T331" s="198"/>
      <c r="U331" s="151">
        <f>COUNTIF(G327:Y327,"&gt;=3")</f>
        <v>18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</row>
    <row r="332" spans="5:32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0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</row>
    <row r="333" spans="5:32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0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</row>
    <row r="334" spans="5:32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0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</row>
    <row r="335" spans="5:32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18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</row>
    <row r="336" spans="5:32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</row>
    <row r="337" spans="5:32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</row>
    <row r="338" spans="5:32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</row>
    <row r="339" spans="5:32" ht="15.5" thickTop="1" thickBot="1" x14ac:dyDescent="0.4"/>
    <row r="340" spans="5:32" x14ac:dyDescent="0.35">
      <c r="E340" s="101"/>
      <c r="F340" s="102" t="s">
        <v>49</v>
      </c>
      <c r="G340" s="196">
        <f>C20</f>
        <v>0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0</v>
      </c>
      <c r="AB340" s="101"/>
      <c r="AC340" s="101"/>
    </row>
    <row r="341" spans="5:32" ht="15" thickBot="1" x14ac:dyDescent="0.4">
      <c r="E341" s="101"/>
      <c r="F341" s="104" t="s">
        <v>6</v>
      </c>
      <c r="G341" s="210">
        <f>E20</f>
        <v>20</v>
      </c>
      <c r="H341" s="211"/>
      <c r="I341" s="211"/>
      <c r="J341" s="211"/>
      <c r="K341" s="17"/>
      <c r="L341" s="211">
        <f>$F$3</f>
        <v>133</v>
      </c>
      <c r="M341" s="211"/>
      <c r="N341" s="211"/>
      <c r="O341" s="211">
        <f>$G$3</f>
        <v>68.599999999999994</v>
      </c>
      <c r="P341" s="211"/>
      <c r="Q341" s="212">
        <f>ROUND((G341*(L341/113)+(O341-AA344)),0)</f>
        <v>20</v>
      </c>
      <c r="R341" s="212"/>
      <c r="S341" s="212"/>
      <c r="T341" s="212"/>
      <c r="U341" s="17"/>
      <c r="V341" s="17"/>
      <c r="AA341" s="17"/>
      <c r="AB341" s="101"/>
      <c r="AC341" s="101"/>
    </row>
    <row r="342" spans="5:32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2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2" x14ac:dyDescent="0.35">
      <c r="E344" s="101"/>
      <c r="F344" s="109" t="s">
        <v>11</v>
      </c>
      <c r="G344" s="110">
        <f>G$7</f>
        <v>4</v>
      </c>
      <c r="H344" s="110">
        <f t="shared" ref="H344:O344" si="169">H$7</f>
        <v>4</v>
      </c>
      <c r="I344" s="110">
        <f t="shared" si="169"/>
        <v>5</v>
      </c>
      <c r="J344" s="110">
        <f t="shared" si="169"/>
        <v>4</v>
      </c>
      <c r="K344" s="110">
        <f t="shared" si="169"/>
        <v>3</v>
      </c>
      <c r="L344" s="110">
        <f t="shared" si="169"/>
        <v>5</v>
      </c>
      <c r="M344" s="110">
        <f t="shared" si="169"/>
        <v>3</v>
      </c>
      <c r="N344" s="110">
        <f t="shared" si="169"/>
        <v>5</v>
      </c>
      <c r="O344" s="110">
        <f t="shared" si="169"/>
        <v>3</v>
      </c>
      <c r="P344" s="111">
        <f>SUM(G344:O344)</f>
        <v>36</v>
      </c>
      <c r="Q344" s="110">
        <f t="shared" ref="Q344:Y344" si="170">Q$7</f>
        <v>4</v>
      </c>
      <c r="R344" s="112">
        <f t="shared" si="170"/>
        <v>4</v>
      </c>
      <c r="S344" s="112">
        <f t="shared" si="170"/>
        <v>3</v>
      </c>
      <c r="T344" s="112">
        <f t="shared" si="170"/>
        <v>5</v>
      </c>
      <c r="U344" s="112">
        <f t="shared" si="170"/>
        <v>3</v>
      </c>
      <c r="V344" s="112">
        <f t="shared" si="170"/>
        <v>4</v>
      </c>
      <c r="W344" s="112">
        <f t="shared" si="170"/>
        <v>4</v>
      </c>
      <c r="X344" s="112">
        <f t="shared" si="170"/>
        <v>5</v>
      </c>
      <c r="Y344" s="113">
        <f t="shared" si="170"/>
        <v>4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2" x14ac:dyDescent="0.35">
      <c r="E345" s="101"/>
      <c r="F345" s="114" t="s">
        <v>7</v>
      </c>
      <c r="G345" s="115">
        <f>G$8</f>
        <v>4</v>
      </c>
      <c r="H345" s="115">
        <f t="shared" ref="H345:O345" si="171">H$8</f>
        <v>8</v>
      </c>
      <c r="I345" s="115">
        <f t="shared" si="171"/>
        <v>12</v>
      </c>
      <c r="J345" s="115">
        <f t="shared" si="171"/>
        <v>14</v>
      </c>
      <c r="K345" s="115">
        <f t="shared" si="171"/>
        <v>2</v>
      </c>
      <c r="L345" s="115">
        <f t="shared" si="171"/>
        <v>10</v>
      </c>
      <c r="M345" s="115">
        <f t="shared" si="171"/>
        <v>18</v>
      </c>
      <c r="N345" s="115">
        <f t="shared" si="171"/>
        <v>16</v>
      </c>
      <c r="O345" s="116">
        <f t="shared" si="171"/>
        <v>6</v>
      </c>
      <c r="P345" s="117"/>
      <c r="Q345" s="118">
        <f t="shared" ref="Q345:Y345" si="172">Q$8</f>
        <v>1</v>
      </c>
      <c r="R345" s="119">
        <f t="shared" si="172"/>
        <v>9</v>
      </c>
      <c r="S345" s="119">
        <f t="shared" si="172"/>
        <v>11</v>
      </c>
      <c r="T345" s="119">
        <f t="shared" si="172"/>
        <v>5</v>
      </c>
      <c r="U345" s="119">
        <f t="shared" si="172"/>
        <v>17</v>
      </c>
      <c r="V345" s="119">
        <f t="shared" si="172"/>
        <v>15</v>
      </c>
      <c r="W345" s="119">
        <f t="shared" si="172"/>
        <v>3</v>
      </c>
      <c r="X345" s="119">
        <f t="shared" si="172"/>
        <v>13</v>
      </c>
      <c r="Y345" s="116">
        <f t="shared" si="172"/>
        <v>7</v>
      </c>
      <c r="Z345" s="117"/>
      <c r="AA345" s="120"/>
      <c r="AB345" s="101"/>
      <c r="AC345" s="101"/>
    </row>
    <row r="346" spans="5:32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:O346" si="173">IF($Q341&lt;=18,IF(H345&lt;=$Q341,1,0),IF($Q341&lt;=36,IF(H345&lt;=($Q341-18),2,1),IF($Q341&gt;36,IF(H345&lt;=($Q341-36),3,2))))</f>
        <v>1</v>
      </c>
      <c r="I346" s="122">
        <f t="shared" si="173"/>
        <v>1</v>
      </c>
      <c r="J346" s="122">
        <f t="shared" si="173"/>
        <v>1</v>
      </c>
      <c r="K346" s="122">
        <f t="shared" si="173"/>
        <v>2</v>
      </c>
      <c r="L346" s="122">
        <f t="shared" si="173"/>
        <v>1</v>
      </c>
      <c r="M346" s="122">
        <f t="shared" si="173"/>
        <v>1</v>
      </c>
      <c r="N346" s="122">
        <f t="shared" si="173"/>
        <v>1</v>
      </c>
      <c r="O346" s="123">
        <f t="shared" si="173"/>
        <v>1</v>
      </c>
      <c r="P346" s="124">
        <f>SUM(G346:O346)</f>
        <v>10</v>
      </c>
      <c r="Q346" s="123">
        <f t="shared" ref="Q346:Y346" si="174">IF($Q341&lt;=18,IF(Q345&lt;=$Q341,1,0),IF($Q341&lt;=36,IF(Q345&lt;=($Q341-18),2,1),IF($Q341&gt;36,IF(Q345&lt;=($Q341-36),3,2))))</f>
        <v>2</v>
      </c>
      <c r="R346" s="123">
        <f t="shared" si="174"/>
        <v>1</v>
      </c>
      <c r="S346" s="123">
        <f t="shared" si="174"/>
        <v>1</v>
      </c>
      <c r="T346" s="123">
        <f t="shared" si="174"/>
        <v>1</v>
      </c>
      <c r="U346" s="123">
        <f t="shared" si="174"/>
        <v>1</v>
      </c>
      <c r="V346" s="123">
        <f t="shared" si="174"/>
        <v>1</v>
      </c>
      <c r="W346" s="123">
        <f t="shared" si="174"/>
        <v>1</v>
      </c>
      <c r="X346" s="123">
        <f t="shared" si="174"/>
        <v>1</v>
      </c>
      <c r="Y346" s="123">
        <f t="shared" si="174"/>
        <v>1</v>
      </c>
      <c r="Z346" s="125">
        <f>SUM(Q346:Y346)</f>
        <v>10</v>
      </c>
      <c r="AA346" s="126">
        <f>P346+Z346</f>
        <v>20</v>
      </c>
      <c r="AB346" s="101"/>
      <c r="AC346" s="101"/>
    </row>
    <row r="347" spans="5:32" x14ac:dyDescent="0.35">
      <c r="E347" s="101"/>
      <c r="F347" s="127" t="s">
        <v>51</v>
      </c>
      <c r="G347" s="128">
        <f t="shared" ref="G347:O347" si="175">G20</f>
        <v>10</v>
      </c>
      <c r="H347" s="128">
        <f t="shared" si="175"/>
        <v>10</v>
      </c>
      <c r="I347" s="128">
        <f t="shared" si="175"/>
        <v>10</v>
      </c>
      <c r="J347" s="128">
        <f t="shared" si="175"/>
        <v>10</v>
      </c>
      <c r="K347" s="128">
        <f t="shared" si="175"/>
        <v>10</v>
      </c>
      <c r="L347" s="128">
        <f t="shared" si="175"/>
        <v>10</v>
      </c>
      <c r="M347" s="128">
        <f t="shared" si="175"/>
        <v>10</v>
      </c>
      <c r="N347" s="128">
        <f t="shared" si="175"/>
        <v>10</v>
      </c>
      <c r="O347" s="128">
        <f t="shared" si="175"/>
        <v>10</v>
      </c>
      <c r="P347" s="129">
        <f>SUM(G347:O347)</f>
        <v>90</v>
      </c>
      <c r="Q347" s="130">
        <f t="shared" ref="Q347:Y347" si="176">Q20</f>
        <v>10</v>
      </c>
      <c r="R347" s="128">
        <f t="shared" si="176"/>
        <v>10</v>
      </c>
      <c r="S347" s="128">
        <f t="shared" si="176"/>
        <v>10</v>
      </c>
      <c r="T347" s="128">
        <f t="shared" si="176"/>
        <v>10</v>
      </c>
      <c r="U347" s="128">
        <f t="shared" si="176"/>
        <v>10</v>
      </c>
      <c r="V347" s="128">
        <f t="shared" si="176"/>
        <v>10</v>
      </c>
      <c r="W347" s="128">
        <f t="shared" si="176"/>
        <v>10</v>
      </c>
      <c r="X347" s="128">
        <f t="shared" si="176"/>
        <v>10</v>
      </c>
      <c r="Y347" s="131">
        <f t="shared" si="176"/>
        <v>10</v>
      </c>
      <c r="Z347" s="129">
        <f>SUM(Q347:Y347)</f>
        <v>90</v>
      </c>
      <c r="AA347" s="132">
        <f>P347+Z347</f>
        <v>180</v>
      </c>
      <c r="AB347" s="101"/>
      <c r="AC347" s="101"/>
    </row>
    <row r="348" spans="5:32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0</v>
      </c>
      <c r="H348" s="134">
        <f t="shared" ref="H348:O348" si="177">IF(H347-H344=-1,3+H346)+IF(H347-H344=0,2+H346)+IF(H347-H344=1,1+H346)+IF(H347-H344=2,H346)+IF(H347-H344=3,IF(H346-1&gt;0,H346-1,0))+IF(H347-H344=4,IF(H346-2&gt;0,H346-2,0))</f>
        <v>0</v>
      </c>
      <c r="I348" s="134">
        <f t="shared" si="177"/>
        <v>0</v>
      </c>
      <c r="J348" s="134">
        <f t="shared" si="177"/>
        <v>0</v>
      </c>
      <c r="K348" s="134">
        <f t="shared" si="177"/>
        <v>0</v>
      </c>
      <c r="L348" s="134">
        <f t="shared" si="177"/>
        <v>0</v>
      </c>
      <c r="M348" s="134">
        <f t="shared" si="177"/>
        <v>0</v>
      </c>
      <c r="N348" s="134">
        <f t="shared" si="177"/>
        <v>0</v>
      </c>
      <c r="O348" s="135">
        <f t="shared" si="177"/>
        <v>0</v>
      </c>
      <c r="P348" s="136">
        <f>SUM(G348:O348)</f>
        <v>0</v>
      </c>
      <c r="Q348" s="137">
        <f t="shared" ref="Q348:Y348" si="178">IF(Q347-Q344=-1,3+Q346)+IF(Q347-Q344=0,2+Q346)+IF(Q347-Q344=1,1+Q346)+IF(Q347-Q344=2,Q346)+IF(Q347-Q344=3,IF(Q346-1&gt;0,Q346-1,0))+IF(Q347-Q344=4,IF(Q346-2&gt;0,Q346-2,0))</f>
        <v>0</v>
      </c>
      <c r="R348" s="138">
        <f t="shared" si="178"/>
        <v>0</v>
      </c>
      <c r="S348" s="138">
        <f t="shared" si="178"/>
        <v>0</v>
      </c>
      <c r="T348" s="138">
        <f t="shared" si="178"/>
        <v>0</v>
      </c>
      <c r="U348" s="138">
        <f t="shared" si="178"/>
        <v>0</v>
      </c>
      <c r="V348" s="138">
        <f t="shared" si="178"/>
        <v>0</v>
      </c>
      <c r="W348" s="138">
        <f t="shared" si="178"/>
        <v>0</v>
      </c>
      <c r="X348" s="138">
        <f t="shared" si="178"/>
        <v>0</v>
      </c>
      <c r="Y348" s="135">
        <f t="shared" si="178"/>
        <v>0</v>
      </c>
      <c r="Z348" s="136">
        <f>SUM(Q348:Y348)</f>
        <v>0</v>
      </c>
      <c r="AA348" s="139">
        <f>P348+Z348</f>
        <v>0</v>
      </c>
      <c r="AB348" s="101"/>
      <c r="AC348" s="101"/>
    </row>
    <row r="349" spans="5:32" ht="15" thickBot="1" x14ac:dyDescent="0.4">
      <c r="E349" s="101"/>
      <c r="F349" s="140" t="s">
        <v>53</v>
      </c>
      <c r="G349" s="141">
        <f t="shared" ref="G349:O349" si="179">IF(G347-G344=-2,4)+IF(G347-G344=-1,3)+IF(G347-G344=0,2)+IF(G347-G344=1,1)+IF(G347-G344&gt;2,0)</f>
        <v>0</v>
      </c>
      <c r="H349" s="141">
        <f t="shared" si="179"/>
        <v>0</v>
      </c>
      <c r="I349" s="141">
        <f t="shared" si="179"/>
        <v>0</v>
      </c>
      <c r="J349" s="141">
        <f t="shared" si="179"/>
        <v>0</v>
      </c>
      <c r="K349" s="141">
        <f t="shared" si="179"/>
        <v>0</v>
      </c>
      <c r="L349" s="141">
        <f t="shared" si="179"/>
        <v>0</v>
      </c>
      <c r="M349" s="141">
        <f t="shared" si="179"/>
        <v>0</v>
      </c>
      <c r="N349" s="141">
        <f t="shared" si="179"/>
        <v>0</v>
      </c>
      <c r="O349" s="142">
        <f t="shared" si="179"/>
        <v>0</v>
      </c>
      <c r="P349" s="143">
        <f>SUM(G349:O349)</f>
        <v>0</v>
      </c>
      <c r="Q349" s="142">
        <f t="shared" ref="Q349:Y349" si="180">IF(Q347-Q344=-2,4)+IF(Q347-Q344=-1,3)+IF(Q347-Q344=0,2)+IF(Q347-Q344=1,1)+IF(Q347-Q344&gt;2,0)</f>
        <v>0</v>
      </c>
      <c r="R349" s="142">
        <f t="shared" si="180"/>
        <v>0</v>
      </c>
      <c r="S349" s="142">
        <f t="shared" si="180"/>
        <v>0</v>
      </c>
      <c r="T349" s="142">
        <f t="shared" si="180"/>
        <v>0</v>
      </c>
      <c r="U349" s="142">
        <f t="shared" si="180"/>
        <v>0</v>
      </c>
      <c r="V349" s="142">
        <f t="shared" si="180"/>
        <v>0</v>
      </c>
      <c r="W349" s="142">
        <f t="shared" si="180"/>
        <v>0</v>
      </c>
      <c r="X349" s="142">
        <f t="shared" si="180"/>
        <v>0</v>
      </c>
      <c r="Y349" s="142">
        <f t="shared" si="180"/>
        <v>0</v>
      </c>
      <c r="Z349" s="143">
        <f>SUM(Q349:Y349)</f>
        <v>0</v>
      </c>
      <c r="AA349" s="144">
        <f>P349+Z349</f>
        <v>0</v>
      </c>
      <c r="AB349" s="101"/>
      <c r="AC349" s="101"/>
    </row>
    <row r="350" spans="5:32" x14ac:dyDescent="0.35">
      <c r="E350" s="101"/>
      <c r="F350" s="38"/>
      <c r="G350" s="28">
        <f>G347-G344</f>
        <v>6</v>
      </c>
      <c r="H350" s="28">
        <f t="shared" ref="H350:O350" si="181">H347-H344</f>
        <v>6</v>
      </c>
      <c r="I350" s="28">
        <f t="shared" si="181"/>
        <v>5</v>
      </c>
      <c r="J350" s="28">
        <f t="shared" si="181"/>
        <v>6</v>
      </c>
      <c r="K350" s="28">
        <f t="shared" si="181"/>
        <v>7</v>
      </c>
      <c r="L350" s="28">
        <f t="shared" si="181"/>
        <v>5</v>
      </c>
      <c r="M350" s="28">
        <f t="shared" si="181"/>
        <v>7</v>
      </c>
      <c r="N350" s="28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5"/>
      <c r="AA350" s="146"/>
      <c r="AB350" s="101"/>
      <c r="AC350" s="101"/>
    </row>
    <row r="351" spans="5:32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2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2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0</v>
      </c>
      <c r="P353" s="198" t="s">
        <v>57</v>
      </c>
      <c r="Q353" s="198"/>
      <c r="R353" s="198"/>
      <c r="S353" s="198"/>
      <c r="T353" s="198"/>
      <c r="U353" s="148">
        <f>COUNTIF(G350:Y350,"=2")</f>
        <v>0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</row>
    <row r="354" spans="5:32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0</v>
      </c>
      <c r="M354" s="217" t="s">
        <v>59</v>
      </c>
      <c r="N354" s="217"/>
      <c r="O354" s="152">
        <f>COUNTIF(G350:Y350,"=1")</f>
        <v>0</v>
      </c>
      <c r="P354" s="198" t="s">
        <v>60</v>
      </c>
      <c r="Q354" s="198"/>
      <c r="R354" s="198"/>
      <c r="S354" s="198"/>
      <c r="T354" s="198"/>
      <c r="U354" s="151">
        <f>COUNTIF(G350:Y350,"&gt;=3")</f>
        <v>18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</row>
    <row r="355" spans="5:32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0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</row>
    <row r="356" spans="5:32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0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</row>
    <row r="357" spans="5:32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0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</row>
    <row r="358" spans="5:32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18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</row>
    <row r="359" spans="5:32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</row>
    <row r="360" spans="5:32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</row>
    <row r="361" spans="5:32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</row>
    <row r="362" spans="5:32" ht="15.5" thickTop="1" thickBot="1" x14ac:dyDescent="0.4"/>
    <row r="363" spans="5:32" x14ac:dyDescent="0.35">
      <c r="E363" s="101"/>
      <c r="F363" s="102" t="s">
        <v>49</v>
      </c>
      <c r="G363" s="196">
        <f>C21</f>
        <v>0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0</v>
      </c>
      <c r="AB363" s="101"/>
      <c r="AC363" s="101"/>
    </row>
    <row r="364" spans="5:32" ht="15" thickBot="1" x14ac:dyDescent="0.4">
      <c r="E364" s="101"/>
      <c r="F364" s="104" t="s">
        <v>6</v>
      </c>
      <c r="G364" s="210">
        <f>E21</f>
        <v>20</v>
      </c>
      <c r="H364" s="211"/>
      <c r="I364" s="211"/>
      <c r="J364" s="211"/>
      <c r="K364" s="17"/>
      <c r="L364" s="211">
        <f>$F$3</f>
        <v>133</v>
      </c>
      <c r="M364" s="211"/>
      <c r="N364" s="211"/>
      <c r="O364" s="211">
        <f>$G$3</f>
        <v>68.599999999999994</v>
      </c>
      <c r="P364" s="211"/>
      <c r="Q364" s="212">
        <f>ROUND((G364*(L364/113)+(O364-AA367)),0)</f>
        <v>20</v>
      </c>
      <c r="R364" s="212"/>
      <c r="S364" s="212"/>
      <c r="T364" s="212"/>
      <c r="U364" s="17"/>
      <c r="V364" s="17"/>
      <c r="AA364" s="17"/>
      <c r="AB364" s="101"/>
      <c r="AC364" s="101"/>
    </row>
    <row r="365" spans="5:32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2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2" x14ac:dyDescent="0.35">
      <c r="E367" s="101"/>
      <c r="F367" s="109" t="s">
        <v>11</v>
      </c>
      <c r="G367" s="110">
        <f>G$7</f>
        <v>4</v>
      </c>
      <c r="H367" s="110">
        <f t="shared" ref="H367:O367" si="183">H$7</f>
        <v>4</v>
      </c>
      <c r="I367" s="110">
        <f t="shared" si="183"/>
        <v>5</v>
      </c>
      <c r="J367" s="110">
        <f t="shared" si="183"/>
        <v>4</v>
      </c>
      <c r="K367" s="110">
        <f t="shared" si="183"/>
        <v>3</v>
      </c>
      <c r="L367" s="110">
        <f t="shared" si="183"/>
        <v>5</v>
      </c>
      <c r="M367" s="110">
        <f t="shared" si="183"/>
        <v>3</v>
      </c>
      <c r="N367" s="110">
        <f t="shared" si="183"/>
        <v>5</v>
      </c>
      <c r="O367" s="110">
        <f t="shared" si="183"/>
        <v>3</v>
      </c>
      <c r="P367" s="111">
        <f>SUM(G367:O367)</f>
        <v>36</v>
      </c>
      <c r="Q367" s="110">
        <f t="shared" ref="Q367:Y367" si="184">Q$7</f>
        <v>4</v>
      </c>
      <c r="R367" s="112">
        <f t="shared" si="184"/>
        <v>4</v>
      </c>
      <c r="S367" s="112">
        <f t="shared" si="184"/>
        <v>3</v>
      </c>
      <c r="T367" s="112">
        <f t="shared" si="184"/>
        <v>5</v>
      </c>
      <c r="U367" s="112">
        <f t="shared" si="184"/>
        <v>3</v>
      </c>
      <c r="V367" s="112">
        <f t="shared" si="184"/>
        <v>4</v>
      </c>
      <c r="W367" s="112">
        <f t="shared" si="184"/>
        <v>4</v>
      </c>
      <c r="X367" s="112">
        <f t="shared" si="184"/>
        <v>5</v>
      </c>
      <c r="Y367" s="113">
        <f t="shared" si="184"/>
        <v>4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2" x14ac:dyDescent="0.35">
      <c r="E368" s="101"/>
      <c r="F368" s="114" t="s">
        <v>7</v>
      </c>
      <c r="G368" s="115">
        <f>G$8</f>
        <v>4</v>
      </c>
      <c r="H368" s="115">
        <f t="shared" ref="H368:O368" si="185">H$8</f>
        <v>8</v>
      </c>
      <c r="I368" s="115">
        <f t="shared" si="185"/>
        <v>12</v>
      </c>
      <c r="J368" s="115">
        <f t="shared" si="185"/>
        <v>14</v>
      </c>
      <c r="K368" s="115">
        <f t="shared" si="185"/>
        <v>2</v>
      </c>
      <c r="L368" s="115">
        <f t="shared" si="185"/>
        <v>10</v>
      </c>
      <c r="M368" s="115">
        <f t="shared" si="185"/>
        <v>18</v>
      </c>
      <c r="N368" s="115">
        <f t="shared" si="185"/>
        <v>16</v>
      </c>
      <c r="O368" s="116">
        <f t="shared" si="185"/>
        <v>6</v>
      </c>
      <c r="P368" s="117"/>
      <c r="Q368" s="118">
        <f t="shared" ref="Q368:Y368" si="186">Q$8</f>
        <v>1</v>
      </c>
      <c r="R368" s="119">
        <f t="shared" si="186"/>
        <v>9</v>
      </c>
      <c r="S368" s="119">
        <f t="shared" si="186"/>
        <v>11</v>
      </c>
      <c r="T368" s="119">
        <f t="shared" si="186"/>
        <v>5</v>
      </c>
      <c r="U368" s="119">
        <f t="shared" si="186"/>
        <v>17</v>
      </c>
      <c r="V368" s="119">
        <f t="shared" si="186"/>
        <v>15</v>
      </c>
      <c r="W368" s="119">
        <f t="shared" si="186"/>
        <v>3</v>
      </c>
      <c r="X368" s="119">
        <f t="shared" si="186"/>
        <v>13</v>
      </c>
      <c r="Y368" s="116">
        <f t="shared" si="186"/>
        <v>7</v>
      </c>
      <c r="Z368" s="117"/>
      <c r="AA368" s="120"/>
      <c r="AB368" s="101"/>
      <c r="AC368" s="101"/>
    </row>
    <row r="369" spans="5:32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1</v>
      </c>
      <c r="H369" s="122">
        <f t="shared" ref="H369:O369" si="187">IF($Q364&lt;=18,IF(H368&lt;=$Q364,1,0),IF($Q364&lt;=36,IF(H368&lt;=($Q364-18),2,1),IF($Q364&gt;36,IF(H368&lt;=($Q364-36),3,2))))</f>
        <v>1</v>
      </c>
      <c r="I369" s="122">
        <f t="shared" si="187"/>
        <v>1</v>
      </c>
      <c r="J369" s="122">
        <f t="shared" si="187"/>
        <v>1</v>
      </c>
      <c r="K369" s="122">
        <f t="shared" si="187"/>
        <v>2</v>
      </c>
      <c r="L369" s="122">
        <f t="shared" si="187"/>
        <v>1</v>
      </c>
      <c r="M369" s="122">
        <f t="shared" si="187"/>
        <v>1</v>
      </c>
      <c r="N369" s="122">
        <f t="shared" si="187"/>
        <v>1</v>
      </c>
      <c r="O369" s="123">
        <f t="shared" si="187"/>
        <v>1</v>
      </c>
      <c r="P369" s="124">
        <f>SUM(G369:O369)</f>
        <v>10</v>
      </c>
      <c r="Q369" s="123">
        <f t="shared" ref="Q369:Y369" si="188">IF($Q364&lt;=18,IF(Q368&lt;=$Q364,1,0),IF($Q364&lt;=36,IF(Q368&lt;=($Q364-18),2,1),IF($Q364&gt;36,IF(Q368&lt;=($Q364-36),3,2))))</f>
        <v>2</v>
      </c>
      <c r="R369" s="123">
        <f t="shared" si="188"/>
        <v>1</v>
      </c>
      <c r="S369" s="123">
        <f t="shared" si="188"/>
        <v>1</v>
      </c>
      <c r="T369" s="123">
        <f t="shared" si="188"/>
        <v>1</v>
      </c>
      <c r="U369" s="123">
        <f t="shared" si="188"/>
        <v>1</v>
      </c>
      <c r="V369" s="123">
        <f t="shared" si="188"/>
        <v>1</v>
      </c>
      <c r="W369" s="123">
        <f t="shared" si="188"/>
        <v>1</v>
      </c>
      <c r="X369" s="123">
        <f t="shared" si="188"/>
        <v>1</v>
      </c>
      <c r="Y369" s="123">
        <f t="shared" si="188"/>
        <v>1</v>
      </c>
      <c r="Z369" s="125">
        <f>SUM(Q369:Y369)</f>
        <v>10</v>
      </c>
      <c r="AA369" s="126">
        <f>P369+Z369</f>
        <v>20</v>
      </c>
      <c r="AB369" s="101"/>
      <c r="AC369" s="101"/>
    </row>
    <row r="370" spans="5:32" x14ac:dyDescent="0.35">
      <c r="E370" s="101"/>
      <c r="F370" s="127" t="s">
        <v>51</v>
      </c>
      <c r="G370" s="128">
        <f t="shared" ref="G370:O370" si="189">G21</f>
        <v>10</v>
      </c>
      <c r="H370" s="128">
        <f t="shared" si="189"/>
        <v>10</v>
      </c>
      <c r="I370" s="128">
        <f t="shared" si="189"/>
        <v>10</v>
      </c>
      <c r="J370" s="128">
        <f t="shared" si="189"/>
        <v>10</v>
      </c>
      <c r="K370" s="128">
        <f t="shared" si="189"/>
        <v>10</v>
      </c>
      <c r="L370" s="128">
        <f t="shared" si="189"/>
        <v>10</v>
      </c>
      <c r="M370" s="128">
        <f t="shared" si="189"/>
        <v>10</v>
      </c>
      <c r="N370" s="128">
        <f t="shared" si="189"/>
        <v>10</v>
      </c>
      <c r="O370" s="128">
        <f t="shared" si="189"/>
        <v>10</v>
      </c>
      <c r="P370" s="129">
        <f>SUM(G370:O370)</f>
        <v>90</v>
      </c>
      <c r="Q370" s="130">
        <f t="shared" ref="Q370:Y370" si="190">Q21</f>
        <v>10</v>
      </c>
      <c r="R370" s="128">
        <f t="shared" si="190"/>
        <v>10</v>
      </c>
      <c r="S370" s="128">
        <f t="shared" si="190"/>
        <v>10</v>
      </c>
      <c r="T370" s="128">
        <f t="shared" si="190"/>
        <v>10</v>
      </c>
      <c r="U370" s="128">
        <f t="shared" si="190"/>
        <v>10</v>
      </c>
      <c r="V370" s="128">
        <f t="shared" si="190"/>
        <v>10</v>
      </c>
      <c r="W370" s="128">
        <f t="shared" si="190"/>
        <v>10</v>
      </c>
      <c r="X370" s="128">
        <f t="shared" si="190"/>
        <v>10</v>
      </c>
      <c r="Y370" s="131">
        <f t="shared" si="190"/>
        <v>10</v>
      </c>
      <c r="Z370" s="129">
        <f>SUM(Q370:Y370)</f>
        <v>90</v>
      </c>
      <c r="AA370" s="132">
        <f>P370+Z370</f>
        <v>180</v>
      </c>
      <c r="AB370" s="101"/>
      <c r="AC370" s="101"/>
    </row>
    <row r="371" spans="5:32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0</v>
      </c>
      <c r="H371" s="134">
        <f t="shared" ref="H371:O371" si="191">IF(H370-H367=-1,3+H369)+IF(H370-H367=0,2+H369)+IF(H370-H367=1,1+H369)+IF(H370-H367=2,H369)+IF(H370-H367=3,IF(H369-1&gt;0,H369-1,0))+IF(H370-H367=4,IF(H369-2&gt;0,H369-2,0))</f>
        <v>0</v>
      </c>
      <c r="I371" s="134">
        <f t="shared" si="191"/>
        <v>0</v>
      </c>
      <c r="J371" s="134">
        <f t="shared" si="191"/>
        <v>0</v>
      </c>
      <c r="K371" s="134">
        <f t="shared" si="191"/>
        <v>0</v>
      </c>
      <c r="L371" s="134">
        <f t="shared" si="191"/>
        <v>0</v>
      </c>
      <c r="M371" s="134">
        <f t="shared" si="191"/>
        <v>0</v>
      </c>
      <c r="N371" s="134">
        <f t="shared" si="191"/>
        <v>0</v>
      </c>
      <c r="O371" s="135">
        <f t="shared" si="191"/>
        <v>0</v>
      </c>
      <c r="P371" s="136">
        <f>SUM(G371:O371)</f>
        <v>0</v>
      </c>
      <c r="Q371" s="137">
        <f t="shared" ref="Q371:Y371" si="192">IF(Q370-Q367=-1,3+Q369)+IF(Q370-Q367=0,2+Q369)+IF(Q370-Q367=1,1+Q369)+IF(Q370-Q367=2,Q369)+IF(Q370-Q367=3,IF(Q369-1&gt;0,Q369-1,0))+IF(Q370-Q367=4,IF(Q369-2&gt;0,Q369-2,0))</f>
        <v>0</v>
      </c>
      <c r="R371" s="138">
        <f t="shared" si="192"/>
        <v>0</v>
      </c>
      <c r="S371" s="138">
        <f t="shared" si="192"/>
        <v>0</v>
      </c>
      <c r="T371" s="138">
        <f t="shared" si="192"/>
        <v>0</v>
      </c>
      <c r="U371" s="138">
        <f t="shared" si="192"/>
        <v>0</v>
      </c>
      <c r="V371" s="138">
        <f t="shared" si="192"/>
        <v>0</v>
      </c>
      <c r="W371" s="138">
        <f t="shared" si="192"/>
        <v>0</v>
      </c>
      <c r="X371" s="138">
        <f t="shared" si="192"/>
        <v>0</v>
      </c>
      <c r="Y371" s="135">
        <f t="shared" si="192"/>
        <v>0</v>
      </c>
      <c r="Z371" s="136">
        <f>SUM(Q371:Y371)</f>
        <v>0</v>
      </c>
      <c r="AA371" s="139">
        <f>P371+Z371</f>
        <v>0</v>
      </c>
      <c r="AB371" s="101"/>
      <c r="AC371" s="101"/>
    </row>
    <row r="372" spans="5:32" ht="15" thickBot="1" x14ac:dyDescent="0.4">
      <c r="E372" s="101"/>
      <c r="F372" s="140" t="s">
        <v>53</v>
      </c>
      <c r="G372" s="141">
        <f t="shared" ref="G372:O372" si="193">IF(G370-G367=-2,4)+IF(G370-G367=-1,3)+IF(G370-G367=0,2)+IF(G370-G367=1,1)+IF(G370-G367&gt;2,0)</f>
        <v>0</v>
      </c>
      <c r="H372" s="141">
        <f t="shared" si="193"/>
        <v>0</v>
      </c>
      <c r="I372" s="141">
        <f t="shared" si="193"/>
        <v>0</v>
      </c>
      <c r="J372" s="141">
        <f t="shared" si="193"/>
        <v>0</v>
      </c>
      <c r="K372" s="141">
        <f t="shared" si="193"/>
        <v>0</v>
      </c>
      <c r="L372" s="141">
        <f t="shared" si="193"/>
        <v>0</v>
      </c>
      <c r="M372" s="141">
        <f t="shared" si="193"/>
        <v>0</v>
      </c>
      <c r="N372" s="141">
        <f t="shared" si="193"/>
        <v>0</v>
      </c>
      <c r="O372" s="142">
        <f t="shared" si="193"/>
        <v>0</v>
      </c>
      <c r="P372" s="143">
        <f>SUM(G372:O372)</f>
        <v>0</v>
      </c>
      <c r="Q372" s="142">
        <f t="shared" ref="Q372:Y372" si="194">IF(Q370-Q367=-2,4)+IF(Q370-Q367=-1,3)+IF(Q370-Q367=0,2)+IF(Q370-Q367=1,1)+IF(Q370-Q367&gt;2,0)</f>
        <v>0</v>
      </c>
      <c r="R372" s="142">
        <f t="shared" si="194"/>
        <v>0</v>
      </c>
      <c r="S372" s="142">
        <f t="shared" si="194"/>
        <v>0</v>
      </c>
      <c r="T372" s="142">
        <f t="shared" si="194"/>
        <v>0</v>
      </c>
      <c r="U372" s="142">
        <f t="shared" si="194"/>
        <v>0</v>
      </c>
      <c r="V372" s="142">
        <f t="shared" si="194"/>
        <v>0</v>
      </c>
      <c r="W372" s="142">
        <f t="shared" si="194"/>
        <v>0</v>
      </c>
      <c r="X372" s="142">
        <f t="shared" si="194"/>
        <v>0</v>
      </c>
      <c r="Y372" s="142">
        <f t="shared" si="194"/>
        <v>0</v>
      </c>
      <c r="Z372" s="143">
        <f>SUM(Q372:Y372)</f>
        <v>0</v>
      </c>
      <c r="AA372" s="144">
        <f>P372+Z372</f>
        <v>0</v>
      </c>
      <c r="AB372" s="101"/>
      <c r="AC372" s="101"/>
    </row>
    <row r="373" spans="5:32" x14ac:dyDescent="0.35">
      <c r="E373" s="101"/>
      <c r="F373" s="38"/>
      <c r="G373" s="28">
        <f>G370-G367</f>
        <v>6</v>
      </c>
      <c r="H373" s="28">
        <f t="shared" ref="H373:O373" si="195">H370-H367</f>
        <v>6</v>
      </c>
      <c r="I373" s="28">
        <f t="shared" si="195"/>
        <v>5</v>
      </c>
      <c r="J373" s="28">
        <f t="shared" si="195"/>
        <v>6</v>
      </c>
      <c r="K373" s="28">
        <f t="shared" si="195"/>
        <v>7</v>
      </c>
      <c r="L373" s="28">
        <f t="shared" si="195"/>
        <v>5</v>
      </c>
      <c r="M373" s="28">
        <f t="shared" si="195"/>
        <v>7</v>
      </c>
      <c r="N373" s="28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5"/>
      <c r="AA373" s="146"/>
      <c r="AB373" s="101"/>
      <c r="AC373" s="101"/>
    </row>
    <row r="374" spans="5:32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2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2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0</v>
      </c>
      <c r="P376" s="198" t="s">
        <v>57</v>
      </c>
      <c r="Q376" s="198"/>
      <c r="R376" s="198"/>
      <c r="S376" s="198"/>
      <c r="T376" s="198"/>
      <c r="U376" s="148">
        <f>COUNTIF(G373:Y373,"=2")</f>
        <v>0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</row>
    <row r="377" spans="5:32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0</v>
      </c>
      <c r="P377" s="198" t="s">
        <v>60</v>
      </c>
      <c r="Q377" s="198"/>
      <c r="R377" s="198"/>
      <c r="S377" s="198"/>
      <c r="T377" s="198"/>
      <c r="U377" s="151">
        <f>COUNTIF(G373:Y373,"&gt;=3")</f>
        <v>18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</row>
    <row r="378" spans="5:32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0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</row>
    <row r="379" spans="5:32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0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</row>
    <row r="380" spans="5:32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0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</row>
    <row r="381" spans="5:32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18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</row>
    <row r="382" spans="5:32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</row>
    <row r="383" spans="5:32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</row>
    <row r="384" spans="5:32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</row>
    <row r="385" spans="5:32" ht="15.5" thickTop="1" thickBot="1" x14ac:dyDescent="0.4"/>
    <row r="386" spans="5:32" x14ac:dyDescent="0.35">
      <c r="E386" s="101"/>
      <c r="F386" s="102" t="s">
        <v>49</v>
      </c>
      <c r="G386" s="196">
        <f>C22</f>
        <v>0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0</v>
      </c>
      <c r="AB386" s="101"/>
      <c r="AC386" s="101"/>
    </row>
    <row r="387" spans="5:32" ht="15" thickBot="1" x14ac:dyDescent="0.4">
      <c r="E387" s="101"/>
      <c r="F387" s="104" t="s">
        <v>6</v>
      </c>
      <c r="G387" s="210">
        <f>E22</f>
        <v>20</v>
      </c>
      <c r="H387" s="211"/>
      <c r="I387" s="211"/>
      <c r="J387" s="211"/>
      <c r="K387" s="17"/>
      <c r="L387" s="211">
        <f>$F$3</f>
        <v>133</v>
      </c>
      <c r="M387" s="211"/>
      <c r="N387" s="211"/>
      <c r="O387" s="211">
        <f>$G$3</f>
        <v>68.599999999999994</v>
      </c>
      <c r="P387" s="211"/>
      <c r="Q387" s="212">
        <f>ROUND((G387*(L387/113)+(O387-AA390)),0)</f>
        <v>20</v>
      </c>
      <c r="R387" s="212"/>
      <c r="S387" s="212"/>
      <c r="T387" s="212"/>
      <c r="U387" s="17"/>
      <c r="V387" s="17"/>
      <c r="AA387" s="17"/>
      <c r="AB387" s="101"/>
      <c r="AC387" s="101"/>
    </row>
    <row r="388" spans="5:32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2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2" x14ac:dyDescent="0.35">
      <c r="E390" s="101"/>
      <c r="F390" s="109" t="s">
        <v>11</v>
      </c>
      <c r="G390" s="110">
        <f>G$7</f>
        <v>4</v>
      </c>
      <c r="H390" s="110">
        <f t="shared" ref="H390:O390" si="197">H$7</f>
        <v>4</v>
      </c>
      <c r="I390" s="110">
        <f t="shared" si="197"/>
        <v>5</v>
      </c>
      <c r="J390" s="110">
        <f t="shared" si="197"/>
        <v>4</v>
      </c>
      <c r="K390" s="110">
        <f t="shared" si="197"/>
        <v>3</v>
      </c>
      <c r="L390" s="110">
        <f t="shared" si="197"/>
        <v>5</v>
      </c>
      <c r="M390" s="110">
        <f t="shared" si="197"/>
        <v>3</v>
      </c>
      <c r="N390" s="110">
        <f t="shared" si="197"/>
        <v>5</v>
      </c>
      <c r="O390" s="110">
        <f t="shared" si="197"/>
        <v>3</v>
      </c>
      <c r="P390" s="111">
        <f>SUM(G390:O390)</f>
        <v>36</v>
      </c>
      <c r="Q390" s="110">
        <f t="shared" ref="Q390:Y390" si="198">Q$7</f>
        <v>4</v>
      </c>
      <c r="R390" s="112">
        <f t="shared" si="198"/>
        <v>4</v>
      </c>
      <c r="S390" s="112">
        <f t="shared" si="198"/>
        <v>3</v>
      </c>
      <c r="T390" s="112">
        <f t="shared" si="198"/>
        <v>5</v>
      </c>
      <c r="U390" s="112">
        <f t="shared" si="198"/>
        <v>3</v>
      </c>
      <c r="V390" s="112">
        <f t="shared" si="198"/>
        <v>4</v>
      </c>
      <c r="W390" s="112">
        <f t="shared" si="198"/>
        <v>4</v>
      </c>
      <c r="X390" s="112">
        <f t="shared" si="198"/>
        <v>5</v>
      </c>
      <c r="Y390" s="113">
        <f t="shared" si="198"/>
        <v>4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2" x14ac:dyDescent="0.35">
      <c r="E391" s="101"/>
      <c r="F391" s="114" t="s">
        <v>7</v>
      </c>
      <c r="G391" s="115">
        <f>G$8</f>
        <v>4</v>
      </c>
      <c r="H391" s="115">
        <f t="shared" ref="H391:O391" si="199">H$8</f>
        <v>8</v>
      </c>
      <c r="I391" s="115">
        <f t="shared" si="199"/>
        <v>12</v>
      </c>
      <c r="J391" s="115">
        <f t="shared" si="199"/>
        <v>14</v>
      </c>
      <c r="K391" s="115">
        <f t="shared" si="199"/>
        <v>2</v>
      </c>
      <c r="L391" s="115">
        <f t="shared" si="199"/>
        <v>10</v>
      </c>
      <c r="M391" s="115">
        <f t="shared" si="199"/>
        <v>18</v>
      </c>
      <c r="N391" s="115">
        <f t="shared" si="199"/>
        <v>16</v>
      </c>
      <c r="O391" s="116">
        <f t="shared" si="199"/>
        <v>6</v>
      </c>
      <c r="P391" s="117"/>
      <c r="Q391" s="118">
        <f t="shared" ref="Q391:Y391" si="200">Q$8</f>
        <v>1</v>
      </c>
      <c r="R391" s="119">
        <f t="shared" si="200"/>
        <v>9</v>
      </c>
      <c r="S391" s="119">
        <f t="shared" si="200"/>
        <v>11</v>
      </c>
      <c r="T391" s="119">
        <f t="shared" si="200"/>
        <v>5</v>
      </c>
      <c r="U391" s="119">
        <f t="shared" si="200"/>
        <v>17</v>
      </c>
      <c r="V391" s="119">
        <f t="shared" si="200"/>
        <v>15</v>
      </c>
      <c r="W391" s="119">
        <f t="shared" si="200"/>
        <v>3</v>
      </c>
      <c r="X391" s="119">
        <f t="shared" si="200"/>
        <v>13</v>
      </c>
      <c r="Y391" s="116">
        <f t="shared" si="200"/>
        <v>7</v>
      </c>
      <c r="Z391" s="117"/>
      <c r="AA391" s="120"/>
      <c r="AB391" s="101"/>
      <c r="AC391" s="101"/>
    </row>
    <row r="392" spans="5:32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1</v>
      </c>
      <c r="H392" s="122">
        <f t="shared" ref="H392:O392" si="201">IF($Q387&lt;=18,IF(H391&lt;=$Q387,1,0),IF($Q387&lt;=36,IF(H391&lt;=($Q387-18),2,1),IF($Q387&gt;36,IF(H391&lt;=($Q387-36),3,2))))</f>
        <v>1</v>
      </c>
      <c r="I392" s="122">
        <f t="shared" si="201"/>
        <v>1</v>
      </c>
      <c r="J392" s="122">
        <f t="shared" si="201"/>
        <v>1</v>
      </c>
      <c r="K392" s="122">
        <f t="shared" si="201"/>
        <v>2</v>
      </c>
      <c r="L392" s="122">
        <f t="shared" si="201"/>
        <v>1</v>
      </c>
      <c r="M392" s="122">
        <f t="shared" si="201"/>
        <v>1</v>
      </c>
      <c r="N392" s="122">
        <f t="shared" si="201"/>
        <v>1</v>
      </c>
      <c r="O392" s="123">
        <f t="shared" si="201"/>
        <v>1</v>
      </c>
      <c r="P392" s="124">
        <f>SUM(G392:O392)</f>
        <v>10</v>
      </c>
      <c r="Q392" s="123">
        <f t="shared" ref="Q392:Y392" si="202">IF($Q387&lt;=18,IF(Q391&lt;=$Q387,1,0),IF($Q387&lt;=36,IF(Q391&lt;=($Q387-18),2,1),IF($Q387&gt;36,IF(Q391&lt;=($Q387-36),3,2))))</f>
        <v>2</v>
      </c>
      <c r="R392" s="123">
        <f t="shared" si="202"/>
        <v>1</v>
      </c>
      <c r="S392" s="123">
        <f t="shared" si="202"/>
        <v>1</v>
      </c>
      <c r="T392" s="123">
        <f t="shared" si="202"/>
        <v>1</v>
      </c>
      <c r="U392" s="123">
        <f t="shared" si="202"/>
        <v>1</v>
      </c>
      <c r="V392" s="123">
        <f t="shared" si="202"/>
        <v>1</v>
      </c>
      <c r="W392" s="123">
        <f t="shared" si="202"/>
        <v>1</v>
      </c>
      <c r="X392" s="123">
        <f t="shared" si="202"/>
        <v>1</v>
      </c>
      <c r="Y392" s="123">
        <f t="shared" si="202"/>
        <v>1</v>
      </c>
      <c r="Z392" s="125">
        <f>SUM(Q392:Y392)</f>
        <v>10</v>
      </c>
      <c r="AA392" s="126">
        <f>P392+Z392</f>
        <v>20</v>
      </c>
      <c r="AB392" s="101"/>
      <c r="AC392" s="101"/>
    </row>
    <row r="393" spans="5:32" x14ac:dyDescent="0.35">
      <c r="E393" s="101"/>
      <c r="F393" s="127" t="s">
        <v>51</v>
      </c>
      <c r="G393" s="128">
        <f t="shared" ref="G393:O393" si="203">G22</f>
        <v>10</v>
      </c>
      <c r="H393" s="128">
        <f t="shared" si="203"/>
        <v>10</v>
      </c>
      <c r="I393" s="128">
        <f t="shared" si="203"/>
        <v>10</v>
      </c>
      <c r="J393" s="128">
        <f t="shared" si="203"/>
        <v>10</v>
      </c>
      <c r="K393" s="128">
        <f t="shared" si="203"/>
        <v>10</v>
      </c>
      <c r="L393" s="128">
        <f t="shared" si="203"/>
        <v>10</v>
      </c>
      <c r="M393" s="128">
        <f t="shared" si="203"/>
        <v>10</v>
      </c>
      <c r="N393" s="128">
        <f t="shared" si="203"/>
        <v>10</v>
      </c>
      <c r="O393" s="128">
        <f t="shared" si="203"/>
        <v>10</v>
      </c>
      <c r="P393" s="129">
        <f>SUM(G393:O393)</f>
        <v>90</v>
      </c>
      <c r="Q393" s="130">
        <f t="shared" ref="Q393:Y393" si="204">Q22</f>
        <v>10</v>
      </c>
      <c r="R393" s="128">
        <f t="shared" si="204"/>
        <v>10</v>
      </c>
      <c r="S393" s="128">
        <f t="shared" si="204"/>
        <v>10</v>
      </c>
      <c r="T393" s="128">
        <f t="shared" si="204"/>
        <v>10</v>
      </c>
      <c r="U393" s="128">
        <f t="shared" si="204"/>
        <v>10</v>
      </c>
      <c r="V393" s="128">
        <f t="shared" si="204"/>
        <v>10</v>
      </c>
      <c r="W393" s="128">
        <f t="shared" si="204"/>
        <v>10</v>
      </c>
      <c r="X393" s="128">
        <f t="shared" si="204"/>
        <v>10</v>
      </c>
      <c r="Y393" s="131">
        <f t="shared" si="204"/>
        <v>10</v>
      </c>
      <c r="Z393" s="129">
        <f>SUM(Q393:Y393)</f>
        <v>90</v>
      </c>
      <c r="AA393" s="132">
        <f>P393+Z393</f>
        <v>180</v>
      </c>
      <c r="AB393" s="101"/>
      <c r="AC393" s="101"/>
    </row>
    <row r="394" spans="5:32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0</v>
      </c>
      <c r="H394" s="134">
        <f t="shared" ref="H394:O394" si="205">IF(H393-H390=-1,3+H392)+IF(H393-H390=0,2+H392)+IF(H393-H390=1,1+H392)+IF(H393-H390=2,H392)+IF(H393-H390=3,IF(H392-1&gt;0,H392-1,0))+IF(H393-H390=4,IF(H392-2&gt;0,H392-2,0))</f>
        <v>0</v>
      </c>
      <c r="I394" s="134">
        <f t="shared" si="205"/>
        <v>0</v>
      </c>
      <c r="J394" s="134">
        <f t="shared" si="205"/>
        <v>0</v>
      </c>
      <c r="K394" s="134">
        <f t="shared" si="205"/>
        <v>0</v>
      </c>
      <c r="L394" s="134">
        <f t="shared" si="205"/>
        <v>0</v>
      </c>
      <c r="M394" s="134">
        <f t="shared" si="205"/>
        <v>0</v>
      </c>
      <c r="N394" s="134">
        <f t="shared" si="205"/>
        <v>0</v>
      </c>
      <c r="O394" s="135">
        <f t="shared" si="205"/>
        <v>0</v>
      </c>
      <c r="P394" s="136">
        <f>SUM(G394:O394)</f>
        <v>0</v>
      </c>
      <c r="Q394" s="137">
        <f t="shared" ref="Q394:Y394" si="206">IF(Q393-Q390=-1,3+Q392)+IF(Q393-Q390=0,2+Q392)+IF(Q393-Q390=1,1+Q392)+IF(Q393-Q390=2,Q392)+IF(Q393-Q390=3,IF(Q392-1&gt;0,Q392-1,0))+IF(Q393-Q390=4,IF(Q392-2&gt;0,Q392-2,0))</f>
        <v>0</v>
      </c>
      <c r="R394" s="138">
        <f t="shared" si="206"/>
        <v>0</v>
      </c>
      <c r="S394" s="138">
        <f t="shared" si="206"/>
        <v>0</v>
      </c>
      <c r="T394" s="138">
        <f t="shared" si="206"/>
        <v>0</v>
      </c>
      <c r="U394" s="138">
        <f t="shared" si="206"/>
        <v>0</v>
      </c>
      <c r="V394" s="138">
        <f t="shared" si="206"/>
        <v>0</v>
      </c>
      <c r="W394" s="138">
        <f t="shared" si="206"/>
        <v>0</v>
      </c>
      <c r="X394" s="138">
        <f t="shared" si="206"/>
        <v>0</v>
      </c>
      <c r="Y394" s="135">
        <f t="shared" si="206"/>
        <v>0</v>
      </c>
      <c r="Z394" s="136">
        <f>SUM(Q394:Y394)</f>
        <v>0</v>
      </c>
      <c r="AA394" s="139">
        <f>P394+Z394</f>
        <v>0</v>
      </c>
      <c r="AB394" s="101"/>
      <c r="AC394" s="101"/>
    </row>
    <row r="395" spans="5:32" ht="15" thickBot="1" x14ac:dyDescent="0.4">
      <c r="E395" s="101"/>
      <c r="F395" s="140" t="s">
        <v>53</v>
      </c>
      <c r="G395" s="141">
        <f t="shared" ref="G395:O395" si="207">IF(G393-G390=-2,4)+IF(G393-G390=-1,3)+IF(G393-G390=0,2)+IF(G393-G390=1,1)+IF(G393-G390&gt;2,0)</f>
        <v>0</v>
      </c>
      <c r="H395" s="141">
        <f t="shared" si="207"/>
        <v>0</v>
      </c>
      <c r="I395" s="141">
        <f t="shared" si="207"/>
        <v>0</v>
      </c>
      <c r="J395" s="141">
        <f t="shared" si="207"/>
        <v>0</v>
      </c>
      <c r="K395" s="141">
        <f t="shared" si="207"/>
        <v>0</v>
      </c>
      <c r="L395" s="141">
        <f t="shared" si="207"/>
        <v>0</v>
      </c>
      <c r="M395" s="141">
        <f t="shared" si="207"/>
        <v>0</v>
      </c>
      <c r="N395" s="141">
        <f t="shared" si="207"/>
        <v>0</v>
      </c>
      <c r="O395" s="142">
        <f t="shared" si="207"/>
        <v>0</v>
      </c>
      <c r="P395" s="143">
        <f>SUM(G395:O395)</f>
        <v>0</v>
      </c>
      <c r="Q395" s="142">
        <f t="shared" ref="Q395:Y395" si="208">IF(Q393-Q390=-2,4)+IF(Q393-Q390=-1,3)+IF(Q393-Q390=0,2)+IF(Q393-Q390=1,1)+IF(Q393-Q390&gt;2,0)</f>
        <v>0</v>
      </c>
      <c r="R395" s="142">
        <f t="shared" si="208"/>
        <v>0</v>
      </c>
      <c r="S395" s="142">
        <f t="shared" si="208"/>
        <v>0</v>
      </c>
      <c r="T395" s="142">
        <f t="shared" si="208"/>
        <v>0</v>
      </c>
      <c r="U395" s="142">
        <f t="shared" si="208"/>
        <v>0</v>
      </c>
      <c r="V395" s="142">
        <f t="shared" si="208"/>
        <v>0</v>
      </c>
      <c r="W395" s="142">
        <f t="shared" si="208"/>
        <v>0</v>
      </c>
      <c r="X395" s="142">
        <f t="shared" si="208"/>
        <v>0</v>
      </c>
      <c r="Y395" s="142">
        <f t="shared" si="208"/>
        <v>0</v>
      </c>
      <c r="Z395" s="143">
        <f>SUM(Q395:Y395)</f>
        <v>0</v>
      </c>
      <c r="AA395" s="144">
        <f>P395+Z395</f>
        <v>0</v>
      </c>
      <c r="AB395" s="101"/>
      <c r="AC395" s="101"/>
    </row>
    <row r="396" spans="5:32" x14ac:dyDescent="0.35">
      <c r="E396" s="101"/>
      <c r="F396" s="38"/>
      <c r="G396" s="28">
        <f>G393-G390</f>
        <v>6</v>
      </c>
      <c r="H396" s="28">
        <f t="shared" ref="H396:O396" si="209">H393-H390</f>
        <v>6</v>
      </c>
      <c r="I396" s="28">
        <f t="shared" si="209"/>
        <v>5</v>
      </c>
      <c r="J396" s="28">
        <f t="shared" si="209"/>
        <v>6</v>
      </c>
      <c r="K396" s="28">
        <f t="shared" si="209"/>
        <v>7</v>
      </c>
      <c r="L396" s="28">
        <f t="shared" si="209"/>
        <v>5</v>
      </c>
      <c r="M396" s="28">
        <f t="shared" si="209"/>
        <v>7</v>
      </c>
      <c r="N396" s="28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5"/>
      <c r="AA396" s="146"/>
      <c r="AB396" s="101"/>
      <c r="AC396" s="101"/>
    </row>
    <row r="397" spans="5:32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2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2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0</v>
      </c>
      <c r="P399" s="198" t="s">
        <v>57</v>
      </c>
      <c r="Q399" s="198"/>
      <c r="R399" s="198"/>
      <c r="S399" s="198"/>
      <c r="T399" s="198"/>
      <c r="U399" s="148">
        <f>COUNTIF(G396:Y396,"=2")</f>
        <v>0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</row>
    <row r="400" spans="5:32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0</v>
      </c>
      <c r="P400" s="198" t="s">
        <v>60</v>
      </c>
      <c r="Q400" s="198"/>
      <c r="R400" s="198"/>
      <c r="S400" s="198"/>
      <c r="T400" s="198"/>
      <c r="U400" s="151">
        <f>COUNTIF(G396:Y396,"&gt;=3")</f>
        <v>18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</row>
    <row r="401" spans="5:32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0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</row>
    <row r="402" spans="5:32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0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</row>
    <row r="403" spans="5:32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0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</row>
    <row r="404" spans="5:32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18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</row>
    <row r="405" spans="5:32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</row>
    <row r="406" spans="5:32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</row>
    <row r="407" spans="5:32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</row>
    <row r="408" spans="5:32" ht="15.5" thickTop="1" thickBot="1" x14ac:dyDescent="0.4"/>
    <row r="409" spans="5:32" x14ac:dyDescent="0.35">
      <c r="E409" s="101"/>
      <c r="F409" s="102" t="s">
        <v>49</v>
      </c>
      <c r="G409" s="196">
        <f>C23</f>
        <v>0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0</v>
      </c>
      <c r="AB409" s="101"/>
      <c r="AC409" s="101"/>
    </row>
    <row r="410" spans="5:32" ht="15" thickBot="1" x14ac:dyDescent="0.4">
      <c r="E410" s="101"/>
      <c r="F410" s="104" t="s">
        <v>6</v>
      </c>
      <c r="G410" s="210">
        <f>E23</f>
        <v>20</v>
      </c>
      <c r="H410" s="211"/>
      <c r="I410" s="211"/>
      <c r="J410" s="211"/>
      <c r="K410" s="17"/>
      <c r="L410" s="211">
        <f>$F$3</f>
        <v>133</v>
      </c>
      <c r="M410" s="211"/>
      <c r="N410" s="211"/>
      <c r="O410" s="211">
        <f>$G$3</f>
        <v>68.599999999999994</v>
      </c>
      <c r="P410" s="211"/>
      <c r="Q410" s="212">
        <f>ROUND((G410*(L410/113)+(O410-AA413)),0)</f>
        <v>20</v>
      </c>
      <c r="R410" s="212"/>
      <c r="S410" s="212"/>
      <c r="T410" s="212"/>
      <c r="U410" s="17"/>
      <c r="V410" s="17"/>
      <c r="AA410" s="17"/>
      <c r="AB410" s="101"/>
      <c r="AC410" s="101"/>
    </row>
    <row r="411" spans="5:32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2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2" x14ac:dyDescent="0.35">
      <c r="E413" s="101"/>
      <c r="F413" s="109" t="s">
        <v>11</v>
      </c>
      <c r="G413" s="110">
        <f>G$7</f>
        <v>4</v>
      </c>
      <c r="H413" s="110">
        <f t="shared" ref="H413:O413" si="211">H$7</f>
        <v>4</v>
      </c>
      <c r="I413" s="110">
        <f t="shared" si="211"/>
        <v>5</v>
      </c>
      <c r="J413" s="110">
        <f t="shared" si="211"/>
        <v>4</v>
      </c>
      <c r="K413" s="110">
        <f t="shared" si="211"/>
        <v>3</v>
      </c>
      <c r="L413" s="110">
        <f t="shared" si="211"/>
        <v>5</v>
      </c>
      <c r="M413" s="110">
        <f t="shared" si="211"/>
        <v>3</v>
      </c>
      <c r="N413" s="110">
        <f t="shared" si="211"/>
        <v>5</v>
      </c>
      <c r="O413" s="110">
        <f t="shared" si="211"/>
        <v>3</v>
      </c>
      <c r="P413" s="111">
        <f>SUM(G413:O413)</f>
        <v>36</v>
      </c>
      <c r="Q413" s="110">
        <f t="shared" ref="Q413:Y413" si="212">Q$7</f>
        <v>4</v>
      </c>
      <c r="R413" s="112">
        <f t="shared" si="212"/>
        <v>4</v>
      </c>
      <c r="S413" s="112">
        <f t="shared" si="212"/>
        <v>3</v>
      </c>
      <c r="T413" s="112">
        <f t="shared" si="212"/>
        <v>5</v>
      </c>
      <c r="U413" s="112">
        <f t="shared" si="212"/>
        <v>3</v>
      </c>
      <c r="V413" s="112">
        <f t="shared" si="212"/>
        <v>4</v>
      </c>
      <c r="W413" s="112">
        <f t="shared" si="212"/>
        <v>4</v>
      </c>
      <c r="X413" s="112">
        <f t="shared" si="212"/>
        <v>5</v>
      </c>
      <c r="Y413" s="113">
        <f t="shared" si="212"/>
        <v>4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2" x14ac:dyDescent="0.35">
      <c r="E414" s="101"/>
      <c r="F414" s="114" t="s">
        <v>7</v>
      </c>
      <c r="G414" s="115">
        <f>G$8</f>
        <v>4</v>
      </c>
      <c r="H414" s="115">
        <f t="shared" ref="H414:O414" si="213">H$8</f>
        <v>8</v>
      </c>
      <c r="I414" s="115">
        <f t="shared" si="213"/>
        <v>12</v>
      </c>
      <c r="J414" s="115">
        <f t="shared" si="213"/>
        <v>14</v>
      </c>
      <c r="K414" s="115">
        <f t="shared" si="213"/>
        <v>2</v>
      </c>
      <c r="L414" s="115">
        <f t="shared" si="213"/>
        <v>10</v>
      </c>
      <c r="M414" s="115">
        <f t="shared" si="213"/>
        <v>18</v>
      </c>
      <c r="N414" s="115">
        <f t="shared" si="213"/>
        <v>16</v>
      </c>
      <c r="O414" s="116">
        <f t="shared" si="213"/>
        <v>6</v>
      </c>
      <c r="P414" s="117"/>
      <c r="Q414" s="118">
        <f t="shared" ref="Q414:Y414" si="214">Q$8</f>
        <v>1</v>
      </c>
      <c r="R414" s="119">
        <f t="shared" si="214"/>
        <v>9</v>
      </c>
      <c r="S414" s="119">
        <f t="shared" si="214"/>
        <v>11</v>
      </c>
      <c r="T414" s="119">
        <f t="shared" si="214"/>
        <v>5</v>
      </c>
      <c r="U414" s="119">
        <f t="shared" si="214"/>
        <v>17</v>
      </c>
      <c r="V414" s="119">
        <f t="shared" si="214"/>
        <v>15</v>
      </c>
      <c r="W414" s="119">
        <f t="shared" si="214"/>
        <v>3</v>
      </c>
      <c r="X414" s="119">
        <f t="shared" si="214"/>
        <v>13</v>
      </c>
      <c r="Y414" s="116">
        <f t="shared" si="214"/>
        <v>7</v>
      </c>
      <c r="Z414" s="117"/>
      <c r="AA414" s="120"/>
      <c r="AB414" s="101"/>
      <c r="AC414" s="101"/>
    </row>
    <row r="415" spans="5:32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:O415" si="215">IF($Q410&lt;=18,IF(H414&lt;=$Q410,1,0),IF($Q410&lt;=36,IF(H414&lt;=($Q410-18),2,1),IF($Q410&gt;36,IF(H414&lt;=($Q410-36),3,2))))</f>
        <v>1</v>
      </c>
      <c r="I415" s="122">
        <f t="shared" si="215"/>
        <v>1</v>
      </c>
      <c r="J415" s="122">
        <f t="shared" si="215"/>
        <v>1</v>
      </c>
      <c r="K415" s="122">
        <f t="shared" si="215"/>
        <v>2</v>
      </c>
      <c r="L415" s="122">
        <f t="shared" si="215"/>
        <v>1</v>
      </c>
      <c r="M415" s="122">
        <f t="shared" si="215"/>
        <v>1</v>
      </c>
      <c r="N415" s="122">
        <f t="shared" si="215"/>
        <v>1</v>
      </c>
      <c r="O415" s="123">
        <f t="shared" si="215"/>
        <v>1</v>
      </c>
      <c r="P415" s="124">
        <f>SUM(G415:O415)</f>
        <v>10</v>
      </c>
      <c r="Q415" s="123">
        <f t="shared" ref="Q415:Y415" si="216">IF($Q410&lt;=18,IF(Q414&lt;=$Q410,1,0),IF($Q410&lt;=36,IF(Q414&lt;=($Q410-18),2,1),IF($Q410&gt;36,IF(Q414&lt;=($Q410-36),3,2))))</f>
        <v>2</v>
      </c>
      <c r="R415" s="123">
        <f t="shared" si="216"/>
        <v>1</v>
      </c>
      <c r="S415" s="123">
        <f t="shared" si="216"/>
        <v>1</v>
      </c>
      <c r="T415" s="123">
        <f t="shared" si="216"/>
        <v>1</v>
      </c>
      <c r="U415" s="123">
        <f t="shared" si="216"/>
        <v>1</v>
      </c>
      <c r="V415" s="123">
        <f t="shared" si="216"/>
        <v>1</v>
      </c>
      <c r="W415" s="123">
        <f t="shared" si="216"/>
        <v>1</v>
      </c>
      <c r="X415" s="123">
        <f t="shared" si="216"/>
        <v>1</v>
      </c>
      <c r="Y415" s="123">
        <f t="shared" si="216"/>
        <v>1</v>
      </c>
      <c r="Z415" s="125">
        <f>SUM(Q415:Y415)</f>
        <v>10</v>
      </c>
      <c r="AA415" s="126">
        <f>P415+Z415</f>
        <v>20</v>
      </c>
      <c r="AB415" s="101"/>
      <c r="AC415" s="101"/>
    </row>
    <row r="416" spans="5:32" x14ac:dyDescent="0.35">
      <c r="E416" s="101"/>
      <c r="F416" s="127" t="s">
        <v>51</v>
      </c>
      <c r="G416" s="128">
        <f t="shared" ref="G416:O416" si="217">G23</f>
        <v>10</v>
      </c>
      <c r="H416" s="128">
        <f t="shared" si="217"/>
        <v>10</v>
      </c>
      <c r="I416" s="128">
        <f t="shared" si="217"/>
        <v>10</v>
      </c>
      <c r="J416" s="128">
        <f t="shared" si="217"/>
        <v>10</v>
      </c>
      <c r="K416" s="128">
        <f t="shared" si="217"/>
        <v>10</v>
      </c>
      <c r="L416" s="128">
        <f t="shared" si="217"/>
        <v>10</v>
      </c>
      <c r="M416" s="128">
        <f t="shared" si="217"/>
        <v>10</v>
      </c>
      <c r="N416" s="128">
        <f t="shared" si="217"/>
        <v>10</v>
      </c>
      <c r="O416" s="128">
        <f t="shared" si="217"/>
        <v>10</v>
      </c>
      <c r="P416" s="129">
        <f>SUM(G416:O416)</f>
        <v>90</v>
      </c>
      <c r="Q416" s="130">
        <f t="shared" ref="Q416:Y416" si="218">Q23</f>
        <v>10</v>
      </c>
      <c r="R416" s="128">
        <f t="shared" si="218"/>
        <v>10</v>
      </c>
      <c r="S416" s="128">
        <f t="shared" si="218"/>
        <v>10</v>
      </c>
      <c r="T416" s="128">
        <f t="shared" si="218"/>
        <v>10</v>
      </c>
      <c r="U416" s="128">
        <f t="shared" si="218"/>
        <v>10</v>
      </c>
      <c r="V416" s="128">
        <f t="shared" si="218"/>
        <v>10</v>
      </c>
      <c r="W416" s="128">
        <f t="shared" si="218"/>
        <v>10</v>
      </c>
      <c r="X416" s="128">
        <f t="shared" si="218"/>
        <v>10</v>
      </c>
      <c r="Y416" s="131">
        <f t="shared" si="218"/>
        <v>10</v>
      </c>
      <c r="Z416" s="129">
        <f>SUM(Q416:Y416)</f>
        <v>90</v>
      </c>
      <c r="AA416" s="132">
        <f>P416+Z416</f>
        <v>180</v>
      </c>
      <c r="AB416" s="101"/>
      <c r="AC416" s="101"/>
    </row>
    <row r="417" spans="5:32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0</v>
      </c>
      <c r="H417" s="134">
        <f t="shared" ref="H417:O417" si="219">IF(H416-H413=-1,3+H415)+IF(H416-H413=0,2+H415)+IF(H416-H413=1,1+H415)+IF(H416-H413=2,H415)+IF(H416-H413=3,IF(H415-1&gt;0,H415-1,0))+IF(H416-H413=4,IF(H415-2&gt;0,H415-2,0))</f>
        <v>0</v>
      </c>
      <c r="I417" s="134">
        <f t="shared" si="219"/>
        <v>0</v>
      </c>
      <c r="J417" s="134">
        <f t="shared" si="219"/>
        <v>0</v>
      </c>
      <c r="K417" s="134">
        <f t="shared" si="219"/>
        <v>0</v>
      </c>
      <c r="L417" s="134">
        <f t="shared" si="219"/>
        <v>0</v>
      </c>
      <c r="M417" s="134">
        <f t="shared" si="219"/>
        <v>0</v>
      </c>
      <c r="N417" s="134">
        <f t="shared" si="219"/>
        <v>0</v>
      </c>
      <c r="O417" s="135">
        <f t="shared" si="219"/>
        <v>0</v>
      </c>
      <c r="P417" s="136">
        <f>SUM(G417:O417)</f>
        <v>0</v>
      </c>
      <c r="Q417" s="137">
        <f t="shared" ref="Q417:Y417" si="220">IF(Q416-Q413=-1,3+Q415)+IF(Q416-Q413=0,2+Q415)+IF(Q416-Q413=1,1+Q415)+IF(Q416-Q413=2,Q415)+IF(Q416-Q413=3,IF(Q415-1&gt;0,Q415-1,0))+IF(Q416-Q413=4,IF(Q415-2&gt;0,Q415-2,0))</f>
        <v>0</v>
      </c>
      <c r="R417" s="138">
        <f t="shared" si="220"/>
        <v>0</v>
      </c>
      <c r="S417" s="138">
        <f t="shared" si="220"/>
        <v>0</v>
      </c>
      <c r="T417" s="138">
        <f t="shared" si="220"/>
        <v>0</v>
      </c>
      <c r="U417" s="138">
        <f t="shared" si="220"/>
        <v>0</v>
      </c>
      <c r="V417" s="138">
        <f t="shared" si="220"/>
        <v>0</v>
      </c>
      <c r="W417" s="138">
        <f t="shared" si="220"/>
        <v>0</v>
      </c>
      <c r="X417" s="138">
        <f t="shared" si="220"/>
        <v>0</v>
      </c>
      <c r="Y417" s="135">
        <f t="shared" si="220"/>
        <v>0</v>
      </c>
      <c r="Z417" s="136">
        <f>SUM(Q417:Y417)</f>
        <v>0</v>
      </c>
      <c r="AA417" s="139">
        <f>P417+Z417</f>
        <v>0</v>
      </c>
      <c r="AB417" s="101"/>
      <c r="AC417" s="101"/>
    </row>
    <row r="418" spans="5:32" ht="15" thickBot="1" x14ac:dyDescent="0.4">
      <c r="E418" s="101"/>
      <c r="F418" s="140" t="s">
        <v>53</v>
      </c>
      <c r="G418" s="141">
        <f t="shared" ref="G418:O418" si="221">IF(G416-G413=-2,4)+IF(G416-G413=-1,3)+IF(G416-G413=0,2)+IF(G416-G413=1,1)+IF(G416-G413&gt;2,0)</f>
        <v>0</v>
      </c>
      <c r="H418" s="141">
        <f t="shared" si="221"/>
        <v>0</v>
      </c>
      <c r="I418" s="141">
        <f t="shared" si="221"/>
        <v>0</v>
      </c>
      <c r="J418" s="141">
        <f t="shared" si="221"/>
        <v>0</v>
      </c>
      <c r="K418" s="141">
        <f t="shared" si="221"/>
        <v>0</v>
      </c>
      <c r="L418" s="141">
        <f t="shared" si="221"/>
        <v>0</v>
      </c>
      <c r="M418" s="141">
        <f t="shared" si="221"/>
        <v>0</v>
      </c>
      <c r="N418" s="141">
        <f t="shared" si="221"/>
        <v>0</v>
      </c>
      <c r="O418" s="142">
        <f t="shared" si="221"/>
        <v>0</v>
      </c>
      <c r="P418" s="143">
        <f>SUM(G418:O418)</f>
        <v>0</v>
      </c>
      <c r="Q418" s="142">
        <f t="shared" ref="Q418:Y418" si="222">IF(Q416-Q413=-2,4)+IF(Q416-Q413=-1,3)+IF(Q416-Q413=0,2)+IF(Q416-Q413=1,1)+IF(Q416-Q413&gt;2,0)</f>
        <v>0</v>
      </c>
      <c r="R418" s="142">
        <f t="shared" si="222"/>
        <v>0</v>
      </c>
      <c r="S418" s="142">
        <f t="shared" si="222"/>
        <v>0</v>
      </c>
      <c r="T418" s="142">
        <f t="shared" si="222"/>
        <v>0</v>
      </c>
      <c r="U418" s="142">
        <f t="shared" si="222"/>
        <v>0</v>
      </c>
      <c r="V418" s="142">
        <f t="shared" si="222"/>
        <v>0</v>
      </c>
      <c r="W418" s="142">
        <f t="shared" si="222"/>
        <v>0</v>
      </c>
      <c r="X418" s="142">
        <f t="shared" si="222"/>
        <v>0</v>
      </c>
      <c r="Y418" s="142">
        <f t="shared" si="222"/>
        <v>0</v>
      </c>
      <c r="Z418" s="143">
        <f>SUM(Q418:Y418)</f>
        <v>0</v>
      </c>
      <c r="AA418" s="144">
        <f>P418+Z418</f>
        <v>0</v>
      </c>
      <c r="AB418" s="101"/>
      <c r="AC418" s="101"/>
    </row>
    <row r="419" spans="5:32" x14ac:dyDescent="0.35">
      <c r="E419" s="101"/>
      <c r="F419" s="38"/>
      <c r="G419" s="28">
        <f>G416-G413</f>
        <v>6</v>
      </c>
      <c r="H419" s="28">
        <f t="shared" ref="H419:O419" si="223">H416-H413</f>
        <v>6</v>
      </c>
      <c r="I419" s="28">
        <f t="shared" si="223"/>
        <v>5</v>
      </c>
      <c r="J419" s="28">
        <f t="shared" si="223"/>
        <v>6</v>
      </c>
      <c r="K419" s="28">
        <f t="shared" si="223"/>
        <v>7</v>
      </c>
      <c r="L419" s="28">
        <f t="shared" si="223"/>
        <v>5</v>
      </c>
      <c r="M419" s="28">
        <f t="shared" si="223"/>
        <v>7</v>
      </c>
      <c r="N419" s="28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5"/>
      <c r="AA419" s="146"/>
      <c r="AB419" s="101"/>
      <c r="AC419" s="101"/>
    </row>
    <row r="420" spans="5:32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2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2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0</v>
      </c>
      <c r="P422" s="198" t="s">
        <v>57</v>
      </c>
      <c r="Q422" s="198"/>
      <c r="R422" s="198"/>
      <c r="S422" s="198"/>
      <c r="T422" s="198"/>
      <c r="U422" s="148">
        <f>COUNTIF(G419:Y419,"=2")</f>
        <v>0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</row>
    <row r="423" spans="5:32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0</v>
      </c>
      <c r="M423" s="217" t="s">
        <v>59</v>
      </c>
      <c r="N423" s="217"/>
      <c r="O423" s="152">
        <f>COUNTIF(G419:Y419,"=1")</f>
        <v>0</v>
      </c>
      <c r="P423" s="198" t="s">
        <v>60</v>
      </c>
      <c r="Q423" s="198"/>
      <c r="R423" s="198"/>
      <c r="S423" s="198"/>
      <c r="T423" s="198"/>
      <c r="U423" s="151">
        <f>COUNTIF(G419:Y419,"&gt;=3")</f>
        <v>18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</row>
    <row r="424" spans="5:32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0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</row>
    <row r="425" spans="5:32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0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</row>
    <row r="426" spans="5:32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0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</row>
    <row r="427" spans="5:32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18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</row>
    <row r="428" spans="5:32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</row>
    <row r="429" spans="5:32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</row>
    <row r="430" spans="5:32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</row>
    <row r="431" spans="5:32" ht="15.5" thickTop="1" thickBot="1" x14ac:dyDescent="0.4"/>
    <row r="432" spans="5:32" x14ac:dyDescent="0.35">
      <c r="E432" s="101"/>
      <c r="F432" s="102" t="s">
        <v>49</v>
      </c>
      <c r="G432" s="196">
        <f>C24</f>
        <v>0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0</v>
      </c>
      <c r="AB432" s="101"/>
      <c r="AC432" s="101"/>
    </row>
    <row r="433" spans="5:32" ht="15" thickBot="1" x14ac:dyDescent="0.4">
      <c r="E433" s="101"/>
      <c r="F433" s="104" t="s">
        <v>6</v>
      </c>
      <c r="G433" s="210">
        <f>E24</f>
        <v>20</v>
      </c>
      <c r="H433" s="211"/>
      <c r="I433" s="211"/>
      <c r="J433" s="211"/>
      <c r="K433" s="17"/>
      <c r="L433" s="211">
        <f>$F$3</f>
        <v>133</v>
      </c>
      <c r="M433" s="211"/>
      <c r="N433" s="211"/>
      <c r="O433" s="211">
        <f>$G$3</f>
        <v>68.599999999999994</v>
      </c>
      <c r="P433" s="211"/>
      <c r="Q433" s="212">
        <f>ROUND((G433*(L433/113)+(O433-AA436)),0)</f>
        <v>20</v>
      </c>
      <c r="R433" s="212"/>
      <c r="S433" s="212"/>
      <c r="T433" s="212"/>
      <c r="U433" s="17"/>
      <c r="V433" s="17"/>
      <c r="AA433" s="17"/>
      <c r="AB433" s="101"/>
      <c r="AC433" s="101"/>
    </row>
    <row r="434" spans="5:32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2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2" x14ac:dyDescent="0.35">
      <c r="E436" s="101"/>
      <c r="F436" s="109" t="s">
        <v>11</v>
      </c>
      <c r="G436" s="110">
        <f>G$7</f>
        <v>4</v>
      </c>
      <c r="H436" s="110">
        <f t="shared" ref="H436:O436" si="225">H$7</f>
        <v>4</v>
      </c>
      <c r="I436" s="110">
        <f t="shared" si="225"/>
        <v>5</v>
      </c>
      <c r="J436" s="110">
        <f t="shared" si="225"/>
        <v>4</v>
      </c>
      <c r="K436" s="110">
        <f t="shared" si="225"/>
        <v>3</v>
      </c>
      <c r="L436" s="110">
        <f t="shared" si="225"/>
        <v>5</v>
      </c>
      <c r="M436" s="110">
        <f t="shared" si="225"/>
        <v>3</v>
      </c>
      <c r="N436" s="110">
        <f t="shared" si="225"/>
        <v>5</v>
      </c>
      <c r="O436" s="110">
        <f t="shared" si="225"/>
        <v>3</v>
      </c>
      <c r="P436" s="111">
        <f>SUM(G436:O436)</f>
        <v>36</v>
      </c>
      <c r="Q436" s="110">
        <f t="shared" ref="Q436:Y436" si="226">Q$7</f>
        <v>4</v>
      </c>
      <c r="R436" s="112">
        <f t="shared" si="226"/>
        <v>4</v>
      </c>
      <c r="S436" s="112">
        <f t="shared" si="226"/>
        <v>3</v>
      </c>
      <c r="T436" s="112">
        <f t="shared" si="226"/>
        <v>5</v>
      </c>
      <c r="U436" s="112">
        <f t="shared" si="226"/>
        <v>3</v>
      </c>
      <c r="V436" s="112">
        <f t="shared" si="226"/>
        <v>4</v>
      </c>
      <c r="W436" s="112">
        <f t="shared" si="226"/>
        <v>4</v>
      </c>
      <c r="X436" s="112">
        <f t="shared" si="226"/>
        <v>5</v>
      </c>
      <c r="Y436" s="113">
        <f t="shared" si="226"/>
        <v>4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2" x14ac:dyDescent="0.35">
      <c r="E437" s="101"/>
      <c r="F437" s="114" t="s">
        <v>7</v>
      </c>
      <c r="G437" s="115">
        <f>G$8</f>
        <v>4</v>
      </c>
      <c r="H437" s="115">
        <f t="shared" ref="H437:O437" si="227">H$8</f>
        <v>8</v>
      </c>
      <c r="I437" s="115">
        <f t="shared" si="227"/>
        <v>12</v>
      </c>
      <c r="J437" s="115">
        <f t="shared" si="227"/>
        <v>14</v>
      </c>
      <c r="K437" s="115">
        <f t="shared" si="227"/>
        <v>2</v>
      </c>
      <c r="L437" s="115">
        <f t="shared" si="227"/>
        <v>10</v>
      </c>
      <c r="M437" s="115">
        <f t="shared" si="227"/>
        <v>18</v>
      </c>
      <c r="N437" s="115">
        <f t="shared" si="227"/>
        <v>16</v>
      </c>
      <c r="O437" s="116">
        <f t="shared" si="227"/>
        <v>6</v>
      </c>
      <c r="P437" s="117"/>
      <c r="Q437" s="118">
        <f t="shared" ref="Q437:Y437" si="228">Q$8</f>
        <v>1</v>
      </c>
      <c r="R437" s="119">
        <f t="shared" si="228"/>
        <v>9</v>
      </c>
      <c r="S437" s="119">
        <f t="shared" si="228"/>
        <v>11</v>
      </c>
      <c r="T437" s="119">
        <f t="shared" si="228"/>
        <v>5</v>
      </c>
      <c r="U437" s="119">
        <f t="shared" si="228"/>
        <v>17</v>
      </c>
      <c r="V437" s="119">
        <f t="shared" si="228"/>
        <v>15</v>
      </c>
      <c r="W437" s="119">
        <f t="shared" si="228"/>
        <v>3</v>
      </c>
      <c r="X437" s="119">
        <f t="shared" si="228"/>
        <v>13</v>
      </c>
      <c r="Y437" s="116">
        <f t="shared" si="228"/>
        <v>7</v>
      </c>
      <c r="Z437" s="117"/>
      <c r="AA437" s="120"/>
      <c r="AB437" s="101"/>
      <c r="AC437" s="101"/>
    </row>
    <row r="438" spans="5:32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1</v>
      </c>
      <c r="H438" s="122">
        <f t="shared" ref="H438:O438" si="229">IF($Q433&lt;=18,IF(H437&lt;=$Q433,1,0),IF($Q433&lt;=36,IF(H437&lt;=($Q433-18),2,1),IF($Q433&gt;36,IF(H437&lt;=($Q433-36),3,2))))</f>
        <v>1</v>
      </c>
      <c r="I438" s="122">
        <f t="shared" si="229"/>
        <v>1</v>
      </c>
      <c r="J438" s="122">
        <f t="shared" si="229"/>
        <v>1</v>
      </c>
      <c r="K438" s="122">
        <f t="shared" si="229"/>
        <v>2</v>
      </c>
      <c r="L438" s="122">
        <f t="shared" si="229"/>
        <v>1</v>
      </c>
      <c r="M438" s="122">
        <f t="shared" si="229"/>
        <v>1</v>
      </c>
      <c r="N438" s="122">
        <f t="shared" si="229"/>
        <v>1</v>
      </c>
      <c r="O438" s="123">
        <f t="shared" si="229"/>
        <v>1</v>
      </c>
      <c r="P438" s="124">
        <f>SUM(G438:O438)</f>
        <v>10</v>
      </c>
      <c r="Q438" s="123">
        <f t="shared" ref="Q438:Y438" si="230">IF($Q433&lt;=18,IF(Q437&lt;=$Q433,1,0),IF($Q433&lt;=36,IF(Q437&lt;=($Q433-18),2,1),IF($Q433&gt;36,IF(Q437&lt;=($Q433-36),3,2))))</f>
        <v>2</v>
      </c>
      <c r="R438" s="123">
        <f t="shared" si="230"/>
        <v>1</v>
      </c>
      <c r="S438" s="123">
        <f t="shared" si="230"/>
        <v>1</v>
      </c>
      <c r="T438" s="123">
        <f t="shared" si="230"/>
        <v>1</v>
      </c>
      <c r="U438" s="123">
        <f t="shared" si="230"/>
        <v>1</v>
      </c>
      <c r="V438" s="123">
        <f t="shared" si="230"/>
        <v>1</v>
      </c>
      <c r="W438" s="123">
        <f t="shared" si="230"/>
        <v>1</v>
      </c>
      <c r="X438" s="123">
        <f t="shared" si="230"/>
        <v>1</v>
      </c>
      <c r="Y438" s="123">
        <f t="shared" si="230"/>
        <v>1</v>
      </c>
      <c r="Z438" s="125">
        <f>SUM(Q438:Y438)</f>
        <v>10</v>
      </c>
      <c r="AA438" s="126">
        <f>P438+Z438</f>
        <v>20</v>
      </c>
      <c r="AB438" s="101"/>
      <c r="AC438" s="101"/>
    </row>
    <row r="439" spans="5:32" x14ac:dyDescent="0.35">
      <c r="E439" s="101"/>
      <c r="F439" s="127" t="s">
        <v>51</v>
      </c>
      <c r="G439" s="128">
        <f t="shared" ref="G439:O439" si="231">G24</f>
        <v>10</v>
      </c>
      <c r="H439" s="128">
        <f t="shared" si="231"/>
        <v>10</v>
      </c>
      <c r="I439" s="128">
        <f t="shared" si="231"/>
        <v>10</v>
      </c>
      <c r="J439" s="128">
        <f t="shared" si="231"/>
        <v>10</v>
      </c>
      <c r="K439" s="128">
        <f t="shared" si="231"/>
        <v>10</v>
      </c>
      <c r="L439" s="128">
        <f t="shared" si="231"/>
        <v>10</v>
      </c>
      <c r="M439" s="128">
        <f t="shared" si="231"/>
        <v>10</v>
      </c>
      <c r="N439" s="128">
        <f t="shared" si="231"/>
        <v>10</v>
      </c>
      <c r="O439" s="128">
        <f t="shared" si="231"/>
        <v>10</v>
      </c>
      <c r="P439" s="129">
        <f>SUM(G439:O439)</f>
        <v>90</v>
      </c>
      <c r="Q439" s="130">
        <f t="shared" ref="Q439:Y439" si="232">Q24</f>
        <v>10</v>
      </c>
      <c r="R439" s="128">
        <f t="shared" si="232"/>
        <v>10</v>
      </c>
      <c r="S439" s="128">
        <f t="shared" si="232"/>
        <v>10</v>
      </c>
      <c r="T439" s="128">
        <f t="shared" si="232"/>
        <v>10</v>
      </c>
      <c r="U439" s="128">
        <f t="shared" si="232"/>
        <v>10</v>
      </c>
      <c r="V439" s="128">
        <f t="shared" si="232"/>
        <v>10</v>
      </c>
      <c r="W439" s="128">
        <f t="shared" si="232"/>
        <v>10</v>
      </c>
      <c r="X439" s="128">
        <f t="shared" si="232"/>
        <v>10</v>
      </c>
      <c r="Y439" s="131">
        <f t="shared" si="232"/>
        <v>10</v>
      </c>
      <c r="Z439" s="129">
        <f>SUM(Q439:Y439)</f>
        <v>90</v>
      </c>
      <c r="AA439" s="132">
        <f>P439+Z439</f>
        <v>180</v>
      </c>
      <c r="AB439" s="101"/>
      <c r="AC439" s="101"/>
    </row>
    <row r="440" spans="5:32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0</v>
      </c>
      <c r="H440" s="134">
        <f t="shared" ref="H440:O440" si="233">IF(H439-H436=-1,3+H438)+IF(H439-H436=0,2+H438)+IF(H439-H436=1,1+H438)+IF(H439-H436=2,H438)+IF(H439-H436=3,IF(H438-1&gt;0,H438-1,0))+IF(H439-H436=4,IF(H438-2&gt;0,H438-2,0))</f>
        <v>0</v>
      </c>
      <c r="I440" s="134">
        <f t="shared" si="233"/>
        <v>0</v>
      </c>
      <c r="J440" s="134">
        <f t="shared" si="233"/>
        <v>0</v>
      </c>
      <c r="K440" s="134">
        <f t="shared" si="233"/>
        <v>0</v>
      </c>
      <c r="L440" s="134">
        <f t="shared" si="233"/>
        <v>0</v>
      </c>
      <c r="M440" s="134">
        <f t="shared" si="233"/>
        <v>0</v>
      </c>
      <c r="N440" s="134">
        <f t="shared" si="233"/>
        <v>0</v>
      </c>
      <c r="O440" s="135">
        <f t="shared" si="233"/>
        <v>0</v>
      </c>
      <c r="P440" s="136">
        <f>SUM(G440:O440)</f>
        <v>0</v>
      </c>
      <c r="Q440" s="137">
        <f t="shared" ref="Q440:Y440" si="234">IF(Q439-Q436=-1,3+Q438)+IF(Q439-Q436=0,2+Q438)+IF(Q439-Q436=1,1+Q438)+IF(Q439-Q436=2,Q438)+IF(Q439-Q436=3,IF(Q438-1&gt;0,Q438-1,0))+IF(Q439-Q436=4,IF(Q438-2&gt;0,Q438-2,0))</f>
        <v>0</v>
      </c>
      <c r="R440" s="138">
        <f t="shared" si="234"/>
        <v>0</v>
      </c>
      <c r="S440" s="138">
        <f t="shared" si="234"/>
        <v>0</v>
      </c>
      <c r="T440" s="138">
        <f t="shared" si="234"/>
        <v>0</v>
      </c>
      <c r="U440" s="138">
        <f t="shared" si="234"/>
        <v>0</v>
      </c>
      <c r="V440" s="138">
        <f t="shared" si="234"/>
        <v>0</v>
      </c>
      <c r="W440" s="138">
        <f t="shared" si="234"/>
        <v>0</v>
      </c>
      <c r="X440" s="138">
        <f t="shared" si="234"/>
        <v>0</v>
      </c>
      <c r="Y440" s="135">
        <f t="shared" si="234"/>
        <v>0</v>
      </c>
      <c r="Z440" s="136">
        <f>SUM(Q440:Y440)</f>
        <v>0</v>
      </c>
      <c r="AA440" s="139">
        <f>P440+Z440</f>
        <v>0</v>
      </c>
      <c r="AB440" s="101"/>
      <c r="AC440" s="101"/>
    </row>
    <row r="441" spans="5:32" ht="15" thickBot="1" x14ac:dyDescent="0.4">
      <c r="E441" s="101"/>
      <c r="F441" s="140" t="s">
        <v>53</v>
      </c>
      <c r="G441" s="141">
        <f t="shared" ref="G441:O441" si="235">IF(G439-G436=-2,4)+IF(G439-G436=-1,3)+IF(G439-G436=0,2)+IF(G439-G436=1,1)+IF(G439-G436&gt;2,0)</f>
        <v>0</v>
      </c>
      <c r="H441" s="141">
        <f t="shared" si="235"/>
        <v>0</v>
      </c>
      <c r="I441" s="141">
        <f t="shared" si="235"/>
        <v>0</v>
      </c>
      <c r="J441" s="141">
        <f t="shared" si="235"/>
        <v>0</v>
      </c>
      <c r="K441" s="141">
        <f t="shared" si="235"/>
        <v>0</v>
      </c>
      <c r="L441" s="141">
        <f t="shared" si="235"/>
        <v>0</v>
      </c>
      <c r="M441" s="141">
        <f t="shared" si="235"/>
        <v>0</v>
      </c>
      <c r="N441" s="141">
        <f t="shared" si="235"/>
        <v>0</v>
      </c>
      <c r="O441" s="142">
        <f t="shared" si="235"/>
        <v>0</v>
      </c>
      <c r="P441" s="143">
        <f>SUM(G441:O441)</f>
        <v>0</v>
      </c>
      <c r="Q441" s="142">
        <f t="shared" ref="Q441:Y441" si="236">IF(Q439-Q436=-2,4)+IF(Q439-Q436=-1,3)+IF(Q439-Q436=0,2)+IF(Q439-Q436=1,1)+IF(Q439-Q436&gt;2,0)</f>
        <v>0</v>
      </c>
      <c r="R441" s="142">
        <f t="shared" si="236"/>
        <v>0</v>
      </c>
      <c r="S441" s="142">
        <f t="shared" si="236"/>
        <v>0</v>
      </c>
      <c r="T441" s="142">
        <f t="shared" si="236"/>
        <v>0</v>
      </c>
      <c r="U441" s="142">
        <f t="shared" si="236"/>
        <v>0</v>
      </c>
      <c r="V441" s="142">
        <f t="shared" si="236"/>
        <v>0</v>
      </c>
      <c r="W441" s="142">
        <f t="shared" si="236"/>
        <v>0</v>
      </c>
      <c r="X441" s="142">
        <f t="shared" si="236"/>
        <v>0</v>
      </c>
      <c r="Y441" s="142">
        <f t="shared" si="236"/>
        <v>0</v>
      </c>
      <c r="Z441" s="143">
        <f>SUM(Q441:Y441)</f>
        <v>0</v>
      </c>
      <c r="AA441" s="144">
        <f>P441+Z441</f>
        <v>0</v>
      </c>
      <c r="AB441" s="101"/>
      <c r="AC441" s="101"/>
    </row>
    <row r="442" spans="5:32" x14ac:dyDescent="0.35">
      <c r="E442" s="101"/>
      <c r="F442" s="38"/>
      <c r="G442" s="28">
        <f>G439-G436</f>
        <v>6</v>
      </c>
      <c r="H442" s="28">
        <f t="shared" ref="H442:O442" si="237">H439-H436</f>
        <v>6</v>
      </c>
      <c r="I442" s="28">
        <f t="shared" si="237"/>
        <v>5</v>
      </c>
      <c r="J442" s="28">
        <f t="shared" si="237"/>
        <v>6</v>
      </c>
      <c r="K442" s="28">
        <f t="shared" si="237"/>
        <v>7</v>
      </c>
      <c r="L442" s="28">
        <f t="shared" si="237"/>
        <v>5</v>
      </c>
      <c r="M442" s="28">
        <f t="shared" si="237"/>
        <v>7</v>
      </c>
      <c r="N442" s="28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5"/>
      <c r="AA442" s="146"/>
      <c r="AB442" s="101"/>
      <c r="AC442" s="101"/>
    </row>
    <row r="443" spans="5:32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2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2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0</v>
      </c>
      <c r="P445" s="198" t="s">
        <v>57</v>
      </c>
      <c r="Q445" s="198"/>
      <c r="R445" s="198"/>
      <c r="S445" s="198"/>
      <c r="T445" s="198"/>
      <c r="U445" s="148">
        <f>COUNTIF(G442:Y442,"=2")</f>
        <v>0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</row>
    <row r="446" spans="5:32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0</v>
      </c>
      <c r="P446" s="198" t="s">
        <v>60</v>
      </c>
      <c r="Q446" s="198"/>
      <c r="R446" s="198"/>
      <c r="S446" s="198"/>
      <c r="T446" s="198"/>
      <c r="U446" s="151">
        <f>COUNTIF(G442:Y442,"&gt;=3")</f>
        <v>18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</row>
    <row r="447" spans="5:32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0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</row>
    <row r="448" spans="5:32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0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</row>
    <row r="449" spans="5:32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0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</row>
    <row r="450" spans="5:32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18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</row>
    <row r="451" spans="5:32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</row>
    <row r="452" spans="5:32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</row>
    <row r="453" spans="5:32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</row>
    <row r="454" spans="5:32" ht="15.5" thickTop="1" thickBot="1" x14ac:dyDescent="0.4"/>
    <row r="455" spans="5:32" x14ac:dyDescent="0.35">
      <c r="E455" s="101"/>
      <c r="F455" s="102" t="s">
        <v>49</v>
      </c>
      <c r="G455" s="196">
        <f>C25</f>
        <v>0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0</v>
      </c>
      <c r="AB455" s="101"/>
      <c r="AC455" s="101"/>
    </row>
    <row r="456" spans="5:32" ht="15" thickBot="1" x14ac:dyDescent="0.4">
      <c r="E456" s="101"/>
      <c r="F456" s="104" t="s">
        <v>6</v>
      </c>
      <c r="G456" s="210">
        <f>E25</f>
        <v>20</v>
      </c>
      <c r="H456" s="211"/>
      <c r="I456" s="211"/>
      <c r="J456" s="211"/>
      <c r="K456" s="17"/>
      <c r="L456" s="211">
        <f>$F$3</f>
        <v>133</v>
      </c>
      <c r="M456" s="211"/>
      <c r="N456" s="211"/>
      <c r="O456" s="211">
        <f>$G$3</f>
        <v>68.599999999999994</v>
      </c>
      <c r="P456" s="211"/>
      <c r="Q456" s="212">
        <f>ROUND((G456*(L456/113)+(O456-AA459)),0)</f>
        <v>20</v>
      </c>
      <c r="R456" s="212"/>
      <c r="S456" s="212"/>
      <c r="T456" s="212"/>
      <c r="U456" s="17"/>
      <c r="V456" s="17"/>
      <c r="AA456" s="17"/>
      <c r="AB456" s="101"/>
      <c r="AC456" s="101"/>
    </row>
    <row r="457" spans="5:32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2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2" x14ac:dyDescent="0.35">
      <c r="E459" s="101"/>
      <c r="F459" s="109" t="s">
        <v>11</v>
      </c>
      <c r="G459" s="110">
        <f>G$7</f>
        <v>4</v>
      </c>
      <c r="H459" s="110">
        <f t="shared" ref="H459:O459" si="239">H$7</f>
        <v>4</v>
      </c>
      <c r="I459" s="110">
        <f t="shared" si="239"/>
        <v>5</v>
      </c>
      <c r="J459" s="110">
        <f t="shared" si="239"/>
        <v>4</v>
      </c>
      <c r="K459" s="110">
        <f t="shared" si="239"/>
        <v>3</v>
      </c>
      <c r="L459" s="110">
        <f t="shared" si="239"/>
        <v>5</v>
      </c>
      <c r="M459" s="110">
        <f t="shared" si="239"/>
        <v>3</v>
      </c>
      <c r="N459" s="110">
        <f t="shared" si="239"/>
        <v>5</v>
      </c>
      <c r="O459" s="110">
        <f t="shared" si="239"/>
        <v>3</v>
      </c>
      <c r="P459" s="111">
        <f>SUM(G459:O459)</f>
        <v>36</v>
      </c>
      <c r="Q459" s="110">
        <f t="shared" ref="Q459:Y459" si="240">Q$7</f>
        <v>4</v>
      </c>
      <c r="R459" s="112">
        <f t="shared" si="240"/>
        <v>4</v>
      </c>
      <c r="S459" s="112">
        <f t="shared" si="240"/>
        <v>3</v>
      </c>
      <c r="T459" s="112">
        <f t="shared" si="240"/>
        <v>5</v>
      </c>
      <c r="U459" s="112">
        <f t="shared" si="240"/>
        <v>3</v>
      </c>
      <c r="V459" s="112">
        <f t="shared" si="240"/>
        <v>4</v>
      </c>
      <c r="W459" s="112">
        <f t="shared" si="240"/>
        <v>4</v>
      </c>
      <c r="X459" s="112">
        <f t="shared" si="240"/>
        <v>5</v>
      </c>
      <c r="Y459" s="113">
        <f t="shared" si="240"/>
        <v>4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2" x14ac:dyDescent="0.35">
      <c r="E460" s="101"/>
      <c r="F460" s="114" t="s">
        <v>7</v>
      </c>
      <c r="G460" s="115">
        <f>G$8</f>
        <v>4</v>
      </c>
      <c r="H460" s="115">
        <f t="shared" ref="H460:O460" si="241">H$8</f>
        <v>8</v>
      </c>
      <c r="I460" s="115">
        <f t="shared" si="241"/>
        <v>12</v>
      </c>
      <c r="J460" s="115">
        <f t="shared" si="241"/>
        <v>14</v>
      </c>
      <c r="K460" s="115">
        <f t="shared" si="241"/>
        <v>2</v>
      </c>
      <c r="L460" s="115">
        <f t="shared" si="241"/>
        <v>10</v>
      </c>
      <c r="M460" s="115">
        <f t="shared" si="241"/>
        <v>18</v>
      </c>
      <c r="N460" s="115">
        <f t="shared" si="241"/>
        <v>16</v>
      </c>
      <c r="O460" s="116">
        <f t="shared" si="241"/>
        <v>6</v>
      </c>
      <c r="P460" s="117"/>
      <c r="Q460" s="118">
        <f t="shared" ref="Q460:Y460" si="242">Q$8</f>
        <v>1</v>
      </c>
      <c r="R460" s="119">
        <f t="shared" si="242"/>
        <v>9</v>
      </c>
      <c r="S460" s="119">
        <f t="shared" si="242"/>
        <v>11</v>
      </c>
      <c r="T460" s="119">
        <f t="shared" si="242"/>
        <v>5</v>
      </c>
      <c r="U460" s="119">
        <f t="shared" si="242"/>
        <v>17</v>
      </c>
      <c r="V460" s="119">
        <f t="shared" si="242"/>
        <v>15</v>
      </c>
      <c r="W460" s="119">
        <f t="shared" si="242"/>
        <v>3</v>
      </c>
      <c r="X460" s="119">
        <f t="shared" si="242"/>
        <v>13</v>
      </c>
      <c r="Y460" s="116">
        <f t="shared" si="242"/>
        <v>7</v>
      </c>
      <c r="Z460" s="117"/>
      <c r="AA460" s="120"/>
      <c r="AB460" s="101"/>
      <c r="AC460" s="101"/>
    </row>
    <row r="461" spans="5:32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1</v>
      </c>
      <c r="H461" s="122">
        <f t="shared" ref="H461:O461" si="243">IF($Q456&lt;=18,IF(H460&lt;=$Q456,1,0),IF($Q456&lt;=36,IF(H460&lt;=($Q456-18),2,1),IF($Q456&gt;36,IF(H460&lt;=($Q456-36),3,2))))</f>
        <v>1</v>
      </c>
      <c r="I461" s="122">
        <f t="shared" si="243"/>
        <v>1</v>
      </c>
      <c r="J461" s="122">
        <f t="shared" si="243"/>
        <v>1</v>
      </c>
      <c r="K461" s="122">
        <f t="shared" si="243"/>
        <v>2</v>
      </c>
      <c r="L461" s="122">
        <f t="shared" si="243"/>
        <v>1</v>
      </c>
      <c r="M461" s="122">
        <f t="shared" si="243"/>
        <v>1</v>
      </c>
      <c r="N461" s="122">
        <f t="shared" si="243"/>
        <v>1</v>
      </c>
      <c r="O461" s="123">
        <f t="shared" si="243"/>
        <v>1</v>
      </c>
      <c r="P461" s="124">
        <f>SUM(G461:O461)</f>
        <v>10</v>
      </c>
      <c r="Q461" s="123">
        <f t="shared" ref="Q461:Y461" si="244">IF($Q456&lt;=18,IF(Q460&lt;=$Q456,1,0),IF($Q456&lt;=36,IF(Q460&lt;=($Q456-18),2,1),IF($Q456&gt;36,IF(Q460&lt;=($Q456-36),3,2))))</f>
        <v>2</v>
      </c>
      <c r="R461" s="123">
        <f t="shared" si="244"/>
        <v>1</v>
      </c>
      <c r="S461" s="123">
        <f t="shared" si="244"/>
        <v>1</v>
      </c>
      <c r="T461" s="123">
        <f t="shared" si="244"/>
        <v>1</v>
      </c>
      <c r="U461" s="123">
        <f t="shared" si="244"/>
        <v>1</v>
      </c>
      <c r="V461" s="123">
        <f t="shared" si="244"/>
        <v>1</v>
      </c>
      <c r="W461" s="123">
        <f t="shared" si="244"/>
        <v>1</v>
      </c>
      <c r="X461" s="123">
        <f t="shared" si="244"/>
        <v>1</v>
      </c>
      <c r="Y461" s="123">
        <f t="shared" si="244"/>
        <v>1</v>
      </c>
      <c r="Z461" s="125">
        <f>SUM(Q461:Y461)</f>
        <v>10</v>
      </c>
      <c r="AA461" s="126">
        <f>P461+Z461</f>
        <v>20</v>
      </c>
      <c r="AB461" s="101"/>
      <c r="AC461" s="101"/>
    </row>
    <row r="462" spans="5:32" x14ac:dyDescent="0.35">
      <c r="E462" s="101"/>
      <c r="F462" s="127" t="s">
        <v>51</v>
      </c>
      <c r="G462" s="128">
        <f t="shared" ref="G462:O462" si="245">G25</f>
        <v>10</v>
      </c>
      <c r="H462" s="128">
        <f t="shared" si="245"/>
        <v>10</v>
      </c>
      <c r="I462" s="128">
        <f t="shared" si="245"/>
        <v>10</v>
      </c>
      <c r="J462" s="128">
        <f t="shared" si="245"/>
        <v>10</v>
      </c>
      <c r="K462" s="128">
        <f t="shared" si="245"/>
        <v>10</v>
      </c>
      <c r="L462" s="128">
        <f t="shared" si="245"/>
        <v>10</v>
      </c>
      <c r="M462" s="128">
        <f t="shared" si="245"/>
        <v>10</v>
      </c>
      <c r="N462" s="128">
        <f t="shared" si="245"/>
        <v>10</v>
      </c>
      <c r="O462" s="128">
        <f t="shared" si="245"/>
        <v>10</v>
      </c>
      <c r="P462" s="129">
        <f>SUM(G462:O462)</f>
        <v>90</v>
      </c>
      <c r="Q462" s="130">
        <f t="shared" ref="Q462:Y462" si="246">Q25</f>
        <v>10</v>
      </c>
      <c r="R462" s="128">
        <f t="shared" si="246"/>
        <v>10</v>
      </c>
      <c r="S462" s="128">
        <f t="shared" si="246"/>
        <v>10</v>
      </c>
      <c r="T462" s="128">
        <f t="shared" si="246"/>
        <v>10</v>
      </c>
      <c r="U462" s="128">
        <f t="shared" si="246"/>
        <v>10</v>
      </c>
      <c r="V462" s="128">
        <f t="shared" si="246"/>
        <v>10</v>
      </c>
      <c r="W462" s="128">
        <f t="shared" si="246"/>
        <v>10</v>
      </c>
      <c r="X462" s="128">
        <f t="shared" si="246"/>
        <v>10</v>
      </c>
      <c r="Y462" s="131">
        <f t="shared" si="246"/>
        <v>10</v>
      </c>
      <c r="Z462" s="129">
        <f>SUM(Q462:Y462)</f>
        <v>90</v>
      </c>
      <c r="AA462" s="132">
        <f>P462+Z462</f>
        <v>180</v>
      </c>
      <c r="AB462" s="101"/>
      <c r="AC462" s="101"/>
    </row>
    <row r="463" spans="5:32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0</v>
      </c>
      <c r="H463" s="134">
        <f t="shared" ref="H463:O463" si="247">IF(H462-H459=-1,3+H461)+IF(H462-H459=0,2+H461)+IF(H462-H459=1,1+H461)+IF(H462-H459=2,H461)+IF(H462-H459=3,IF(H461-1&gt;0,H461-1,0))+IF(H462-H459=4,IF(H461-2&gt;0,H461-2,0))</f>
        <v>0</v>
      </c>
      <c r="I463" s="134">
        <f t="shared" si="247"/>
        <v>0</v>
      </c>
      <c r="J463" s="134">
        <f t="shared" si="247"/>
        <v>0</v>
      </c>
      <c r="K463" s="134">
        <f t="shared" si="247"/>
        <v>0</v>
      </c>
      <c r="L463" s="134">
        <f t="shared" si="247"/>
        <v>0</v>
      </c>
      <c r="M463" s="134">
        <f t="shared" si="247"/>
        <v>0</v>
      </c>
      <c r="N463" s="134">
        <f t="shared" si="247"/>
        <v>0</v>
      </c>
      <c r="O463" s="135">
        <f t="shared" si="247"/>
        <v>0</v>
      </c>
      <c r="P463" s="136">
        <f>SUM(G463:O463)</f>
        <v>0</v>
      </c>
      <c r="Q463" s="137">
        <f t="shared" ref="Q463:Y463" si="248">IF(Q462-Q459=-1,3+Q461)+IF(Q462-Q459=0,2+Q461)+IF(Q462-Q459=1,1+Q461)+IF(Q462-Q459=2,Q461)+IF(Q462-Q459=3,IF(Q461-1&gt;0,Q461-1,0))+IF(Q462-Q459=4,IF(Q461-2&gt;0,Q461-2,0))</f>
        <v>0</v>
      </c>
      <c r="R463" s="138">
        <f t="shared" si="248"/>
        <v>0</v>
      </c>
      <c r="S463" s="138">
        <f t="shared" si="248"/>
        <v>0</v>
      </c>
      <c r="T463" s="138">
        <f t="shared" si="248"/>
        <v>0</v>
      </c>
      <c r="U463" s="138">
        <f t="shared" si="248"/>
        <v>0</v>
      </c>
      <c r="V463" s="138">
        <f t="shared" si="248"/>
        <v>0</v>
      </c>
      <c r="W463" s="138">
        <f t="shared" si="248"/>
        <v>0</v>
      </c>
      <c r="X463" s="138">
        <f t="shared" si="248"/>
        <v>0</v>
      </c>
      <c r="Y463" s="135">
        <f t="shared" si="248"/>
        <v>0</v>
      </c>
      <c r="Z463" s="136">
        <f>SUM(Q463:Y463)</f>
        <v>0</v>
      </c>
      <c r="AA463" s="139">
        <f>P463+Z463</f>
        <v>0</v>
      </c>
      <c r="AB463" s="101"/>
      <c r="AC463" s="101"/>
    </row>
    <row r="464" spans="5:32" ht="15" thickBot="1" x14ac:dyDescent="0.4">
      <c r="E464" s="101"/>
      <c r="F464" s="140" t="s">
        <v>53</v>
      </c>
      <c r="G464" s="141">
        <f t="shared" ref="G464:O464" si="249">IF(G462-G459=-2,4)+IF(G462-G459=-1,3)+IF(G462-G459=0,2)+IF(G462-G459=1,1)+IF(G462-G459&gt;2,0)</f>
        <v>0</v>
      </c>
      <c r="H464" s="141">
        <f t="shared" si="249"/>
        <v>0</v>
      </c>
      <c r="I464" s="141">
        <f t="shared" si="249"/>
        <v>0</v>
      </c>
      <c r="J464" s="141">
        <f t="shared" si="249"/>
        <v>0</v>
      </c>
      <c r="K464" s="141">
        <f t="shared" si="249"/>
        <v>0</v>
      </c>
      <c r="L464" s="141">
        <f t="shared" si="249"/>
        <v>0</v>
      </c>
      <c r="M464" s="141">
        <f t="shared" si="249"/>
        <v>0</v>
      </c>
      <c r="N464" s="141">
        <f t="shared" si="249"/>
        <v>0</v>
      </c>
      <c r="O464" s="142">
        <f t="shared" si="249"/>
        <v>0</v>
      </c>
      <c r="P464" s="143">
        <f>SUM(G464:O464)</f>
        <v>0</v>
      </c>
      <c r="Q464" s="142">
        <f t="shared" ref="Q464:Y464" si="250">IF(Q462-Q459=-2,4)+IF(Q462-Q459=-1,3)+IF(Q462-Q459=0,2)+IF(Q462-Q459=1,1)+IF(Q462-Q459&gt;2,0)</f>
        <v>0</v>
      </c>
      <c r="R464" s="142">
        <f t="shared" si="250"/>
        <v>0</v>
      </c>
      <c r="S464" s="142">
        <f t="shared" si="250"/>
        <v>0</v>
      </c>
      <c r="T464" s="142">
        <f t="shared" si="250"/>
        <v>0</v>
      </c>
      <c r="U464" s="142">
        <f t="shared" si="250"/>
        <v>0</v>
      </c>
      <c r="V464" s="142">
        <f t="shared" si="250"/>
        <v>0</v>
      </c>
      <c r="W464" s="142">
        <f t="shared" si="250"/>
        <v>0</v>
      </c>
      <c r="X464" s="142">
        <f t="shared" si="250"/>
        <v>0</v>
      </c>
      <c r="Y464" s="142">
        <f t="shared" si="250"/>
        <v>0</v>
      </c>
      <c r="Z464" s="143">
        <f>SUM(Q464:Y464)</f>
        <v>0</v>
      </c>
      <c r="AA464" s="144">
        <f>P464+Z464</f>
        <v>0</v>
      </c>
      <c r="AB464" s="101"/>
      <c r="AC464" s="101"/>
    </row>
    <row r="465" spans="5:32" x14ac:dyDescent="0.35">
      <c r="E465" s="101"/>
      <c r="F465" s="38"/>
      <c r="G465" s="28">
        <f>G462-G459</f>
        <v>6</v>
      </c>
      <c r="H465" s="28">
        <f t="shared" ref="H465:O465" si="251">H462-H459</f>
        <v>6</v>
      </c>
      <c r="I465" s="28">
        <f t="shared" si="251"/>
        <v>5</v>
      </c>
      <c r="J465" s="28">
        <f t="shared" si="251"/>
        <v>6</v>
      </c>
      <c r="K465" s="28">
        <f t="shared" si="251"/>
        <v>7</v>
      </c>
      <c r="L465" s="28">
        <f t="shared" si="251"/>
        <v>5</v>
      </c>
      <c r="M465" s="28">
        <f t="shared" si="251"/>
        <v>7</v>
      </c>
      <c r="N465" s="28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5"/>
      <c r="AA465" s="146"/>
      <c r="AB465" s="101"/>
      <c r="AC465" s="101"/>
    </row>
    <row r="466" spans="5:32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2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2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0</v>
      </c>
      <c r="P468" s="198" t="s">
        <v>57</v>
      </c>
      <c r="Q468" s="198"/>
      <c r="R468" s="198"/>
      <c r="S468" s="198"/>
      <c r="T468" s="198"/>
      <c r="U468" s="148">
        <f>COUNTIF(G465:Y465,"=2")</f>
        <v>0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</row>
    <row r="469" spans="5:32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0</v>
      </c>
      <c r="P469" s="198" t="s">
        <v>60</v>
      </c>
      <c r="Q469" s="198"/>
      <c r="R469" s="198"/>
      <c r="S469" s="198"/>
      <c r="T469" s="198"/>
      <c r="U469" s="151">
        <f>COUNTIF(G465:Y465,"&gt;=3")</f>
        <v>18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</row>
    <row r="470" spans="5:32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0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</row>
    <row r="471" spans="5:32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0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</row>
    <row r="472" spans="5:32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0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</row>
    <row r="473" spans="5:32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18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</row>
    <row r="474" spans="5:32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</row>
    <row r="475" spans="5:32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</row>
    <row r="476" spans="5:32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</row>
    <row r="477" spans="5:32" ht="15.5" thickTop="1" thickBot="1" x14ac:dyDescent="0.4"/>
    <row r="478" spans="5:32" x14ac:dyDescent="0.35">
      <c r="E478" s="101"/>
      <c r="F478" s="102" t="s">
        <v>49</v>
      </c>
      <c r="G478" s="196">
        <f>C26</f>
        <v>0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0</v>
      </c>
      <c r="AB478" s="101"/>
      <c r="AC478" s="101"/>
    </row>
    <row r="479" spans="5:32" ht="15" thickBot="1" x14ac:dyDescent="0.4">
      <c r="E479" s="101"/>
      <c r="F479" s="104" t="s">
        <v>6</v>
      </c>
      <c r="G479" s="210">
        <f>E26</f>
        <v>20</v>
      </c>
      <c r="H479" s="211"/>
      <c r="I479" s="211"/>
      <c r="J479" s="211"/>
      <c r="K479" s="17"/>
      <c r="L479" s="211">
        <f>$F$3</f>
        <v>133</v>
      </c>
      <c r="M479" s="211"/>
      <c r="N479" s="211"/>
      <c r="O479" s="211">
        <f>$G$3</f>
        <v>68.599999999999994</v>
      </c>
      <c r="P479" s="211"/>
      <c r="Q479" s="212">
        <f>ROUND((G479*(L479/113)+(O479-AA482)),0)</f>
        <v>20</v>
      </c>
      <c r="R479" s="212"/>
      <c r="S479" s="212"/>
      <c r="T479" s="212"/>
      <c r="U479" s="17"/>
      <c r="V479" s="17"/>
      <c r="AA479" s="17"/>
      <c r="AB479" s="101"/>
      <c r="AC479" s="101"/>
    </row>
    <row r="480" spans="5:32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2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2" x14ac:dyDescent="0.35">
      <c r="E482" s="101"/>
      <c r="F482" s="109" t="s">
        <v>11</v>
      </c>
      <c r="G482" s="110">
        <f>G$7</f>
        <v>4</v>
      </c>
      <c r="H482" s="110">
        <f t="shared" ref="H482:O482" si="253">H$7</f>
        <v>4</v>
      </c>
      <c r="I482" s="110">
        <f t="shared" si="253"/>
        <v>5</v>
      </c>
      <c r="J482" s="110">
        <f t="shared" si="253"/>
        <v>4</v>
      </c>
      <c r="K482" s="110">
        <f t="shared" si="253"/>
        <v>3</v>
      </c>
      <c r="L482" s="110">
        <f t="shared" si="253"/>
        <v>5</v>
      </c>
      <c r="M482" s="110">
        <f t="shared" si="253"/>
        <v>3</v>
      </c>
      <c r="N482" s="110">
        <f t="shared" si="253"/>
        <v>5</v>
      </c>
      <c r="O482" s="110">
        <f t="shared" si="253"/>
        <v>3</v>
      </c>
      <c r="P482" s="111">
        <f>SUM(G482:O482)</f>
        <v>36</v>
      </c>
      <c r="Q482" s="110">
        <f t="shared" ref="Q482:Y482" si="254">Q$7</f>
        <v>4</v>
      </c>
      <c r="R482" s="112">
        <f t="shared" si="254"/>
        <v>4</v>
      </c>
      <c r="S482" s="112">
        <f t="shared" si="254"/>
        <v>3</v>
      </c>
      <c r="T482" s="112">
        <f t="shared" si="254"/>
        <v>5</v>
      </c>
      <c r="U482" s="112">
        <f t="shared" si="254"/>
        <v>3</v>
      </c>
      <c r="V482" s="112">
        <f t="shared" si="254"/>
        <v>4</v>
      </c>
      <c r="W482" s="112">
        <f t="shared" si="254"/>
        <v>4</v>
      </c>
      <c r="X482" s="112">
        <f t="shared" si="254"/>
        <v>5</v>
      </c>
      <c r="Y482" s="113">
        <f t="shared" si="254"/>
        <v>4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2" x14ac:dyDescent="0.35">
      <c r="E483" s="101"/>
      <c r="F483" s="114" t="s">
        <v>7</v>
      </c>
      <c r="G483" s="115">
        <f>G$8</f>
        <v>4</v>
      </c>
      <c r="H483" s="115">
        <f t="shared" ref="H483:O483" si="255">H$8</f>
        <v>8</v>
      </c>
      <c r="I483" s="115">
        <f t="shared" si="255"/>
        <v>12</v>
      </c>
      <c r="J483" s="115">
        <f t="shared" si="255"/>
        <v>14</v>
      </c>
      <c r="K483" s="115">
        <f t="shared" si="255"/>
        <v>2</v>
      </c>
      <c r="L483" s="115">
        <f t="shared" si="255"/>
        <v>10</v>
      </c>
      <c r="M483" s="115">
        <f t="shared" si="255"/>
        <v>18</v>
      </c>
      <c r="N483" s="115">
        <f t="shared" si="255"/>
        <v>16</v>
      </c>
      <c r="O483" s="116">
        <f t="shared" si="255"/>
        <v>6</v>
      </c>
      <c r="P483" s="117"/>
      <c r="Q483" s="118">
        <f t="shared" ref="Q483:Y483" si="256">Q$8</f>
        <v>1</v>
      </c>
      <c r="R483" s="119">
        <f t="shared" si="256"/>
        <v>9</v>
      </c>
      <c r="S483" s="119">
        <f t="shared" si="256"/>
        <v>11</v>
      </c>
      <c r="T483" s="119">
        <f t="shared" si="256"/>
        <v>5</v>
      </c>
      <c r="U483" s="119">
        <f t="shared" si="256"/>
        <v>17</v>
      </c>
      <c r="V483" s="119">
        <f t="shared" si="256"/>
        <v>15</v>
      </c>
      <c r="W483" s="119">
        <f t="shared" si="256"/>
        <v>3</v>
      </c>
      <c r="X483" s="119">
        <f t="shared" si="256"/>
        <v>13</v>
      </c>
      <c r="Y483" s="116">
        <f t="shared" si="256"/>
        <v>7</v>
      </c>
      <c r="Z483" s="117"/>
      <c r="AA483" s="120"/>
      <c r="AB483" s="101"/>
      <c r="AC483" s="101"/>
    </row>
    <row r="484" spans="5:32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:O484" si="257">IF($Q479&lt;=18,IF(H483&lt;=$Q479,1,0),IF($Q479&lt;=36,IF(H483&lt;=($Q479-18),2,1),IF($Q479&gt;36,IF(H483&lt;=($Q479-36),3,2))))</f>
        <v>1</v>
      </c>
      <c r="I484" s="122">
        <f t="shared" si="257"/>
        <v>1</v>
      </c>
      <c r="J484" s="122">
        <f t="shared" si="257"/>
        <v>1</v>
      </c>
      <c r="K484" s="122">
        <f t="shared" si="257"/>
        <v>2</v>
      </c>
      <c r="L484" s="122">
        <f t="shared" si="257"/>
        <v>1</v>
      </c>
      <c r="M484" s="122">
        <f t="shared" si="257"/>
        <v>1</v>
      </c>
      <c r="N484" s="122">
        <f t="shared" si="257"/>
        <v>1</v>
      </c>
      <c r="O484" s="123">
        <f t="shared" si="257"/>
        <v>1</v>
      </c>
      <c r="P484" s="124">
        <f>SUM(G484:O484)</f>
        <v>10</v>
      </c>
      <c r="Q484" s="123">
        <f t="shared" ref="Q484:Y484" si="258">IF($Q479&lt;=18,IF(Q483&lt;=$Q479,1,0),IF($Q479&lt;=36,IF(Q483&lt;=($Q479-18),2,1),IF($Q479&gt;36,IF(Q483&lt;=($Q479-36),3,2))))</f>
        <v>2</v>
      </c>
      <c r="R484" s="123">
        <f t="shared" si="258"/>
        <v>1</v>
      </c>
      <c r="S484" s="123">
        <f t="shared" si="258"/>
        <v>1</v>
      </c>
      <c r="T484" s="123">
        <f t="shared" si="258"/>
        <v>1</v>
      </c>
      <c r="U484" s="123">
        <f t="shared" si="258"/>
        <v>1</v>
      </c>
      <c r="V484" s="123">
        <f t="shared" si="258"/>
        <v>1</v>
      </c>
      <c r="W484" s="123">
        <f t="shared" si="258"/>
        <v>1</v>
      </c>
      <c r="X484" s="123">
        <f t="shared" si="258"/>
        <v>1</v>
      </c>
      <c r="Y484" s="123">
        <f t="shared" si="258"/>
        <v>1</v>
      </c>
      <c r="Z484" s="125">
        <f>SUM(Q484:Y484)</f>
        <v>10</v>
      </c>
      <c r="AA484" s="126">
        <f>P484+Z484</f>
        <v>20</v>
      </c>
      <c r="AB484" s="101"/>
      <c r="AC484" s="101"/>
    </row>
    <row r="485" spans="5:32" x14ac:dyDescent="0.35">
      <c r="E485" s="101"/>
      <c r="F485" s="127" t="s">
        <v>51</v>
      </c>
      <c r="G485" s="128">
        <f t="shared" ref="G485:O485" si="259">G26</f>
        <v>10</v>
      </c>
      <c r="H485" s="128">
        <f t="shared" si="259"/>
        <v>10</v>
      </c>
      <c r="I485" s="128">
        <f t="shared" si="259"/>
        <v>10</v>
      </c>
      <c r="J485" s="128">
        <f t="shared" si="259"/>
        <v>10</v>
      </c>
      <c r="K485" s="128">
        <f t="shared" si="259"/>
        <v>10</v>
      </c>
      <c r="L485" s="128">
        <f t="shared" si="259"/>
        <v>10</v>
      </c>
      <c r="M485" s="128">
        <f t="shared" si="259"/>
        <v>10</v>
      </c>
      <c r="N485" s="128">
        <f t="shared" si="259"/>
        <v>10</v>
      </c>
      <c r="O485" s="128">
        <f t="shared" si="259"/>
        <v>10</v>
      </c>
      <c r="P485" s="129">
        <f>SUM(G485:O485)</f>
        <v>90</v>
      </c>
      <c r="Q485" s="130">
        <f t="shared" ref="Q485:Y485" si="260">Q26</f>
        <v>10</v>
      </c>
      <c r="R485" s="128">
        <f t="shared" si="260"/>
        <v>10</v>
      </c>
      <c r="S485" s="128">
        <f t="shared" si="260"/>
        <v>10</v>
      </c>
      <c r="T485" s="128">
        <f t="shared" si="260"/>
        <v>10</v>
      </c>
      <c r="U485" s="128">
        <f t="shared" si="260"/>
        <v>10</v>
      </c>
      <c r="V485" s="128">
        <f t="shared" si="260"/>
        <v>10</v>
      </c>
      <c r="W485" s="128">
        <f t="shared" si="260"/>
        <v>10</v>
      </c>
      <c r="X485" s="128">
        <f t="shared" si="260"/>
        <v>10</v>
      </c>
      <c r="Y485" s="131">
        <f t="shared" si="260"/>
        <v>10</v>
      </c>
      <c r="Z485" s="129">
        <f>SUM(Q485:Y485)</f>
        <v>90</v>
      </c>
      <c r="AA485" s="132">
        <f>P485+Z485</f>
        <v>180</v>
      </c>
      <c r="AB485" s="101"/>
      <c r="AC485" s="101"/>
    </row>
    <row r="486" spans="5:32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0</v>
      </c>
      <c r="H486" s="134">
        <f t="shared" ref="H486:O486" si="261">IF(H485-H482=-1,3+H484)+IF(H485-H482=0,2+H484)+IF(H485-H482=1,1+H484)+IF(H485-H482=2,H484)+IF(H485-H482=3,IF(H484-1&gt;0,H484-1,0))+IF(H485-H482=4,IF(H484-2&gt;0,H484-2,0))</f>
        <v>0</v>
      </c>
      <c r="I486" s="134">
        <f t="shared" si="261"/>
        <v>0</v>
      </c>
      <c r="J486" s="134">
        <f t="shared" si="261"/>
        <v>0</v>
      </c>
      <c r="K486" s="134">
        <f t="shared" si="261"/>
        <v>0</v>
      </c>
      <c r="L486" s="134">
        <f t="shared" si="261"/>
        <v>0</v>
      </c>
      <c r="M486" s="134">
        <f t="shared" si="261"/>
        <v>0</v>
      </c>
      <c r="N486" s="134">
        <f t="shared" si="261"/>
        <v>0</v>
      </c>
      <c r="O486" s="135">
        <f t="shared" si="261"/>
        <v>0</v>
      </c>
      <c r="P486" s="136">
        <f>SUM(G486:O486)</f>
        <v>0</v>
      </c>
      <c r="Q486" s="137">
        <f t="shared" ref="Q486:Y486" si="262">IF(Q485-Q482=-1,3+Q484)+IF(Q485-Q482=0,2+Q484)+IF(Q485-Q482=1,1+Q484)+IF(Q485-Q482=2,Q484)+IF(Q485-Q482=3,IF(Q484-1&gt;0,Q484-1,0))+IF(Q485-Q482=4,IF(Q484-2&gt;0,Q484-2,0))</f>
        <v>0</v>
      </c>
      <c r="R486" s="138">
        <f t="shared" si="262"/>
        <v>0</v>
      </c>
      <c r="S486" s="138">
        <f t="shared" si="262"/>
        <v>0</v>
      </c>
      <c r="T486" s="138">
        <f t="shared" si="262"/>
        <v>0</v>
      </c>
      <c r="U486" s="138">
        <f t="shared" si="262"/>
        <v>0</v>
      </c>
      <c r="V486" s="138">
        <f t="shared" si="262"/>
        <v>0</v>
      </c>
      <c r="W486" s="138">
        <f t="shared" si="262"/>
        <v>0</v>
      </c>
      <c r="X486" s="138">
        <f t="shared" si="262"/>
        <v>0</v>
      </c>
      <c r="Y486" s="135">
        <f t="shared" si="262"/>
        <v>0</v>
      </c>
      <c r="Z486" s="136">
        <f>SUM(Q486:Y486)</f>
        <v>0</v>
      </c>
      <c r="AA486" s="139">
        <f>P486+Z486</f>
        <v>0</v>
      </c>
      <c r="AB486" s="101"/>
      <c r="AC486" s="101"/>
    </row>
    <row r="487" spans="5:32" ht="15" thickBot="1" x14ac:dyDescent="0.4">
      <c r="E487" s="101"/>
      <c r="F487" s="140" t="s">
        <v>53</v>
      </c>
      <c r="G487" s="141">
        <f t="shared" ref="G487:O487" si="263">IF(G485-G482=-2,4)+IF(G485-G482=-1,3)+IF(G485-G482=0,2)+IF(G485-G482=1,1)+IF(G485-G482&gt;2,0)</f>
        <v>0</v>
      </c>
      <c r="H487" s="141">
        <f t="shared" si="263"/>
        <v>0</v>
      </c>
      <c r="I487" s="141">
        <f t="shared" si="263"/>
        <v>0</v>
      </c>
      <c r="J487" s="141">
        <f t="shared" si="263"/>
        <v>0</v>
      </c>
      <c r="K487" s="141">
        <f t="shared" si="263"/>
        <v>0</v>
      </c>
      <c r="L487" s="141">
        <f t="shared" si="263"/>
        <v>0</v>
      </c>
      <c r="M487" s="141">
        <f t="shared" si="263"/>
        <v>0</v>
      </c>
      <c r="N487" s="141">
        <f t="shared" si="263"/>
        <v>0</v>
      </c>
      <c r="O487" s="142">
        <f t="shared" si="263"/>
        <v>0</v>
      </c>
      <c r="P487" s="143">
        <f>SUM(G487:O487)</f>
        <v>0</v>
      </c>
      <c r="Q487" s="142">
        <f t="shared" ref="Q487:Y487" si="264">IF(Q485-Q482=-2,4)+IF(Q485-Q482=-1,3)+IF(Q485-Q482=0,2)+IF(Q485-Q482=1,1)+IF(Q485-Q482&gt;2,0)</f>
        <v>0</v>
      </c>
      <c r="R487" s="142">
        <f t="shared" si="264"/>
        <v>0</v>
      </c>
      <c r="S487" s="142">
        <f t="shared" si="264"/>
        <v>0</v>
      </c>
      <c r="T487" s="142">
        <f t="shared" si="264"/>
        <v>0</v>
      </c>
      <c r="U487" s="142">
        <f t="shared" si="264"/>
        <v>0</v>
      </c>
      <c r="V487" s="142">
        <f t="shared" si="264"/>
        <v>0</v>
      </c>
      <c r="W487" s="142">
        <f t="shared" si="264"/>
        <v>0</v>
      </c>
      <c r="X487" s="142">
        <f t="shared" si="264"/>
        <v>0</v>
      </c>
      <c r="Y487" s="142">
        <f t="shared" si="264"/>
        <v>0</v>
      </c>
      <c r="Z487" s="143">
        <f>SUM(Q487:Y487)</f>
        <v>0</v>
      </c>
      <c r="AA487" s="144">
        <f>P487+Z487</f>
        <v>0</v>
      </c>
      <c r="AB487" s="101"/>
      <c r="AC487" s="101"/>
    </row>
    <row r="488" spans="5:32" x14ac:dyDescent="0.35">
      <c r="E488" s="101"/>
      <c r="F488" s="38"/>
      <c r="G488" s="28">
        <f>G485-G482</f>
        <v>6</v>
      </c>
      <c r="H488" s="28">
        <f t="shared" ref="H488:O488" si="265">H485-H482</f>
        <v>6</v>
      </c>
      <c r="I488" s="28">
        <f t="shared" si="265"/>
        <v>5</v>
      </c>
      <c r="J488" s="28">
        <f t="shared" si="265"/>
        <v>6</v>
      </c>
      <c r="K488" s="28">
        <f t="shared" si="265"/>
        <v>7</v>
      </c>
      <c r="L488" s="28">
        <f t="shared" si="265"/>
        <v>5</v>
      </c>
      <c r="M488" s="28">
        <f t="shared" si="265"/>
        <v>7</v>
      </c>
      <c r="N488" s="28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5"/>
      <c r="AA488" s="146"/>
      <c r="AB488" s="101"/>
      <c r="AC488" s="101"/>
    </row>
    <row r="489" spans="5:32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2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2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0</v>
      </c>
      <c r="P491" s="198" t="s">
        <v>57</v>
      </c>
      <c r="Q491" s="198"/>
      <c r="R491" s="198"/>
      <c r="S491" s="198"/>
      <c r="T491" s="198"/>
      <c r="U491" s="148">
        <f>COUNTIF(G488:Y488,"=2")</f>
        <v>0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</row>
    <row r="492" spans="5:32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0</v>
      </c>
      <c r="M492" s="217" t="s">
        <v>59</v>
      </c>
      <c r="N492" s="217"/>
      <c r="O492" s="152">
        <f>COUNTIF(G488:Y488,"=1")</f>
        <v>0</v>
      </c>
      <c r="P492" s="198" t="s">
        <v>60</v>
      </c>
      <c r="Q492" s="198"/>
      <c r="R492" s="198"/>
      <c r="S492" s="198"/>
      <c r="T492" s="198"/>
      <c r="U492" s="151">
        <f>COUNTIF(G488:Y488,"&gt;=3")</f>
        <v>18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</row>
    <row r="493" spans="5:32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0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</row>
    <row r="494" spans="5:32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0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</row>
    <row r="495" spans="5:32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0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</row>
    <row r="496" spans="5:32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18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</row>
    <row r="497" spans="5:32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</row>
    <row r="498" spans="5:32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</row>
    <row r="499" spans="5:32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</row>
    <row r="500" spans="5:32" ht="15.5" thickTop="1" thickBot="1" x14ac:dyDescent="0.4"/>
    <row r="501" spans="5:32" x14ac:dyDescent="0.35">
      <c r="E501" s="101"/>
      <c r="F501" s="102" t="s">
        <v>49</v>
      </c>
      <c r="G501" s="196">
        <f>C27</f>
        <v>0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0</v>
      </c>
      <c r="AB501" s="101"/>
      <c r="AC501" s="101"/>
    </row>
    <row r="502" spans="5:32" ht="15" thickBot="1" x14ac:dyDescent="0.4">
      <c r="E502" s="101"/>
      <c r="F502" s="104" t="s">
        <v>6</v>
      </c>
      <c r="G502" s="210">
        <f>E27</f>
        <v>20</v>
      </c>
      <c r="H502" s="211"/>
      <c r="I502" s="211"/>
      <c r="J502" s="211"/>
      <c r="K502" s="17"/>
      <c r="L502" s="211">
        <f>$F$3</f>
        <v>133</v>
      </c>
      <c r="M502" s="211"/>
      <c r="N502" s="211"/>
      <c r="O502" s="211">
        <f>$G$3</f>
        <v>68.599999999999994</v>
      </c>
      <c r="P502" s="211"/>
      <c r="Q502" s="212">
        <f>ROUND((G502*(L502/113)+(O502-AA505)),0)</f>
        <v>20</v>
      </c>
      <c r="R502" s="212"/>
      <c r="S502" s="212"/>
      <c r="T502" s="212"/>
      <c r="U502" s="17"/>
      <c r="V502" s="17"/>
      <c r="AA502" s="17"/>
      <c r="AB502" s="101"/>
      <c r="AC502" s="101"/>
    </row>
    <row r="503" spans="5:32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2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2" x14ac:dyDescent="0.35">
      <c r="E505" s="101"/>
      <c r="F505" s="109" t="s">
        <v>11</v>
      </c>
      <c r="G505" s="110">
        <f>G$7</f>
        <v>4</v>
      </c>
      <c r="H505" s="110">
        <f t="shared" ref="H505:O505" si="267">H$7</f>
        <v>4</v>
      </c>
      <c r="I505" s="110">
        <f t="shared" si="267"/>
        <v>5</v>
      </c>
      <c r="J505" s="110">
        <f t="shared" si="267"/>
        <v>4</v>
      </c>
      <c r="K505" s="110">
        <f t="shared" si="267"/>
        <v>3</v>
      </c>
      <c r="L505" s="110">
        <f t="shared" si="267"/>
        <v>5</v>
      </c>
      <c r="M505" s="110">
        <f t="shared" si="267"/>
        <v>3</v>
      </c>
      <c r="N505" s="110">
        <f t="shared" si="267"/>
        <v>5</v>
      </c>
      <c r="O505" s="110">
        <f t="shared" si="267"/>
        <v>3</v>
      </c>
      <c r="P505" s="111">
        <f>SUM(G505:O505)</f>
        <v>36</v>
      </c>
      <c r="Q505" s="110">
        <f t="shared" ref="Q505:Y505" si="268">Q$7</f>
        <v>4</v>
      </c>
      <c r="R505" s="112">
        <f t="shared" si="268"/>
        <v>4</v>
      </c>
      <c r="S505" s="112">
        <f t="shared" si="268"/>
        <v>3</v>
      </c>
      <c r="T505" s="112">
        <f t="shared" si="268"/>
        <v>5</v>
      </c>
      <c r="U505" s="112">
        <f t="shared" si="268"/>
        <v>3</v>
      </c>
      <c r="V505" s="112">
        <f t="shared" si="268"/>
        <v>4</v>
      </c>
      <c r="W505" s="112">
        <f t="shared" si="268"/>
        <v>4</v>
      </c>
      <c r="X505" s="112">
        <f t="shared" si="268"/>
        <v>5</v>
      </c>
      <c r="Y505" s="113">
        <f t="shared" si="268"/>
        <v>4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2" x14ac:dyDescent="0.35">
      <c r="E506" s="101"/>
      <c r="F506" s="114" t="s">
        <v>7</v>
      </c>
      <c r="G506" s="115">
        <f>G$8</f>
        <v>4</v>
      </c>
      <c r="H506" s="115">
        <f t="shared" ref="H506:O506" si="269">H$8</f>
        <v>8</v>
      </c>
      <c r="I506" s="115">
        <f t="shared" si="269"/>
        <v>12</v>
      </c>
      <c r="J506" s="115">
        <f t="shared" si="269"/>
        <v>14</v>
      </c>
      <c r="K506" s="115">
        <f t="shared" si="269"/>
        <v>2</v>
      </c>
      <c r="L506" s="115">
        <f t="shared" si="269"/>
        <v>10</v>
      </c>
      <c r="M506" s="115">
        <f t="shared" si="269"/>
        <v>18</v>
      </c>
      <c r="N506" s="115">
        <f t="shared" si="269"/>
        <v>16</v>
      </c>
      <c r="O506" s="116">
        <f t="shared" si="269"/>
        <v>6</v>
      </c>
      <c r="P506" s="117"/>
      <c r="Q506" s="118">
        <f t="shared" ref="Q506:Y506" si="270">Q$8</f>
        <v>1</v>
      </c>
      <c r="R506" s="119">
        <f t="shared" si="270"/>
        <v>9</v>
      </c>
      <c r="S506" s="119">
        <f t="shared" si="270"/>
        <v>11</v>
      </c>
      <c r="T506" s="119">
        <f t="shared" si="270"/>
        <v>5</v>
      </c>
      <c r="U506" s="119">
        <f t="shared" si="270"/>
        <v>17</v>
      </c>
      <c r="V506" s="119">
        <f t="shared" si="270"/>
        <v>15</v>
      </c>
      <c r="W506" s="119">
        <f t="shared" si="270"/>
        <v>3</v>
      </c>
      <c r="X506" s="119">
        <f t="shared" si="270"/>
        <v>13</v>
      </c>
      <c r="Y506" s="116">
        <f t="shared" si="270"/>
        <v>7</v>
      </c>
      <c r="Z506" s="117"/>
      <c r="AA506" s="120"/>
      <c r="AB506" s="101"/>
      <c r="AC506" s="101"/>
    </row>
    <row r="507" spans="5:32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1</v>
      </c>
      <c r="H507" s="122">
        <f t="shared" ref="H507:O507" si="271">IF($Q502&lt;=18,IF(H506&lt;=$Q502,1,0),IF($Q502&lt;=36,IF(H506&lt;=($Q502-18),2,1),IF($Q502&gt;36,IF(H506&lt;=($Q502-36),3,2))))</f>
        <v>1</v>
      </c>
      <c r="I507" s="122">
        <f t="shared" si="271"/>
        <v>1</v>
      </c>
      <c r="J507" s="122">
        <f t="shared" si="271"/>
        <v>1</v>
      </c>
      <c r="K507" s="122">
        <f t="shared" si="271"/>
        <v>2</v>
      </c>
      <c r="L507" s="122">
        <f t="shared" si="271"/>
        <v>1</v>
      </c>
      <c r="M507" s="122">
        <f t="shared" si="271"/>
        <v>1</v>
      </c>
      <c r="N507" s="122">
        <f t="shared" si="271"/>
        <v>1</v>
      </c>
      <c r="O507" s="123">
        <f t="shared" si="271"/>
        <v>1</v>
      </c>
      <c r="P507" s="124">
        <f>SUM(G507:O507)</f>
        <v>10</v>
      </c>
      <c r="Q507" s="123">
        <f t="shared" ref="Q507:Y507" si="272">IF($Q502&lt;=18,IF(Q506&lt;=$Q502,1,0),IF($Q502&lt;=36,IF(Q506&lt;=($Q502-18),2,1),IF($Q502&gt;36,IF(Q506&lt;=($Q502-36),3,2))))</f>
        <v>2</v>
      </c>
      <c r="R507" s="123">
        <f t="shared" si="272"/>
        <v>1</v>
      </c>
      <c r="S507" s="123">
        <f t="shared" si="272"/>
        <v>1</v>
      </c>
      <c r="T507" s="123">
        <f t="shared" si="272"/>
        <v>1</v>
      </c>
      <c r="U507" s="123">
        <f t="shared" si="272"/>
        <v>1</v>
      </c>
      <c r="V507" s="123">
        <f t="shared" si="272"/>
        <v>1</v>
      </c>
      <c r="W507" s="123">
        <f t="shared" si="272"/>
        <v>1</v>
      </c>
      <c r="X507" s="123">
        <f t="shared" si="272"/>
        <v>1</v>
      </c>
      <c r="Y507" s="123">
        <f t="shared" si="272"/>
        <v>1</v>
      </c>
      <c r="Z507" s="125">
        <f>SUM(Q507:Y507)</f>
        <v>10</v>
      </c>
      <c r="AA507" s="126">
        <f>P507+Z507</f>
        <v>20</v>
      </c>
      <c r="AB507" s="101"/>
      <c r="AC507" s="101"/>
    </row>
    <row r="508" spans="5:32" x14ac:dyDescent="0.35">
      <c r="E508" s="101"/>
      <c r="F508" s="127" t="s">
        <v>51</v>
      </c>
      <c r="G508" s="128">
        <f t="shared" ref="G508:O508" si="273">G27</f>
        <v>10</v>
      </c>
      <c r="H508" s="128">
        <f t="shared" si="273"/>
        <v>10</v>
      </c>
      <c r="I508" s="128">
        <f t="shared" si="273"/>
        <v>10</v>
      </c>
      <c r="J508" s="128">
        <f t="shared" si="273"/>
        <v>10</v>
      </c>
      <c r="K508" s="128">
        <f t="shared" si="273"/>
        <v>10</v>
      </c>
      <c r="L508" s="128">
        <f t="shared" si="273"/>
        <v>10</v>
      </c>
      <c r="M508" s="128">
        <f t="shared" si="273"/>
        <v>10</v>
      </c>
      <c r="N508" s="128">
        <f t="shared" si="273"/>
        <v>10</v>
      </c>
      <c r="O508" s="128">
        <f t="shared" si="273"/>
        <v>10</v>
      </c>
      <c r="P508" s="129">
        <f>SUM(G508:O508)</f>
        <v>90</v>
      </c>
      <c r="Q508" s="130">
        <f t="shared" ref="Q508:Y508" si="274">Q27</f>
        <v>10</v>
      </c>
      <c r="R508" s="128">
        <f t="shared" si="274"/>
        <v>10</v>
      </c>
      <c r="S508" s="128">
        <f t="shared" si="274"/>
        <v>10</v>
      </c>
      <c r="T508" s="128">
        <f t="shared" si="274"/>
        <v>10</v>
      </c>
      <c r="U508" s="128">
        <f t="shared" si="274"/>
        <v>10</v>
      </c>
      <c r="V508" s="128">
        <f t="shared" si="274"/>
        <v>10</v>
      </c>
      <c r="W508" s="128">
        <f t="shared" si="274"/>
        <v>10</v>
      </c>
      <c r="X508" s="128">
        <f t="shared" si="274"/>
        <v>10</v>
      </c>
      <c r="Y508" s="131">
        <f t="shared" si="274"/>
        <v>10</v>
      </c>
      <c r="Z508" s="129">
        <f>SUM(Q508:Y508)</f>
        <v>90</v>
      </c>
      <c r="AA508" s="132">
        <f>P508+Z508</f>
        <v>180</v>
      </c>
      <c r="AB508" s="101"/>
      <c r="AC508" s="101"/>
    </row>
    <row r="509" spans="5:32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0</v>
      </c>
      <c r="H509" s="134">
        <f t="shared" ref="H509:O509" si="275">IF(H508-H505=-1,3+H507)+IF(H508-H505=0,2+H507)+IF(H508-H505=1,1+H507)+IF(H508-H505=2,H507)+IF(H508-H505=3,IF(H507-1&gt;0,H507-1,0))+IF(H508-H505=4,IF(H507-2&gt;0,H507-2,0))</f>
        <v>0</v>
      </c>
      <c r="I509" s="134">
        <f t="shared" si="275"/>
        <v>0</v>
      </c>
      <c r="J509" s="134">
        <f t="shared" si="275"/>
        <v>0</v>
      </c>
      <c r="K509" s="134">
        <f t="shared" si="275"/>
        <v>0</v>
      </c>
      <c r="L509" s="134">
        <f t="shared" si="275"/>
        <v>0</v>
      </c>
      <c r="M509" s="134">
        <f t="shared" si="275"/>
        <v>0</v>
      </c>
      <c r="N509" s="134">
        <f t="shared" si="275"/>
        <v>0</v>
      </c>
      <c r="O509" s="135">
        <f t="shared" si="275"/>
        <v>0</v>
      </c>
      <c r="P509" s="136">
        <f>SUM(G509:O509)</f>
        <v>0</v>
      </c>
      <c r="Q509" s="137">
        <f t="shared" ref="Q509:Y509" si="276">IF(Q508-Q505=-1,3+Q507)+IF(Q508-Q505=0,2+Q507)+IF(Q508-Q505=1,1+Q507)+IF(Q508-Q505=2,Q507)+IF(Q508-Q505=3,IF(Q507-1&gt;0,Q507-1,0))+IF(Q508-Q505=4,IF(Q507-2&gt;0,Q507-2,0))</f>
        <v>0</v>
      </c>
      <c r="R509" s="138">
        <f t="shared" si="276"/>
        <v>0</v>
      </c>
      <c r="S509" s="138">
        <f t="shared" si="276"/>
        <v>0</v>
      </c>
      <c r="T509" s="138">
        <f t="shared" si="276"/>
        <v>0</v>
      </c>
      <c r="U509" s="138">
        <f t="shared" si="276"/>
        <v>0</v>
      </c>
      <c r="V509" s="138">
        <f t="shared" si="276"/>
        <v>0</v>
      </c>
      <c r="W509" s="138">
        <f t="shared" si="276"/>
        <v>0</v>
      </c>
      <c r="X509" s="138">
        <f t="shared" si="276"/>
        <v>0</v>
      </c>
      <c r="Y509" s="135">
        <f t="shared" si="276"/>
        <v>0</v>
      </c>
      <c r="Z509" s="136">
        <f>SUM(Q509:Y509)</f>
        <v>0</v>
      </c>
      <c r="AA509" s="139">
        <f>P509+Z509</f>
        <v>0</v>
      </c>
      <c r="AB509" s="101"/>
      <c r="AC509" s="101"/>
    </row>
    <row r="510" spans="5:32" ht="15" thickBot="1" x14ac:dyDescent="0.4">
      <c r="E510" s="101"/>
      <c r="F510" s="140" t="s">
        <v>53</v>
      </c>
      <c r="G510" s="141">
        <f t="shared" ref="G510:O510" si="277">IF(G508-G505=-2,4)+IF(G508-G505=-1,3)+IF(G508-G505=0,2)+IF(G508-G505=1,1)+IF(G508-G505&gt;2,0)</f>
        <v>0</v>
      </c>
      <c r="H510" s="141">
        <f t="shared" si="277"/>
        <v>0</v>
      </c>
      <c r="I510" s="141">
        <f t="shared" si="277"/>
        <v>0</v>
      </c>
      <c r="J510" s="141">
        <f t="shared" si="277"/>
        <v>0</v>
      </c>
      <c r="K510" s="141">
        <f t="shared" si="277"/>
        <v>0</v>
      </c>
      <c r="L510" s="141">
        <f t="shared" si="277"/>
        <v>0</v>
      </c>
      <c r="M510" s="141">
        <f t="shared" si="277"/>
        <v>0</v>
      </c>
      <c r="N510" s="141">
        <f t="shared" si="277"/>
        <v>0</v>
      </c>
      <c r="O510" s="142">
        <f t="shared" si="277"/>
        <v>0</v>
      </c>
      <c r="P510" s="143">
        <f>SUM(G510:O510)</f>
        <v>0</v>
      </c>
      <c r="Q510" s="142">
        <f t="shared" ref="Q510:Y510" si="278">IF(Q508-Q505=-2,4)+IF(Q508-Q505=-1,3)+IF(Q508-Q505=0,2)+IF(Q508-Q505=1,1)+IF(Q508-Q505&gt;2,0)</f>
        <v>0</v>
      </c>
      <c r="R510" s="142">
        <f t="shared" si="278"/>
        <v>0</v>
      </c>
      <c r="S510" s="142">
        <f t="shared" si="278"/>
        <v>0</v>
      </c>
      <c r="T510" s="142">
        <f t="shared" si="278"/>
        <v>0</v>
      </c>
      <c r="U510" s="142">
        <f t="shared" si="278"/>
        <v>0</v>
      </c>
      <c r="V510" s="142">
        <f t="shared" si="278"/>
        <v>0</v>
      </c>
      <c r="W510" s="142">
        <f t="shared" si="278"/>
        <v>0</v>
      </c>
      <c r="X510" s="142">
        <f t="shared" si="278"/>
        <v>0</v>
      </c>
      <c r="Y510" s="142">
        <f t="shared" si="278"/>
        <v>0</v>
      </c>
      <c r="Z510" s="143">
        <f>SUM(Q510:Y510)</f>
        <v>0</v>
      </c>
      <c r="AA510" s="144">
        <f>P510+Z510</f>
        <v>0</v>
      </c>
      <c r="AB510" s="101"/>
      <c r="AC510" s="101"/>
    </row>
    <row r="511" spans="5:32" x14ac:dyDescent="0.35">
      <c r="E511" s="101"/>
      <c r="F511" s="38"/>
      <c r="G511" s="28">
        <f>G508-G505</f>
        <v>6</v>
      </c>
      <c r="H511" s="28">
        <f t="shared" ref="H511:O511" si="279">H508-H505</f>
        <v>6</v>
      </c>
      <c r="I511" s="28">
        <f t="shared" si="279"/>
        <v>5</v>
      </c>
      <c r="J511" s="28">
        <f t="shared" si="279"/>
        <v>6</v>
      </c>
      <c r="K511" s="28">
        <f t="shared" si="279"/>
        <v>7</v>
      </c>
      <c r="L511" s="28">
        <f t="shared" si="279"/>
        <v>5</v>
      </c>
      <c r="M511" s="28">
        <f t="shared" si="279"/>
        <v>7</v>
      </c>
      <c r="N511" s="28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5"/>
      <c r="AA511" s="146"/>
      <c r="AB511" s="101"/>
      <c r="AC511" s="101"/>
    </row>
    <row r="512" spans="5:32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2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2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0</v>
      </c>
      <c r="P514" s="198" t="s">
        <v>57</v>
      </c>
      <c r="Q514" s="198"/>
      <c r="R514" s="198"/>
      <c r="S514" s="198"/>
      <c r="T514" s="198"/>
      <c r="U514" s="148">
        <f>COUNTIF(G511:Y511,"=2")</f>
        <v>0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</row>
    <row r="515" spans="5:32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0</v>
      </c>
      <c r="P515" s="198" t="s">
        <v>60</v>
      </c>
      <c r="Q515" s="198"/>
      <c r="R515" s="198"/>
      <c r="S515" s="198"/>
      <c r="T515" s="198"/>
      <c r="U515" s="151">
        <f>COUNTIF(G511:Y511,"&gt;=3")</f>
        <v>18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</row>
    <row r="516" spans="5:32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0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</row>
    <row r="517" spans="5:32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0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</row>
    <row r="518" spans="5:32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0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</row>
    <row r="519" spans="5:32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18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</row>
    <row r="520" spans="5:32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</row>
    <row r="521" spans="5:32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</row>
    <row r="522" spans="5:32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</row>
    <row r="523" spans="5:32" ht="15.5" thickTop="1" thickBot="1" x14ac:dyDescent="0.4"/>
    <row r="524" spans="5:32" x14ac:dyDescent="0.35">
      <c r="E524" s="101"/>
      <c r="F524" s="102" t="s">
        <v>49</v>
      </c>
      <c r="G524" s="196">
        <f>C28</f>
        <v>0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0</v>
      </c>
      <c r="AB524" s="101"/>
      <c r="AC524" s="101"/>
    </row>
    <row r="525" spans="5:32" ht="15" thickBot="1" x14ac:dyDescent="0.4">
      <c r="E525" s="101"/>
      <c r="F525" s="104" t="s">
        <v>6</v>
      </c>
      <c r="G525" s="210">
        <f>E28</f>
        <v>20</v>
      </c>
      <c r="H525" s="211"/>
      <c r="I525" s="211"/>
      <c r="J525" s="211"/>
      <c r="K525" s="17"/>
      <c r="L525" s="211">
        <f>$F$3</f>
        <v>133</v>
      </c>
      <c r="M525" s="211"/>
      <c r="N525" s="211"/>
      <c r="O525" s="211">
        <f>$G$3</f>
        <v>68.599999999999994</v>
      </c>
      <c r="P525" s="211"/>
      <c r="Q525" s="212">
        <f>ROUND((G525*(L525/113)+(O525-AA528)),0)</f>
        <v>20</v>
      </c>
      <c r="R525" s="212"/>
      <c r="S525" s="212"/>
      <c r="T525" s="212"/>
      <c r="U525" s="17"/>
      <c r="V525" s="17"/>
      <c r="AA525" s="17"/>
      <c r="AB525" s="101"/>
      <c r="AC525" s="101"/>
    </row>
    <row r="526" spans="5:32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2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2" x14ac:dyDescent="0.35">
      <c r="E528" s="101"/>
      <c r="F528" s="109" t="s">
        <v>11</v>
      </c>
      <c r="G528" s="110">
        <f>G$7</f>
        <v>4</v>
      </c>
      <c r="H528" s="110">
        <f t="shared" ref="H528:O528" si="281">H$7</f>
        <v>4</v>
      </c>
      <c r="I528" s="110">
        <f t="shared" si="281"/>
        <v>5</v>
      </c>
      <c r="J528" s="110">
        <f t="shared" si="281"/>
        <v>4</v>
      </c>
      <c r="K528" s="110">
        <f t="shared" si="281"/>
        <v>3</v>
      </c>
      <c r="L528" s="110">
        <f t="shared" si="281"/>
        <v>5</v>
      </c>
      <c r="M528" s="110">
        <f t="shared" si="281"/>
        <v>3</v>
      </c>
      <c r="N528" s="110">
        <f t="shared" si="281"/>
        <v>5</v>
      </c>
      <c r="O528" s="110">
        <f t="shared" si="281"/>
        <v>3</v>
      </c>
      <c r="P528" s="111">
        <f>SUM(G528:O528)</f>
        <v>36</v>
      </c>
      <c r="Q528" s="110">
        <f t="shared" ref="Q528:Y528" si="282">Q$7</f>
        <v>4</v>
      </c>
      <c r="R528" s="112">
        <f t="shared" si="282"/>
        <v>4</v>
      </c>
      <c r="S528" s="112">
        <f t="shared" si="282"/>
        <v>3</v>
      </c>
      <c r="T528" s="112">
        <f t="shared" si="282"/>
        <v>5</v>
      </c>
      <c r="U528" s="112">
        <f t="shared" si="282"/>
        <v>3</v>
      </c>
      <c r="V528" s="112">
        <f t="shared" si="282"/>
        <v>4</v>
      </c>
      <c r="W528" s="112">
        <f t="shared" si="282"/>
        <v>4</v>
      </c>
      <c r="X528" s="112">
        <f t="shared" si="282"/>
        <v>5</v>
      </c>
      <c r="Y528" s="113">
        <f t="shared" si="282"/>
        <v>4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2" x14ac:dyDescent="0.35">
      <c r="E529" s="101"/>
      <c r="F529" s="114" t="s">
        <v>7</v>
      </c>
      <c r="G529" s="115">
        <f>G$8</f>
        <v>4</v>
      </c>
      <c r="H529" s="115">
        <f t="shared" ref="H529:O529" si="283">H$8</f>
        <v>8</v>
      </c>
      <c r="I529" s="115">
        <f t="shared" si="283"/>
        <v>12</v>
      </c>
      <c r="J529" s="115">
        <f t="shared" si="283"/>
        <v>14</v>
      </c>
      <c r="K529" s="115">
        <f t="shared" si="283"/>
        <v>2</v>
      </c>
      <c r="L529" s="115">
        <f t="shared" si="283"/>
        <v>10</v>
      </c>
      <c r="M529" s="115">
        <f t="shared" si="283"/>
        <v>18</v>
      </c>
      <c r="N529" s="115">
        <f t="shared" si="283"/>
        <v>16</v>
      </c>
      <c r="O529" s="116">
        <f t="shared" si="283"/>
        <v>6</v>
      </c>
      <c r="P529" s="117"/>
      <c r="Q529" s="118">
        <f t="shared" ref="Q529:Y529" si="284">Q$8</f>
        <v>1</v>
      </c>
      <c r="R529" s="119">
        <f t="shared" si="284"/>
        <v>9</v>
      </c>
      <c r="S529" s="119">
        <f t="shared" si="284"/>
        <v>11</v>
      </c>
      <c r="T529" s="119">
        <f t="shared" si="284"/>
        <v>5</v>
      </c>
      <c r="U529" s="119">
        <f t="shared" si="284"/>
        <v>17</v>
      </c>
      <c r="V529" s="119">
        <f t="shared" si="284"/>
        <v>15</v>
      </c>
      <c r="W529" s="119">
        <f t="shared" si="284"/>
        <v>3</v>
      </c>
      <c r="X529" s="119">
        <f t="shared" si="284"/>
        <v>13</v>
      </c>
      <c r="Y529" s="116">
        <f t="shared" si="284"/>
        <v>7</v>
      </c>
      <c r="Z529" s="117"/>
      <c r="AA529" s="120"/>
      <c r="AB529" s="101"/>
      <c r="AC529" s="101"/>
    </row>
    <row r="530" spans="5:32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1</v>
      </c>
      <c r="H530" s="122">
        <f t="shared" ref="H530:O530" si="285">IF($Q525&lt;=18,IF(H529&lt;=$Q525,1,0),IF($Q525&lt;=36,IF(H529&lt;=($Q525-18),2,1),IF($Q525&gt;36,IF(H529&lt;=($Q525-36),3,2))))</f>
        <v>1</v>
      </c>
      <c r="I530" s="122">
        <f t="shared" si="285"/>
        <v>1</v>
      </c>
      <c r="J530" s="122">
        <f t="shared" si="285"/>
        <v>1</v>
      </c>
      <c r="K530" s="122">
        <f t="shared" si="285"/>
        <v>2</v>
      </c>
      <c r="L530" s="122">
        <f t="shared" si="285"/>
        <v>1</v>
      </c>
      <c r="M530" s="122">
        <f t="shared" si="285"/>
        <v>1</v>
      </c>
      <c r="N530" s="122">
        <f t="shared" si="285"/>
        <v>1</v>
      </c>
      <c r="O530" s="123">
        <f t="shared" si="285"/>
        <v>1</v>
      </c>
      <c r="P530" s="124">
        <f>SUM(G530:O530)</f>
        <v>10</v>
      </c>
      <c r="Q530" s="123">
        <f t="shared" ref="Q530:Y530" si="286">IF($Q525&lt;=18,IF(Q529&lt;=$Q525,1,0),IF($Q525&lt;=36,IF(Q529&lt;=($Q525-18),2,1),IF($Q525&gt;36,IF(Q529&lt;=($Q525-36),3,2))))</f>
        <v>2</v>
      </c>
      <c r="R530" s="123">
        <f t="shared" si="286"/>
        <v>1</v>
      </c>
      <c r="S530" s="123">
        <f t="shared" si="286"/>
        <v>1</v>
      </c>
      <c r="T530" s="123">
        <f t="shared" si="286"/>
        <v>1</v>
      </c>
      <c r="U530" s="123">
        <f t="shared" si="286"/>
        <v>1</v>
      </c>
      <c r="V530" s="123">
        <f t="shared" si="286"/>
        <v>1</v>
      </c>
      <c r="W530" s="123">
        <f t="shared" si="286"/>
        <v>1</v>
      </c>
      <c r="X530" s="123">
        <f t="shared" si="286"/>
        <v>1</v>
      </c>
      <c r="Y530" s="123">
        <f t="shared" si="286"/>
        <v>1</v>
      </c>
      <c r="Z530" s="125">
        <f>SUM(Q530:Y530)</f>
        <v>10</v>
      </c>
      <c r="AA530" s="126">
        <f>P530+Z530</f>
        <v>20</v>
      </c>
      <c r="AB530" s="101"/>
      <c r="AC530" s="101"/>
    </row>
    <row r="531" spans="5:32" x14ac:dyDescent="0.35">
      <c r="E531" s="101"/>
      <c r="F531" s="127" t="s">
        <v>51</v>
      </c>
      <c r="G531" s="128">
        <f t="shared" ref="G531:O531" si="287">G28</f>
        <v>10</v>
      </c>
      <c r="H531" s="128">
        <f t="shared" si="287"/>
        <v>10</v>
      </c>
      <c r="I531" s="128">
        <f t="shared" si="287"/>
        <v>10</v>
      </c>
      <c r="J531" s="128">
        <f t="shared" si="287"/>
        <v>10</v>
      </c>
      <c r="K531" s="128">
        <f t="shared" si="287"/>
        <v>10</v>
      </c>
      <c r="L531" s="128">
        <f t="shared" si="287"/>
        <v>10</v>
      </c>
      <c r="M531" s="128">
        <f t="shared" si="287"/>
        <v>10</v>
      </c>
      <c r="N531" s="128">
        <f t="shared" si="287"/>
        <v>10</v>
      </c>
      <c r="O531" s="128">
        <f t="shared" si="287"/>
        <v>10</v>
      </c>
      <c r="P531" s="129">
        <f>SUM(G531:O531)</f>
        <v>90</v>
      </c>
      <c r="Q531" s="130">
        <f t="shared" ref="Q531:Y531" si="288">Q28</f>
        <v>10</v>
      </c>
      <c r="R531" s="128">
        <f t="shared" si="288"/>
        <v>10</v>
      </c>
      <c r="S531" s="128">
        <f t="shared" si="288"/>
        <v>10</v>
      </c>
      <c r="T531" s="128">
        <f t="shared" si="288"/>
        <v>10</v>
      </c>
      <c r="U531" s="128">
        <f t="shared" si="288"/>
        <v>10</v>
      </c>
      <c r="V531" s="128">
        <f t="shared" si="288"/>
        <v>10</v>
      </c>
      <c r="W531" s="128">
        <f t="shared" si="288"/>
        <v>10</v>
      </c>
      <c r="X531" s="128">
        <f t="shared" si="288"/>
        <v>10</v>
      </c>
      <c r="Y531" s="131">
        <f t="shared" si="288"/>
        <v>10</v>
      </c>
      <c r="Z531" s="129">
        <f>SUM(Q531:Y531)</f>
        <v>90</v>
      </c>
      <c r="AA531" s="132">
        <f>P531+Z531</f>
        <v>180</v>
      </c>
      <c r="AB531" s="101"/>
      <c r="AC531" s="101"/>
    </row>
    <row r="532" spans="5:32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289">IF(H531-H528=-1,3+H530)+IF(H531-H528=0,2+H530)+IF(H531-H528=1,1+H530)+IF(H531-H528=2,H530)+IF(H531-H528=3,IF(H530-1&gt;0,H530-1,0))+IF(H531-H528=4,IF(H530-2&gt;0,H530-2,0))</f>
        <v>0</v>
      </c>
      <c r="I532" s="134">
        <f t="shared" si="289"/>
        <v>0</v>
      </c>
      <c r="J532" s="134">
        <f t="shared" si="289"/>
        <v>0</v>
      </c>
      <c r="K532" s="134">
        <f t="shared" si="289"/>
        <v>0</v>
      </c>
      <c r="L532" s="134">
        <f t="shared" si="289"/>
        <v>0</v>
      </c>
      <c r="M532" s="134">
        <f t="shared" si="289"/>
        <v>0</v>
      </c>
      <c r="N532" s="134">
        <f t="shared" si="289"/>
        <v>0</v>
      </c>
      <c r="O532" s="135">
        <f t="shared" si="289"/>
        <v>0</v>
      </c>
      <c r="P532" s="136">
        <f>SUM(G532:O532)</f>
        <v>0</v>
      </c>
      <c r="Q532" s="137">
        <f t="shared" ref="Q532:Y532" si="290">IF(Q531-Q528=-1,3+Q530)+IF(Q531-Q528=0,2+Q530)+IF(Q531-Q528=1,1+Q530)+IF(Q531-Q528=2,Q530)+IF(Q531-Q528=3,IF(Q530-1&gt;0,Q530-1,0))+IF(Q531-Q528=4,IF(Q530-2&gt;0,Q530-2,0))</f>
        <v>0</v>
      </c>
      <c r="R532" s="138">
        <f t="shared" si="290"/>
        <v>0</v>
      </c>
      <c r="S532" s="138">
        <f t="shared" si="290"/>
        <v>0</v>
      </c>
      <c r="T532" s="138">
        <f t="shared" si="290"/>
        <v>0</v>
      </c>
      <c r="U532" s="138">
        <f t="shared" si="290"/>
        <v>0</v>
      </c>
      <c r="V532" s="138">
        <f t="shared" si="290"/>
        <v>0</v>
      </c>
      <c r="W532" s="138">
        <f t="shared" si="290"/>
        <v>0</v>
      </c>
      <c r="X532" s="138">
        <f t="shared" si="290"/>
        <v>0</v>
      </c>
      <c r="Y532" s="135">
        <f t="shared" si="290"/>
        <v>0</v>
      </c>
      <c r="Z532" s="136">
        <f>SUM(Q532:Y532)</f>
        <v>0</v>
      </c>
      <c r="AA532" s="139">
        <f>P532+Z532</f>
        <v>0</v>
      </c>
      <c r="AB532" s="101"/>
      <c r="AC532" s="101"/>
    </row>
    <row r="533" spans="5:32" ht="15" thickBot="1" x14ac:dyDescent="0.4">
      <c r="E533" s="101"/>
      <c r="F533" s="140" t="s">
        <v>53</v>
      </c>
      <c r="G533" s="141">
        <f t="shared" ref="G533:O533" si="291">IF(G531-G528=-2,4)+IF(G531-G528=-1,3)+IF(G531-G528=0,2)+IF(G531-G528=1,1)+IF(G531-G528&gt;2,0)</f>
        <v>0</v>
      </c>
      <c r="H533" s="141">
        <f t="shared" si="291"/>
        <v>0</v>
      </c>
      <c r="I533" s="141">
        <f t="shared" si="291"/>
        <v>0</v>
      </c>
      <c r="J533" s="141">
        <f t="shared" si="291"/>
        <v>0</v>
      </c>
      <c r="K533" s="141">
        <f t="shared" si="291"/>
        <v>0</v>
      </c>
      <c r="L533" s="141">
        <f t="shared" si="291"/>
        <v>0</v>
      </c>
      <c r="M533" s="141">
        <f t="shared" si="291"/>
        <v>0</v>
      </c>
      <c r="N533" s="141">
        <f t="shared" si="291"/>
        <v>0</v>
      </c>
      <c r="O533" s="142">
        <f t="shared" si="291"/>
        <v>0</v>
      </c>
      <c r="P533" s="143">
        <f>SUM(G533:O533)</f>
        <v>0</v>
      </c>
      <c r="Q533" s="142">
        <f t="shared" ref="Q533:Y533" si="292">IF(Q531-Q528=-2,4)+IF(Q531-Q528=-1,3)+IF(Q531-Q528=0,2)+IF(Q531-Q528=1,1)+IF(Q531-Q528&gt;2,0)</f>
        <v>0</v>
      </c>
      <c r="R533" s="142">
        <f t="shared" si="292"/>
        <v>0</v>
      </c>
      <c r="S533" s="142">
        <f t="shared" si="292"/>
        <v>0</v>
      </c>
      <c r="T533" s="142">
        <f t="shared" si="292"/>
        <v>0</v>
      </c>
      <c r="U533" s="142">
        <f t="shared" si="292"/>
        <v>0</v>
      </c>
      <c r="V533" s="142">
        <f t="shared" si="292"/>
        <v>0</v>
      </c>
      <c r="W533" s="142">
        <f t="shared" si="292"/>
        <v>0</v>
      </c>
      <c r="X533" s="142">
        <f t="shared" si="292"/>
        <v>0</v>
      </c>
      <c r="Y533" s="142">
        <f t="shared" si="292"/>
        <v>0</v>
      </c>
      <c r="Z533" s="143">
        <f>SUM(Q533:Y533)</f>
        <v>0</v>
      </c>
      <c r="AA533" s="144">
        <f>P533+Z533</f>
        <v>0</v>
      </c>
      <c r="AB533" s="101"/>
      <c r="AC533" s="101"/>
    </row>
    <row r="534" spans="5:32" x14ac:dyDescent="0.35">
      <c r="E534" s="101"/>
      <c r="F534" s="38"/>
      <c r="G534" s="28">
        <f>G531-G528</f>
        <v>6</v>
      </c>
      <c r="H534" s="28">
        <f t="shared" ref="H534:O534" si="293">H531-H528</f>
        <v>6</v>
      </c>
      <c r="I534" s="28">
        <f t="shared" si="293"/>
        <v>5</v>
      </c>
      <c r="J534" s="28">
        <f t="shared" si="293"/>
        <v>6</v>
      </c>
      <c r="K534" s="28">
        <f t="shared" si="293"/>
        <v>7</v>
      </c>
      <c r="L534" s="28">
        <f t="shared" si="293"/>
        <v>5</v>
      </c>
      <c r="M534" s="28">
        <f t="shared" si="293"/>
        <v>7</v>
      </c>
      <c r="N534" s="28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5"/>
      <c r="AA534" s="146"/>
      <c r="AB534" s="101"/>
      <c r="AC534" s="101"/>
    </row>
    <row r="535" spans="5:32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2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2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0</v>
      </c>
      <c r="P537" s="198" t="s">
        <v>57</v>
      </c>
      <c r="Q537" s="198"/>
      <c r="R537" s="198"/>
      <c r="S537" s="198"/>
      <c r="T537" s="198"/>
      <c r="U537" s="148">
        <f>COUNTIF(G534:Y534,"=2")</f>
        <v>0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</row>
    <row r="538" spans="5:32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0</v>
      </c>
      <c r="P538" s="198" t="s">
        <v>60</v>
      </c>
      <c r="Q538" s="198"/>
      <c r="R538" s="198"/>
      <c r="S538" s="198"/>
      <c r="T538" s="198"/>
      <c r="U538" s="151">
        <f>COUNTIF(G534:Y534,"&gt;=3")</f>
        <v>18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</row>
    <row r="539" spans="5:32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0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</row>
    <row r="540" spans="5:32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0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</row>
    <row r="541" spans="5:32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0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</row>
    <row r="542" spans="5:32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18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</row>
    <row r="543" spans="5:32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</row>
    <row r="544" spans="5:32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</row>
    <row r="545" spans="5:32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</row>
    <row r="546" spans="5:32" ht="15.5" thickTop="1" thickBot="1" x14ac:dyDescent="0.4"/>
    <row r="547" spans="5:32" x14ac:dyDescent="0.35">
      <c r="E547" s="101"/>
      <c r="F547" s="102" t="s">
        <v>49</v>
      </c>
      <c r="G547" s="196">
        <f>C29</f>
        <v>0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0</v>
      </c>
      <c r="AB547" s="101"/>
      <c r="AC547" s="101"/>
    </row>
    <row r="548" spans="5:32" ht="15" thickBot="1" x14ac:dyDescent="0.4">
      <c r="E548" s="101"/>
      <c r="F548" s="104" t="s">
        <v>6</v>
      </c>
      <c r="G548" s="210">
        <f>E29</f>
        <v>20</v>
      </c>
      <c r="H548" s="211"/>
      <c r="I548" s="211"/>
      <c r="J548" s="211"/>
      <c r="K548" s="17"/>
      <c r="L548" s="211">
        <f>$F$3</f>
        <v>133</v>
      </c>
      <c r="M548" s="211"/>
      <c r="N548" s="211"/>
      <c r="O548" s="211">
        <f>$G$3</f>
        <v>68.599999999999994</v>
      </c>
      <c r="P548" s="211"/>
      <c r="Q548" s="212">
        <f>ROUND((G548*(L548/113)+(O548-AA551)),0)</f>
        <v>20</v>
      </c>
      <c r="R548" s="212"/>
      <c r="S548" s="212"/>
      <c r="T548" s="212"/>
      <c r="U548" s="17"/>
      <c r="V548" s="17"/>
      <c r="AA548" s="17"/>
      <c r="AB548" s="101"/>
      <c r="AC548" s="101"/>
    </row>
    <row r="549" spans="5:32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2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2" x14ac:dyDescent="0.35">
      <c r="E551" s="101"/>
      <c r="F551" s="109" t="s">
        <v>11</v>
      </c>
      <c r="G551" s="110">
        <f>G$7</f>
        <v>4</v>
      </c>
      <c r="H551" s="110">
        <f t="shared" ref="H551:O551" si="295">H$7</f>
        <v>4</v>
      </c>
      <c r="I551" s="110">
        <f t="shared" si="295"/>
        <v>5</v>
      </c>
      <c r="J551" s="110">
        <f t="shared" si="295"/>
        <v>4</v>
      </c>
      <c r="K551" s="110">
        <f t="shared" si="295"/>
        <v>3</v>
      </c>
      <c r="L551" s="110">
        <f t="shared" si="295"/>
        <v>5</v>
      </c>
      <c r="M551" s="110">
        <f t="shared" si="295"/>
        <v>3</v>
      </c>
      <c r="N551" s="110">
        <f t="shared" si="295"/>
        <v>5</v>
      </c>
      <c r="O551" s="110">
        <f t="shared" si="295"/>
        <v>3</v>
      </c>
      <c r="P551" s="111">
        <f>SUM(G551:O551)</f>
        <v>36</v>
      </c>
      <c r="Q551" s="110">
        <f t="shared" ref="Q551:Y551" si="296">Q$7</f>
        <v>4</v>
      </c>
      <c r="R551" s="112">
        <f t="shared" si="296"/>
        <v>4</v>
      </c>
      <c r="S551" s="112">
        <f t="shared" si="296"/>
        <v>3</v>
      </c>
      <c r="T551" s="112">
        <f t="shared" si="296"/>
        <v>5</v>
      </c>
      <c r="U551" s="112">
        <f t="shared" si="296"/>
        <v>3</v>
      </c>
      <c r="V551" s="112">
        <f t="shared" si="296"/>
        <v>4</v>
      </c>
      <c r="W551" s="112">
        <f t="shared" si="296"/>
        <v>4</v>
      </c>
      <c r="X551" s="112">
        <f t="shared" si="296"/>
        <v>5</v>
      </c>
      <c r="Y551" s="113">
        <f t="shared" si="296"/>
        <v>4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2" x14ac:dyDescent="0.35">
      <c r="E552" s="101"/>
      <c r="F552" s="114" t="s">
        <v>7</v>
      </c>
      <c r="G552" s="115">
        <f>G$8</f>
        <v>4</v>
      </c>
      <c r="H552" s="115">
        <f t="shared" ref="H552:O552" si="297">H$8</f>
        <v>8</v>
      </c>
      <c r="I552" s="115">
        <f t="shared" si="297"/>
        <v>12</v>
      </c>
      <c r="J552" s="115">
        <f t="shared" si="297"/>
        <v>14</v>
      </c>
      <c r="K552" s="115">
        <f t="shared" si="297"/>
        <v>2</v>
      </c>
      <c r="L552" s="115">
        <f t="shared" si="297"/>
        <v>10</v>
      </c>
      <c r="M552" s="115">
        <f t="shared" si="297"/>
        <v>18</v>
      </c>
      <c r="N552" s="115">
        <f t="shared" si="297"/>
        <v>16</v>
      </c>
      <c r="O552" s="116">
        <f t="shared" si="297"/>
        <v>6</v>
      </c>
      <c r="P552" s="117"/>
      <c r="Q552" s="118">
        <f t="shared" ref="Q552:Y552" si="298">Q$8</f>
        <v>1</v>
      </c>
      <c r="R552" s="119">
        <f t="shared" si="298"/>
        <v>9</v>
      </c>
      <c r="S552" s="119">
        <f t="shared" si="298"/>
        <v>11</v>
      </c>
      <c r="T552" s="119">
        <f t="shared" si="298"/>
        <v>5</v>
      </c>
      <c r="U552" s="119">
        <f t="shared" si="298"/>
        <v>17</v>
      </c>
      <c r="V552" s="119">
        <f t="shared" si="298"/>
        <v>15</v>
      </c>
      <c r="W552" s="119">
        <f t="shared" si="298"/>
        <v>3</v>
      </c>
      <c r="X552" s="119">
        <f t="shared" si="298"/>
        <v>13</v>
      </c>
      <c r="Y552" s="116">
        <f t="shared" si="298"/>
        <v>7</v>
      </c>
      <c r="Z552" s="117"/>
      <c r="AA552" s="120"/>
      <c r="AB552" s="101"/>
      <c r="AC552" s="101"/>
    </row>
    <row r="553" spans="5:32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:O553" si="299">IF($Q548&lt;=18,IF(H552&lt;=$Q548,1,0),IF($Q548&lt;=36,IF(H552&lt;=($Q548-18),2,1),IF($Q548&gt;36,IF(H552&lt;=($Q548-36),3,2))))</f>
        <v>1</v>
      </c>
      <c r="I553" s="122">
        <f t="shared" si="299"/>
        <v>1</v>
      </c>
      <c r="J553" s="122">
        <f t="shared" si="299"/>
        <v>1</v>
      </c>
      <c r="K553" s="122">
        <f t="shared" si="299"/>
        <v>2</v>
      </c>
      <c r="L553" s="122">
        <f t="shared" si="299"/>
        <v>1</v>
      </c>
      <c r="M553" s="122">
        <f t="shared" si="299"/>
        <v>1</v>
      </c>
      <c r="N553" s="122">
        <f t="shared" si="299"/>
        <v>1</v>
      </c>
      <c r="O553" s="123">
        <f t="shared" si="299"/>
        <v>1</v>
      </c>
      <c r="P553" s="124">
        <f>SUM(G553:O553)</f>
        <v>10</v>
      </c>
      <c r="Q553" s="123">
        <f t="shared" ref="Q553:Y553" si="300">IF($Q548&lt;=18,IF(Q552&lt;=$Q548,1,0),IF($Q548&lt;=36,IF(Q552&lt;=($Q548-18),2,1),IF($Q548&gt;36,IF(Q552&lt;=($Q548-36),3,2))))</f>
        <v>2</v>
      </c>
      <c r="R553" s="123">
        <f t="shared" si="300"/>
        <v>1</v>
      </c>
      <c r="S553" s="123">
        <f t="shared" si="300"/>
        <v>1</v>
      </c>
      <c r="T553" s="123">
        <f t="shared" si="300"/>
        <v>1</v>
      </c>
      <c r="U553" s="123">
        <f t="shared" si="300"/>
        <v>1</v>
      </c>
      <c r="V553" s="123">
        <f t="shared" si="300"/>
        <v>1</v>
      </c>
      <c r="W553" s="123">
        <f t="shared" si="300"/>
        <v>1</v>
      </c>
      <c r="X553" s="123">
        <f t="shared" si="300"/>
        <v>1</v>
      </c>
      <c r="Y553" s="123">
        <f t="shared" si="300"/>
        <v>1</v>
      </c>
      <c r="Z553" s="125">
        <f>SUM(Q553:Y553)</f>
        <v>10</v>
      </c>
      <c r="AA553" s="126">
        <f>P553+Z553</f>
        <v>20</v>
      </c>
      <c r="AB553" s="101"/>
      <c r="AC553" s="101"/>
    </row>
    <row r="554" spans="5:32" x14ac:dyDescent="0.35">
      <c r="E554" s="101"/>
      <c r="F554" s="127" t="s">
        <v>51</v>
      </c>
      <c r="G554" s="128">
        <f t="shared" ref="G554:O554" si="301">G29</f>
        <v>10</v>
      </c>
      <c r="H554" s="128">
        <f t="shared" si="301"/>
        <v>10</v>
      </c>
      <c r="I554" s="128">
        <f t="shared" si="301"/>
        <v>10</v>
      </c>
      <c r="J554" s="128">
        <f t="shared" si="301"/>
        <v>10</v>
      </c>
      <c r="K554" s="128">
        <f t="shared" si="301"/>
        <v>10</v>
      </c>
      <c r="L554" s="128">
        <f t="shared" si="301"/>
        <v>10</v>
      </c>
      <c r="M554" s="128">
        <f t="shared" si="301"/>
        <v>10</v>
      </c>
      <c r="N554" s="128">
        <f t="shared" si="301"/>
        <v>10</v>
      </c>
      <c r="O554" s="128">
        <f t="shared" si="301"/>
        <v>10</v>
      </c>
      <c r="P554" s="129">
        <f>SUM(G554:O554)</f>
        <v>90</v>
      </c>
      <c r="Q554" s="130">
        <f t="shared" ref="Q554:Y554" si="302">Q29</f>
        <v>10</v>
      </c>
      <c r="R554" s="128">
        <f t="shared" si="302"/>
        <v>10</v>
      </c>
      <c r="S554" s="128">
        <f t="shared" si="302"/>
        <v>10</v>
      </c>
      <c r="T554" s="128">
        <f t="shared" si="302"/>
        <v>10</v>
      </c>
      <c r="U554" s="128">
        <f t="shared" si="302"/>
        <v>10</v>
      </c>
      <c r="V554" s="128">
        <f t="shared" si="302"/>
        <v>10</v>
      </c>
      <c r="W554" s="128">
        <f t="shared" si="302"/>
        <v>10</v>
      </c>
      <c r="X554" s="128">
        <f t="shared" si="302"/>
        <v>10</v>
      </c>
      <c r="Y554" s="131">
        <f t="shared" si="302"/>
        <v>10</v>
      </c>
      <c r="Z554" s="129">
        <f>SUM(Q554:Y554)</f>
        <v>90</v>
      </c>
      <c r="AA554" s="132">
        <f>P554+Z554</f>
        <v>180</v>
      </c>
      <c r="AB554" s="101"/>
      <c r="AC554" s="101"/>
    </row>
    <row r="555" spans="5:32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0</v>
      </c>
      <c r="H555" s="134">
        <f t="shared" ref="H555:O555" si="303">IF(H554-H551=-1,3+H553)+IF(H554-H551=0,2+H553)+IF(H554-H551=1,1+H553)+IF(H554-H551=2,H553)+IF(H554-H551=3,IF(H553-1&gt;0,H553-1,0))+IF(H554-H551=4,IF(H553-2&gt;0,H553-2,0))</f>
        <v>0</v>
      </c>
      <c r="I555" s="134">
        <f t="shared" si="303"/>
        <v>0</v>
      </c>
      <c r="J555" s="134">
        <f t="shared" si="303"/>
        <v>0</v>
      </c>
      <c r="K555" s="134">
        <f t="shared" si="303"/>
        <v>0</v>
      </c>
      <c r="L555" s="134">
        <f t="shared" si="303"/>
        <v>0</v>
      </c>
      <c r="M555" s="134">
        <f t="shared" si="303"/>
        <v>0</v>
      </c>
      <c r="N555" s="134">
        <f t="shared" si="303"/>
        <v>0</v>
      </c>
      <c r="O555" s="135">
        <f t="shared" si="303"/>
        <v>0</v>
      </c>
      <c r="P555" s="136">
        <f>SUM(G555:O555)</f>
        <v>0</v>
      </c>
      <c r="Q555" s="137">
        <f t="shared" ref="Q555:Y555" si="304">IF(Q554-Q551=-1,3+Q553)+IF(Q554-Q551=0,2+Q553)+IF(Q554-Q551=1,1+Q553)+IF(Q554-Q551=2,Q553)+IF(Q554-Q551=3,IF(Q553-1&gt;0,Q553-1,0))+IF(Q554-Q551=4,IF(Q553-2&gt;0,Q553-2,0))</f>
        <v>0</v>
      </c>
      <c r="R555" s="138">
        <f t="shared" si="304"/>
        <v>0</v>
      </c>
      <c r="S555" s="138">
        <f t="shared" si="304"/>
        <v>0</v>
      </c>
      <c r="T555" s="138">
        <f t="shared" si="304"/>
        <v>0</v>
      </c>
      <c r="U555" s="138">
        <f t="shared" si="304"/>
        <v>0</v>
      </c>
      <c r="V555" s="138">
        <f t="shared" si="304"/>
        <v>0</v>
      </c>
      <c r="W555" s="138">
        <f t="shared" si="304"/>
        <v>0</v>
      </c>
      <c r="X555" s="138">
        <f t="shared" si="304"/>
        <v>0</v>
      </c>
      <c r="Y555" s="135">
        <f t="shared" si="304"/>
        <v>0</v>
      </c>
      <c r="Z555" s="136">
        <f>SUM(Q555:Y555)</f>
        <v>0</v>
      </c>
      <c r="AA555" s="139">
        <f>P555+Z555</f>
        <v>0</v>
      </c>
      <c r="AB555" s="101"/>
      <c r="AC555" s="101"/>
    </row>
    <row r="556" spans="5:32" ht="15" thickBot="1" x14ac:dyDescent="0.4">
      <c r="E556" s="101"/>
      <c r="F556" s="140" t="s">
        <v>53</v>
      </c>
      <c r="G556" s="141">
        <f t="shared" ref="G556:O556" si="305">IF(G554-G551=-2,4)+IF(G554-G551=-1,3)+IF(G554-G551=0,2)+IF(G554-G551=1,1)+IF(G554-G551&gt;2,0)</f>
        <v>0</v>
      </c>
      <c r="H556" s="141">
        <f t="shared" si="305"/>
        <v>0</v>
      </c>
      <c r="I556" s="141">
        <f t="shared" si="305"/>
        <v>0</v>
      </c>
      <c r="J556" s="141">
        <f t="shared" si="305"/>
        <v>0</v>
      </c>
      <c r="K556" s="141">
        <f t="shared" si="305"/>
        <v>0</v>
      </c>
      <c r="L556" s="141">
        <f t="shared" si="305"/>
        <v>0</v>
      </c>
      <c r="M556" s="141">
        <f t="shared" si="305"/>
        <v>0</v>
      </c>
      <c r="N556" s="141">
        <f t="shared" si="305"/>
        <v>0</v>
      </c>
      <c r="O556" s="142">
        <f t="shared" si="305"/>
        <v>0</v>
      </c>
      <c r="P556" s="143">
        <f>SUM(G556:O556)</f>
        <v>0</v>
      </c>
      <c r="Q556" s="142">
        <f t="shared" ref="Q556:Y556" si="306">IF(Q554-Q551=-2,4)+IF(Q554-Q551=-1,3)+IF(Q554-Q551=0,2)+IF(Q554-Q551=1,1)+IF(Q554-Q551&gt;2,0)</f>
        <v>0</v>
      </c>
      <c r="R556" s="142">
        <f t="shared" si="306"/>
        <v>0</v>
      </c>
      <c r="S556" s="142">
        <f t="shared" si="306"/>
        <v>0</v>
      </c>
      <c r="T556" s="142">
        <f t="shared" si="306"/>
        <v>0</v>
      </c>
      <c r="U556" s="142">
        <f t="shared" si="306"/>
        <v>0</v>
      </c>
      <c r="V556" s="142">
        <f t="shared" si="306"/>
        <v>0</v>
      </c>
      <c r="W556" s="142">
        <f t="shared" si="306"/>
        <v>0</v>
      </c>
      <c r="X556" s="142">
        <f t="shared" si="306"/>
        <v>0</v>
      </c>
      <c r="Y556" s="142">
        <f t="shared" si="306"/>
        <v>0</v>
      </c>
      <c r="Z556" s="143">
        <f>SUM(Q556:Y556)</f>
        <v>0</v>
      </c>
      <c r="AA556" s="144">
        <f>P556+Z556</f>
        <v>0</v>
      </c>
      <c r="AB556" s="101"/>
      <c r="AC556" s="101"/>
    </row>
    <row r="557" spans="5:32" x14ac:dyDescent="0.35">
      <c r="E557" s="101"/>
      <c r="F557" s="38"/>
      <c r="G557" s="28">
        <f>G554-G551</f>
        <v>6</v>
      </c>
      <c r="H557" s="28">
        <f t="shared" ref="H557:O557" si="307">H554-H551</f>
        <v>6</v>
      </c>
      <c r="I557" s="28">
        <f t="shared" si="307"/>
        <v>5</v>
      </c>
      <c r="J557" s="28">
        <f t="shared" si="307"/>
        <v>6</v>
      </c>
      <c r="K557" s="28">
        <f t="shared" si="307"/>
        <v>7</v>
      </c>
      <c r="L557" s="28">
        <f t="shared" si="307"/>
        <v>5</v>
      </c>
      <c r="M557" s="28">
        <f t="shared" si="307"/>
        <v>7</v>
      </c>
      <c r="N557" s="28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5"/>
      <c r="AA557" s="146"/>
      <c r="AB557" s="101"/>
      <c r="AC557" s="101"/>
    </row>
    <row r="558" spans="5:32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2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2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0</v>
      </c>
      <c r="P560" s="198" t="s">
        <v>57</v>
      </c>
      <c r="Q560" s="198"/>
      <c r="R560" s="198"/>
      <c r="S560" s="198"/>
      <c r="T560" s="198"/>
      <c r="U560" s="148">
        <f>COUNTIF(G557:Y557,"=2")</f>
        <v>0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</row>
    <row r="561" spans="5:32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0</v>
      </c>
      <c r="P561" s="198" t="s">
        <v>60</v>
      </c>
      <c r="Q561" s="198"/>
      <c r="R561" s="198"/>
      <c r="S561" s="198"/>
      <c r="T561" s="198"/>
      <c r="U561" s="151">
        <f>COUNTIF(G557:Y557,"&gt;=3")</f>
        <v>18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</row>
    <row r="562" spans="5:32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0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</row>
    <row r="563" spans="5:32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0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</row>
    <row r="564" spans="5:32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0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</row>
    <row r="565" spans="5:32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18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</row>
    <row r="566" spans="5:32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</row>
    <row r="567" spans="5:32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</row>
    <row r="568" spans="5:32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</row>
    <row r="569" spans="5:32" ht="15.5" thickTop="1" thickBot="1" x14ac:dyDescent="0.4"/>
    <row r="570" spans="5:32" x14ac:dyDescent="0.35">
      <c r="E570" s="101"/>
      <c r="F570" s="102" t="s">
        <v>49</v>
      </c>
      <c r="G570" s="196">
        <f>C30</f>
        <v>0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0</v>
      </c>
      <c r="AB570" s="101"/>
      <c r="AC570" s="101"/>
    </row>
    <row r="571" spans="5:32" ht="15" thickBot="1" x14ac:dyDescent="0.4">
      <c r="E571" s="101"/>
      <c r="F571" s="104" t="s">
        <v>6</v>
      </c>
      <c r="G571" s="210">
        <f>E30</f>
        <v>20</v>
      </c>
      <c r="H571" s="211"/>
      <c r="I571" s="211"/>
      <c r="J571" s="211"/>
      <c r="K571" s="17"/>
      <c r="L571" s="211">
        <f>$F$3</f>
        <v>133</v>
      </c>
      <c r="M571" s="211"/>
      <c r="N571" s="211"/>
      <c r="O571" s="211">
        <f>$G$3</f>
        <v>68.599999999999994</v>
      </c>
      <c r="P571" s="211"/>
      <c r="Q571" s="212">
        <f>ROUND((G571*(L571/113)+(O571-AA574)),0)</f>
        <v>20</v>
      </c>
      <c r="R571" s="212"/>
      <c r="S571" s="212"/>
      <c r="T571" s="212"/>
      <c r="U571" s="17"/>
      <c r="V571" s="17"/>
      <c r="AA571" s="17"/>
      <c r="AB571" s="101"/>
      <c r="AC571" s="101"/>
    </row>
    <row r="572" spans="5:32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2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2" x14ac:dyDescent="0.35">
      <c r="E574" s="101"/>
      <c r="F574" s="109" t="s">
        <v>11</v>
      </c>
      <c r="G574" s="110">
        <f>G$7</f>
        <v>4</v>
      </c>
      <c r="H574" s="110">
        <f t="shared" ref="H574:O574" si="309">H$7</f>
        <v>4</v>
      </c>
      <c r="I574" s="110">
        <f t="shared" si="309"/>
        <v>5</v>
      </c>
      <c r="J574" s="110">
        <f t="shared" si="309"/>
        <v>4</v>
      </c>
      <c r="K574" s="110">
        <f t="shared" si="309"/>
        <v>3</v>
      </c>
      <c r="L574" s="110">
        <f t="shared" si="309"/>
        <v>5</v>
      </c>
      <c r="M574" s="110">
        <f t="shared" si="309"/>
        <v>3</v>
      </c>
      <c r="N574" s="110">
        <f t="shared" si="309"/>
        <v>5</v>
      </c>
      <c r="O574" s="110">
        <f t="shared" si="309"/>
        <v>3</v>
      </c>
      <c r="P574" s="111">
        <f>SUM(G574:O574)</f>
        <v>36</v>
      </c>
      <c r="Q574" s="110">
        <f t="shared" ref="Q574:Y574" si="310">Q$7</f>
        <v>4</v>
      </c>
      <c r="R574" s="112">
        <f t="shared" si="310"/>
        <v>4</v>
      </c>
      <c r="S574" s="112">
        <f t="shared" si="310"/>
        <v>3</v>
      </c>
      <c r="T574" s="112">
        <f t="shared" si="310"/>
        <v>5</v>
      </c>
      <c r="U574" s="112">
        <f t="shared" si="310"/>
        <v>3</v>
      </c>
      <c r="V574" s="112">
        <f t="shared" si="310"/>
        <v>4</v>
      </c>
      <c r="W574" s="112">
        <f t="shared" si="310"/>
        <v>4</v>
      </c>
      <c r="X574" s="112">
        <f t="shared" si="310"/>
        <v>5</v>
      </c>
      <c r="Y574" s="113">
        <f t="shared" si="310"/>
        <v>4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2" x14ac:dyDescent="0.35">
      <c r="E575" s="101"/>
      <c r="F575" s="114" t="s">
        <v>7</v>
      </c>
      <c r="G575" s="115">
        <f>G$8</f>
        <v>4</v>
      </c>
      <c r="H575" s="115">
        <f t="shared" ref="H575:O575" si="311">H$8</f>
        <v>8</v>
      </c>
      <c r="I575" s="115">
        <f t="shared" si="311"/>
        <v>12</v>
      </c>
      <c r="J575" s="115">
        <f t="shared" si="311"/>
        <v>14</v>
      </c>
      <c r="K575" s="115">
        <f t="shared" si="311"/>
        <v>2</v>
      </c>
      <c r="L575" s="115">
        <f t="shared" si="311"/>
        <v>10</v>
      </c>
      <c r="M575" s="115">
        <f t="shared" si="311"/>
        <v>18</v>
      </c>
      <c r="N575" s="115">
        <f t="shared" si="311"/>
        <v>16</v>
      </c>
      <c r="O575" s="116">
        <f t="shared" si="311"/>
        <v>6</v>
      </c>
      <c r="P575" s="117"/>
      <c r="Q575" s="118">
        <f t="shared" ref="Q575:Y575" si="312">Q$8</f>
        <v>1</v>
      </c>
      <c r="R575" s="119">
        <f t="shared" si="312"/>
        <v>9</v>
      </c>
      <c r="S575" s="119">
        <f t="shared" si="312"/>
        <v>11</v>
      </c>
      <c r="T575" s="119">
        <f t="shared" si="312"/>
        <v>5</v>
      </c>
      <c r="U575" s="119">
        <f t="shared" si="312"/>
        <v>17</v>
      </c>
      <c r="V575" s="119">
        <f t="shared" si="312"/>
        <v>15</v>
      </c>
      <c r="W575" s="119">
        <f t="shared" si="312"/>
        <v>3</v>
      </c>
      <c r="X575" s="119">
        <f t="shared" si="312"/>
        <v>13</v>
      </c>
      <c r="Y575" s="116">
        <f t="shared" si="312"/>
        <v>7</v>
      </c>
      <c r="Z575" s="117"/>
      <c r="AA575" s="120"/>
      <c r="AB575" s="101"/>
      <c r="AC575" s="101"/>
    </row>
    <row r="576" spans="5:32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:O576" si="313">IF($Q571&lt;=18,IF(H575&lt;=$Q571,1,0),IF($Q571&lt;=36,IF(H575&lt;=($Q571-18),2,1),IF($Q571&gt;36,IF(H575&lt;=($Q571-36),3,2))))</f>
        <v>1</v>
      </c>
      <c r="I576" s="122">
        <f t="shared" si="313"/>
        <v>1</v>
      </c>
      <c r="J576" s="122">
        <f t="shared" si="313"/>
        <v>1</v>
      </c>
      <c r="K576" s="122">
        <f t="shared" si="313"/>
        <v>2</v>
      </c>
      <c r="L576" s="122">
        <f t="shared" si="313"/>
        <v>1</v>
      </c>
      <c r="M576" s="122">
        <f t="shared" si="313"/>
        <v>1</v>
      </c>
      <c r="N576" s="122">
        <f t="shared" si="313"/>
        <v>1</v>
      </c>
      <c r="O576" s="123">
        <f t="shared" si="313"/>
        <v>1</v>
      </c>
      <c r="P576" s="124">
        <f>SUM(G576:O576)</f>
        <v>10</v>
      </c>
      <c r="Q576" s="123">
        <f t="shared" ref="Q576:Y576" si="314">IF($Q571&lt;=18,IF(Q575&lt;=$Q571,1,0),IF($Q571&lt;=36,IF(Q575&lt;=($Q571-18),2,1),IF($Q571&gt;36,IF(Q575&lt;=($Q571-36),3,2))))</f>
        <v>2</v>
      </c>
      <c r="R576" s="123">
        <f t="shared" si="314"/>
        <v>1</v>
      </c>
      <c r="S576" s="123">
        <f t="shared" si="314"/>
        <v>1</v>
      </c>
      <c r="T576" s="123">
        <f t="shared" si="314"/>
        <v>1</v>
      </c>
      <c r="U576" s="123">
        <f t="shared" si="314"/>
        <v>1</v>
      </c>
      <c r="V576" s="123">
        <f t="shared" si="314"/>
        <v>1</v>
      </c>
      <c r="W576" s="123">
        <f t="shared" si="314"/>
        <v>1</v>
      </c>
      <c r="X576" s="123">
        <f t="shared" si="314"/>
        <v>1</v>
      </c>
      <c r="Y576" s="123">
        <f t="shared" si="314"/>
        <v>1</v>
      </c>
      <c r="Z576" s="125">
        <f>SUM(Q576:Y576)</f>
        <v>10</v>
      </c>
      <c r="AA576" s="126">
        <f>P576+Z576</f>
        <v>20</v>
      </c>
      <c r="AB576" s="101"/>
      <c r="AC576" s="101"/>
    </row>
    <row r="577" spans="5:32" x14ac:dyDescent="0.35">
      <c r="E577" s="101"/>
      <c r="F577" s="127" t="s">
        <v>51</v>
      </c>
      <c r="G577" s="128">
        <f t="shared" ref="G577:O577" si="315">G30</f>
        <v>10</v>
      </c>
      <c r="H577" s="128">
        <f t="shared" si="315"/>
        <v>10</v>
      </c>
      <c r="I577" s="128">
        <f t="shared" si="315"/>
        <v>10</v>
      </c>
      <c r="J577" s="128">
        <f t="shared" si="315"/>
        <v>10</v>
      </c>
      <c r="K577" s="128">
        <f t="shared" si="315"/>
        <v>10</v>
      </c>
      <c r="L577" s="128">
        <f t="shared" si="315"/>
        <v>10</v>
      </c>
      <c r="M577" s="128">
        <f t="shared" si="315"/>
        <v>10</v>
      </c>
      <c r="N577" s="128">
        <f t="shared" si="315"/>
        <v>10</v>
      </c>
      <c r="O577" s="128">
        <f t="shared" si="315"/>
        <v>10</v>
      </c>
      <c r="P577" s="129">
        <f>SUM(G577:O577)</f>
        <v>90</v>
      </c>
      <c r="Q577" s="130">
        <f t="shared" ref="Q577:Y577" si="316">Q30</f>
        <v>10</v>
      </c>
      <c r="R577" s="128">
        <f t="shared" si="316"/>
        <v>10</v>
      </c>
      <c r="S577" s="128">
        <f t="shared" si="316"/>
        <v>10</v>
      </c>
      <c r="T577" s="128">
        <f t="shared" si="316"/>
        <v>10</v>
      </c>
      <c r="U577" s="128">
        <f t="shared" si="316"/>
        <v>10</v>
      </c>
      <c r="V577" s="128">
        <f t="shared" si="316"/>
        <v>10</v>
      </c>
      <c r="W577" s="128">
        <f t="shared" si="316"/>
        <v>10</v>
      </c>
      <c r="X577" s="128">
        <f t="shared" si="316"/>
        <v>10</v>
      </c>
      <c r="Y577" s="131">
        <f t="shared" si="316"/>
        <v>10</v>
      </c>
      <c r="Z577" s="129">
        <f>SUM(Q577:Y577)</f>
        <v>90</v>
      </c>
      <c r="AA577" s="132">
        <f>P577+Z577</f>
        <v>180</v>
      </c>
      <c r="AB577" s="101"/>
      <c r="AC577" s="101"/>
    </row>
    <row r="578" spans="5:32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0</v>
      </c>
      <c r="H578" s="134">
        <f t="shared" ref="H578:O578" si="317">IF(H577-H574=-1,3+H576)+IF(H577-H574=0,2+H576)+IF(H577-H574=1,1+H576)+IF(H577-H574=2,H576)+IF(H577-H574=3,IF(H576-1&gt;0,H576-1,0))+IF(H577-H574=4,IF(H576-2&gt;0,H576-2,0))</f>
        <v>0</v>
      </c>
      <c r="I578" s="134">
        <f t="shared" si="317"/>
        <v>0</v>
      </c>
      <c r="J578" s="134">
        <f t="shared" si="317"/>
        <v>0</v>
      </c>
      <c r="K578" s="134">
        <f t="shared" si="317"/>
        <v>0</v>
      </c>
      <c r="L578" s="134">
        <f t="shared" si="317"/>
        <v>0</v>
      </c>
      <c r="M578" s="134">
        <f t="shared" si="317"/>
        <v>0</v>
      </c>
      <c r="N578" s="134">
        <f t="shared" si="317"/>
        <v>0</v>
      </c>
      <c r="O578" s="135">
        <f t="shared" si="317"/>
        <v>0</v>
      </c>
      <c r="P578" s="136">
        <f>SUM(G578:O578)</f>
        <v>0</v>
      </c>
      <c r="Q578" s="137">
        <f t="shared" ref="Q578:Y578" si="318">IF(Q577-Q574=-1,3+Q576)+IF(Q577-Q574=0,2+Q576)+IF(Q577-Q574=1,1+Q576)+IF(Q577-Q574=2,Q576)+IF(Q577-Q574=3,IF(Q576-1&gt;0,Q576-1,0))+IF(Q577-Q574=4,IF(Q576-2&gt;0,Q576-2,0))</f>
        <v>0</v>
      </c>
      <c r="R578" s="138">
        <f t="shared" si="318"/>
        <v>0</v>
      </c>
      <c r="S578" s="138">
        <f t="shared" si="318"/>
        <v>0</v>
      </c>
      <c r="T578" s="138">
        <f t="shared" si="318"/>
        <v>0</v>
      </c>
      <c r="U578" s="138">
        <f t="shared" si="318"/>
        <v>0</v>
      </c>
      <c r="V578" s="138">
        <f t="shared" si="318"/>
        <v>0</v>
      </c>
      <c r="W578" s="138">
        <f t="shared" si="318"/>
        <v>0</v>
      </c>
      <c r="X578" s="138">
        <f t="shared" si="318"/>
        <v>0</v>
      </c>
      <c r="Y578" s="135">
        <f t="shared" si="318"/>
        <v>0</v>
      </c>
      <c r="Z578" s="136">
        <f>SUM(Q578:Y578)</f>
        <v>0</v>
      </c>
      <c r="AA578" s="139">
        <f>P578+Z578</f>
        <v>0</v>
      </c>
      <c r="AB578" s="101"/>
      <c r="AC578" s="101"/>
    </row>
    <row r="579" spans="5:32" ht="15" thickBot="1" x14ac:dyDescent="0.4">
      <c r="E579" s="101"/>
      <c r="F579" s="140" t="s">
        <v>53</v>
      </c>
      <c r="G579" s="141">
        <f t="shared" ref="G579:O579" si="319">IF(G577-G574=-2,4)+IF(G577-G574=-1,3)+IF(G577-G574=0,2)+IF(G577-G574=1,1)+IF(G577-G574&gt;2,0)</f>
        <v>0</v>
      </c>
      <c r="H579" s="141">
        <f t="shared" si="319"/>
        <v>0</v>
      </c>
      <c r="I579" s="141">
        <f t="shared" si="319"/>
        <v>0</v>
      </c>
      <c r="J579" s="141">
        <f t="shared" si="319"/>
        <v>0</v>
      </c>
      <c r="K579" s="141">
        <f t="shared" si="319"/>
        <v>0</v>
      </c>
      <c r="L579" s="141">
        <f t="shared" si="319"/>
        <v>0</v>
      </c>
      <c r="M579" s="141">
        <f t="shared" si="319"/>
        <v>0</v>
      </c>
      <c r="N579" s="141">
        <f t="shared" si="319"/>
        <v>0</v>
      </c>
      <c r="O579" s="142">
        <f t="shared" si="319"/>
        <v>0</v>
      </c>
      <c r="P579" s="143">
        <f>SUM(G579:O579)</f>
        <v>0</v>
      </c>
      <c r="Q579" s="142">
        <f t="shared" ref="Q579:Y579" si="320">IF(Q577-Q574=-2,4)+IF(Q577-Q574=-1,3)+IF(Q577-Q574=0,2)+IF(Q577-Q574=1,1)+IF(Q577-Q574&gt;2,0)</f>
        <v>0</v>
      </c>
      <c r="R579" s="142">
        <f t="shared" si="320"/>
        <v>0</v>
      </c>
      <c r="S579" s="142">
        <f t="shared" si="320"/>
        <v>0</v>
      </c>
      <c r="T579" s="142">
        <f t="shared" si="320"/>
        <v>0</v>
      </c>
      <c r="U579" s="142">
        <f t="shared" si="320"/>
        <v>0</v>
      </c>
      <c r="V579" s="142">
        <f t="shared" si="320"/>
        <v>0</v>
      </c>
      <c r="W579" s="142">
        <f t="shared" si="320"/>
        <v>0</v>
      </c>
      <c r="X579" s="142">
        <f t="shared" si="320"/>
        <v>0</v>
      </c>
      <c r="Y579" s="142">
        <f t="shared" si="320"/>
        <v>0</v>
      </c>
      <c r="Z579" s="143">
        <f>SUM(Q579:Y579)</f>
        <v>0</v>
      </c>
      <c r="AA579" s="144">
        <f>P579+Z579</f>
        <v>0</v>
      </c>
      <c r="AB579" s="101"/>
      <c r="AC579" s="101"/>
    </row>
    <row r="580" spans="5:32" x14ac:dyDescent="0.35">
      <c r="E580" s="101"/>
      <c r="F580" s="38"/>
      <c r="G580" s="28">
        <f>G577-G574</f>
        <v>6</v>
      </c>
      <c r="H580" s="28">
        <f t="shared" ref="H580:O580" si="321">H577-H574</f>
        <v>6</v>
      </c>
      <c r="I580" s="28">
        <f t="shared" si="321"/>
        <v>5</v>
      </c>
      <c r="J580" s="28">
        <f t="shared" si="321"/>
        <v>6</v>
      </c>
      <c r="K580" s="28">
        <f t="shared" si="321"/>
        <v>7</v>
      </c>
      <c r="L580" s="28">
        <f t="shared" si="321"/>
        <v>5</v>
      </c>
      <c r="M580" s="28">
        <f t="shared" si="321"/>
        <v>7</v>
      </c>
      <c r="N580" s="28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5"/>
      <c r="AA580" s="146"/>
      <c r="AB580" s="101"/>
      <c r="AC580" s="101"/>
    </row>
    <row r="581" spans="5:32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2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2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0</v>
      </c>
      <c r="P583" s="198" t="s">
        <v>57</v>
      </c>
      <c r="Q583" s="198"/>
      <c r="R583" s="198"/>
      <c r="S583" s="198"/>
      <c r="T583" s="198"/>
      <c r="U583" s="148">
        <f>COUNTIF(G580:Y580,"=2")</f>
        <v>0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</row>
    <row r="584" spans="5:32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0</v>
      </c>
      <c r="M584" s="217" t="s">
        <v>59</v>
      </c>
      <c r="N584" s="217"/>
      <c r="O584" s="152">
        <f>COUNTIF(G580:Y580,"=1")</f>
        <v>0</v>
      </c>
      <c r="P584" s="198" t="s">
        <v>60</v>
      </c>
      <c r="Q584" s="198"/>
      <c r="R584" s="198"/>
      <c r="S584" s="198"/>
      <c r="T584" s="198"/>
      <c r="U584" s="151">
        <f>COUNTIF(G580:Y580,"&gt;=3")</f>
        <v>18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</row>
    <row r="585" spans="5:32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0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</row>
    <row r="586" spans="5:32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0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</row>
    <row r="587" spans="5:32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0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</row>
    <row r="588" spans="5:32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18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</row>
    <row r="589" spans="5:32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</row>
    <row r="590" spans="5:32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</row>
    <row r="591" spans="5:32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</row>
    <row r="592" spans="5:32" ht="15.5" thickTop="1" thickBot="1" x14ac:dyDescent="0.4"/>
    <row r="593" spans="5:32" x14ac:dyDescent="0.35">
      <c r="E593" s="101"/>
      <c r="F593" s="102" t="s">
        <v>49</v>
      </c>
      <c r="G593" s="196">
        <f>C31</f>
        <v>0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0</v>
      </c>
      <c r="AB593" s="101"/>
      <c r="AC593" s="101"/>
    </row>
    <row r="594" spans="5:32" ht="15" thickBot="1" x14ac:dyDescent="0.4">
      <c r="E594" s="101"/>
      <c r="F594" s="104" t="s">
        <v>6</v>
      </c>
      <c r="G594" s="210">
        <f>E31</f>
        <v>20</v>
      </c>
      <c r="H594" s="211"/>
      <c r="I594" s="211"/>
      <c r="J594" s="211"/>
      <c r="K594" s="17"/>
      <c r="L594" s="211">
        <f>$F$3</f>
        <v>133</v>
      </c>
      <c r="M594" s="211"/>
      <c r="N594" s="211"/>
      <c r="O594" s="211">
        <f>$G$3</f>
        <v>68.599999999999994</v>
      </c>
      <c r="P594" s="211"/>
      <c r="Q594" s="212">
        <f>ROUND((G594*(L594/113)+(O594-AA597)),0)</f>
        <v>20</v>
      </c>
      <c r="R594" s="212"/>
      <c r="S594" s="212"/>
      <c r="T594" s="212"/>
      <c r="U594" s="17"/>
      <c r="V594" s="17"/>
      <c r="AA594" s="17"/>
      <c r="AB594" s="101"/>
      <c r="AC594" s="101"/>
    </row>
    <row r="595" spans="5:32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2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2" x14ac:dyDescent="0.35">
      <c r="E597" s="101"/>
      <c r="F597" s="109" t="s">
        <v>11</v>
      </c>
      <c r="G597" s="110">
        <f>G$7</f>
        <v>4</v>
      </c>
      <c r="H597" s="110">
        <f t="shared" ref="H597:O597" si="323">H$7</f>
        <v>4</v>
      </c>
      <c r="I597" s="110">
        <f t="shared" si="323"/>
        <v>5</v>
      </c>
      <c r="J597" s="110">
        <f t="shared" si="323"/>
        <v>4</v>
      </c>
      <c r="K597" s="110">
        <f t="shared" si="323"/>
        <v>3</v>
      </c>
      <c r="L597" s="110">
        <f t="shared" si="323"/>
        <v>5</v>
      </c>
      <c r="M597" s="110">
        <f t="shared" si="323"/>
        <v>3</v>
      </c>
      <c r="N597" s="110">
        <f t="shared" si="323"/>
        <v>5</v>
      </c>
      <c r="O597" s="110">
        <f t="shared" si="323"/>
        <v>3</v>
      </c>
      <c r="P597" s="111">
        <f>SUM(G597:O597)</f>
        <v>36</v>
      </c>
      <c r="Q597" s="110">
        <f t="shared" ref="Q597:Y597" si="324">Q$7</f>
        <v>4</v>
      </c>
      <c r="R597" s="112">
        <f t="shared" si="324"/>
        <v>4</v>
      </c>
      <c r="S597" s="112">
        <f t="shared" si="324"/>
        <v>3</v>
      </c>
      <c r="T597" s="112">
        <f t="shared" si="324"/>
        <v>5</v>
      </c>
      <c r="U597" s="112">
        <f t="shared" si="324"/>
        <v>3</v>
      </c>
      <c r="V597" s="112">
        <f t="shared" si="324"/>
        <v>4</v>
      </c>
      <c r="W597" s="112">
        <f t="shared" si="324"/>
        <v>4</v>
      </c>
      <c r="X597" s="112">
        <f t="shared" si="324"/>
        <v>5</v>
      </c>
      <c r="Y597" s="113">
        <f t="shared" si="324"/>
        <v>4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2" x14ac:dyDescent="0.35">
      <c r="E598" s="101"/>
      <c r="F598" s="114" t="s">
        <v>7</v>
      </c>
      <c r="G598" s="115">
        <f>G$8</f>
        <v>4</v>
      </c>
      <c r="H598" s="115">
        <f t="shared" ref="H598:O598" si="325">H$8</f>
        <v>8</v>
      </c>
      <c r="I598" s="115">
        <f t="shared" si="325"/>
        <v>12</v>
      </c>
      <c r="J598" s="115">
        <f t="shared" si="325"/>
        <v>14</v>
      </c>
      <c r="K598" s="115">
        <f t="shared" si="325"/>
        <v>2</v>
      </c>
      <c r="L598" s="115">
        <f t="shared" si="325"/>
        <v>10</v>
      </c>
      <c r="M598" s="115">
        <f t="shared" si="325"/>
        <v>18</v>
      </c>
      <c r="N598" s="115">
        <f t="shared" si="325"/>
        <v>16</v>
      </c>
      <c r="O598" s="116">
        <f t="shared" si="325"/>
        <v>6</v>
      </c>
      <c r="P598" s="117"/>
      <c r="Q598" s="118">
        <f t="shared" ref="Q598:Y598" si="326">Q$8</f>
        <v>1</v>
      </c>
      <c r="R598" s="119">
        <f t="shared" si="326"/>
        <v>9</v>
      </c>
      <c r="S598" s="119">
        <f t="shared" si="326"/>
        <v>11</v>
      </c>
      <c r="T598" s="119">
        <f t="shared" si="326"/>
        <v>5</v>
      </c>
      <c r="U598" s="119">
        <f t="shared" si="326"/>
        <v>17</v>
      </c>
      <c r="V598" s="119">
        <f t="shared" si="326"/>
        <v>15</v>
      </c>
      <c r="W598" s="119">
        <f t="shared" si="326"/>
        <v>3</v>
      </c>
      <c r="X598" s="119">
        <f t="shared" si="326"/>
        <v>13</v>
      </c>
      <c r="Y598" s="116">
        <f t="shared" si="326"/>
        <v>7</v>
      </c>
      <c r="Z598" s="117"/>
      <c r="AA598" s="120"/>
      <c r="AB598" s="101"/>
      <c r="AC598" s="101"/>
    </row>
    <row r="599" spans="5:32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1</v>
      </c>
      <c r="H599" s="122">
        <f t="shared" ref="H599:O599" si="327">IF($Q594&lt;=18,IF(H598&lt;=$Q594,1,0),IF($Q594&lt;=36,IF(H598&lt;=($Q594-18),2,1),IF($Q594&gt;36,IF(H598&lt;=($Q594-36),3,2))))</f>
        <v>1</v>
      </c>
      <c r="I599" s="122">
        <f t="shared" si="327"/>
        <v>1</v>
      </c>
      <c r="J599" s="122">
        <f t="shared" si="327"/>
        <v>1</v>
      </c>
      <c r="K599" s="122">
        <f t="shared" si="327"/>
        <v>2</v>
      </c>
      <c r="L599" s="122">
        <f t="shared" si="327"/>
        <v>1</v>
      </c>
      <c r="M599" s="122">
        <f t="shared" si="327"/>
        <v>1</v>
      </c>
      <c r="N599" s="122">
        <f t="shared" si="327"/>
        <v>1</v>
      </c>
      <c r="O599" s="123">
        <f t="shared" si="327"/>
        <v>1</v>
      </c>
      <c r="P599" s="124">
        <f>SUM(G599:O599)</f>
        <v>10</v>
      </c>
      <c r="Q599" s="123">
        <f t="shared" ref="Q599:Y599" si="328">IF($Q594&lt;=18,IF(Q598&lt;=$Q594,1,0),IF($Q594&lt;=36,IF(Q598&lt;=($Q594-18),2,1),IF($Q594&gt;36,IF(Q598&lt;=($Q594-36),3,2))))</f>
        <v>2</v>
      </c>
      <c r="R599" s="123">
        <f t="shared" si="328"/>
        <v>1</v>
      </c>
      <c r="S599" s="123">
        <f t="shared" si="328"/>
        <v>1</v>
      </c>
      <c r="T599" s="123">
        <f t="shared" si="328"/>
        <v>1</v>
      </c>
      <c r="U599" s="123">
        <f t="shared" si="328"/>
        <v>1</v>
      </c>
      <c r="V599" s="123">
        <f t="shared" si="328"/>
        <v>1</v>
      </c>
      <c r="W599" s="123">
        <f t="shared" si="328"/>
        <v>1</v>
      </c>
      <c r="X599" s="123">
        <f t="shared" si="328"/>
        <v>1</v>
      </c>
      <c r="Y599" s="123">
        <f t="shared" si="328"/>
        <v>1</v>
      </c>
      <c r="Z599" s="125">
        <f>SUM(Q599:Y599)</f>
        <v>10</v>
      </c>
      <c r="AA599" s="126">
        <f>P599+Z599</f>
        <v>20</v>
      </c>
      <c r="AB599" s="101"/>
      <c r="AC599" s="101"/>
    </row>
    <row r="600" spans="5:32" x14ac:dyDescent="0.35">
      <c r="E600" s="101"/>
      <c r="F600" s="127" t="s">
        <v>51</v>
      </c>
      <c r="G600" s="128">
        <f t="shared" ref="G600:O600" si="329">G31</f>
        <v>10</v>
      </c>
      <c r="H600" s="128">
        <f t="shared" si="329"/>
        <v>10</v>
      </c>
      <c r="I600" s="128">
        <f t="shared" si="329"/>
        <v>10</v>
      </c>
      <c r="J600" s="128">
        <f t="shared" si="329"/>
        <v>10</v>
      </c>
      <c r="K600" s="128">
        <f t="shared" si="329"/>
        <v>10</v>
      </c>
      <c r="L600" s="128">
        <f t="shared" si="329"/>
        <v>10</v>
      </c>
      <c r="M600" s="128">
        <f t="shared" si="329"/>
        <v>10</v>
      </c>
      <c r="N600" s="128">
        <f t="shared" si="329"/>
        <v>10</v>
      </c>
      <c r="O600" s="128">
        <f t="shared" si="329"/>
        <v>10</v>
      </c>
      <c r="P600" s="129">
        <f>SUM(G600:O600)</f>
        <v>90</v>
      </c>
      <c r="Q600" s="130">
        <f t="shared" ref="Q600:Y600" si="330">Q31</f>
        <v>10</v>
      </c>
      <c r="R600" s="128">
        <f t="shared" si="330"/>
        <v>10</v>
      </c>
      <c r="S600" s="128">
        <f t="shared" si="330"/>
        <v>10</v>
      </c>
      <c r="T600" s="128">
        <f t="shared" si="330"/>
        <v>10</v>
      </c>
      <c r="U600" s="128">
        <f t="shared" si="330"/>
        <v>10</v>
      </c>
      <c r="V600" s="128">
        <f t="shared" si="330"/>
        <v>10</v>
      </c>
      <c r="W600" s="128">
        <f t="shared" si="330"/>
        <v>10</v>
      </c>
      <c r="X600" s="128">
        <f t="shared" si="330"/>
        <v>10</v>
      </c>
      <c r="Y600" s="131">
        <f t="shared" si="330"/>
        <v>10</v>
      </c>
      <c r="Z600" s="129">
        <f>SUM(Q600:Y600)</f>
        <v>90</v>
      </c>
      <c r="AA600" s="132">
        <f>P600+Z600</f>
        <v>180</v>
      </c>
      <c r="AB600" s="101"/>
      <c r="AC600" s="101"/>
    </row>
    <row r="601" spans="5:32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0</v>
      </c>
      <c r="H601" s="134">
        <f t="shared" ref="H601:O601" si="331">IF(H600-H597=-1,3+H599)+IF(H600-H597=0,2+H599)+IF(H600-H597=1,1+H599)+IF(H600-H597=2,H599)+IF(H600-H597=3,IF(H599-1&gt;0,H599-1,0))+IF(H600-H597=4,IF(H599-2&gt;0,H599-2,0))</f>
        <v>0</v>
      </c>
      <c r="I601" s="134">
        <f t="shared" si="331"/>
        <v>0</v>
      </c>
      <c r="J601" s="134">
        <f t="shared" si="331"/>
        <v>0</v>
      </c>
      <c r="K601" s="134">
        <f t="shared" si="331"/>
        <v>0</v>
      </c>
      <c r="L601" s="134">
        <f t="shared" si="331"/>
        <v>0</v>
      </c>
      <c r="M601" s="134">
        <f t="shared" si="331"/>
        <v>0</v>
      </c>
      <c r="N601" s="134">
        <f t="shared" si="331"/>
        <v>0</v>
      </c>
      <c r="O601" s="135">
        <f t="shared" si="331"/>
        <v>0</v>
      </c>
      <c r="P601" s="136">
        <f>SUM(G601:O601)</f>
        <v>0</v>
      </c>
      <c r="Q601" s="137">
        <f t="shared" ref="Q601:Y601" si="332">IF(Q600-Q597=-1,3+Q599)+IF(Q600-Q597=0,2+Q599)+IF(Q600-Q597=1,1+Q599)+IF(Q600-Q597=2,Q599)+IF(Q600-Q597=3,IF(Q599-1&gt;0,Q599-1,0))+IF(Q600-Q597=4,IF(Q599-2&gt;0,Q599-2,0))</f>
        <v>0</v>
      </c>
      <c r="R601" s="138">
        <f t="shared" si="332"/>
        <v>0</v>
      </c>
      <c r="S601" s="138">
        <f t="shared" si="332"/>
        <v>0</v>
      </c>
      <c r="T601" s="138">
        <f t="shared" si="332"/>
        <v>0</v>
      </c>
      <c r="U601" s="138">
        <f t="shared" si="332"/>
        <v>0</v>
      </c>
      <c r="V601" s="138">
        <f t="shared" si="332"/>
        <v>0</v>
      </c>
      <c r="W601" s="138">
        <f t="shared" si="332"/>
        <v>0</v>
      </c>
      <c r="X601" s="138">
        <f t="shared" si="332"/>
        <v>0</v>
      </c>
      <c r="Y601" s="135">
        <f t="shared" si="332"/>
        <v>0</v>
      </c>
      <c r="Z601" s="136">
        <f>SUM(Q601:Y601)</f>
        <v>0</v>
      </c>
      <c r="AA601" s="139">
        <f>P601+Z601</f>
        <v>0</v>
      </c>
      <c r="AB601" s="101"/>
      <c r="AC601" s="101"/>
    </row>
    <row r="602" spans="5:32" ht="15" thickBot="1" x14ac:dyDescent="0.4">
      <c r="E602" s="101"/>
      <c r="F602" s="140" t="s">
        <v>53</v>
      </c>
      <c r="G602" s="141">
        <f t="shared" ref="G602:O602" si="333">IF(G600-G597=-2,4)+IF(G600-G597=-1,3)+IF(G600-G597=0,2)+IF(G600-G597=1,1)+IF(G600-G597&gt;2,0)</f>
        <v>0</v>
      </c>
      <c r="H602" s="141">
        <f t="shared" si="333"/>
        <v>0</v>
      </c>
      <c r="I602" s="141">
        <f t="shared" si="333"/>
        <v>0</v>
      </c>
      <c r="J602" s="141">
        <f t="shared" si="333"/>
        <v>0</v>
      </c>
      <c r="K602" s="141">
        <f t="shared" si="333"/>
        <v>0</v>
      </c>
      <c r="L602" s="141">
        <f t="shared" si="333"/>
        <v>0</v>
      </c>
      <c r="M602" s="141">
        <f t="shared" si="333"/>
        <v>0</v>
      </c>
      <c r="N602" s="141">
        <f t="shared" si="333"/>
        <v>0</v>
      </c>
      <c r="O602" s="142">
        <f t="shared" si="333"/>
        <v>0</v>
      </c>
      <c r="P602" s="143">
        <f>SUM(G602:O602)</f>
        <v>0</v>
      </c>
      <c r="Q602" s="142">
        <f t="shared" ref="Q602:Y602" si="334">IF(Q600-Q597=-2,4)+IF(Q600-Q597=-1,3)+IF(Q600-Q597=0,2)+IF(Q600-Q597=1,1)+IF(Q600-Q597&gt;2,0)</f>
        <v>0</v>
      </c>
      <c r="R602" s="142">
        <f t="shared" si="334"/>
        <v>0</v>
      </c>
      <c r="S602" s="142">
        <f t="shared" si="334"/>
        <v>0</v>
      </c>
      <c r="T602" s="142">
        <f t="shared" si="334"/>
        <v>0</v>
      </c>
      <c r="U602" s="142">
        <f t="shared" si="334"/>
        <v>0</v>
      </c>
      <c r="V602" s="142">
        <f t="shared" si="334"/>
        <v>0</v>
      </c>
      <c r="W602" s="142">
        <f t="shared" si="334"/>
        <v>0</v>
      </c>
      <c r="X602" s="142">
        <f t="shared" si="334"/>
        <v>0</v>
      </c>
      <c r="Y602" s="142">
        <f t="shared" si="33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2" x14ac:dyDescent="0.35">
      <c r="E603" s="101"/>
      <c r="F603" s="38"/>
      <c r="G603" s="28">
        <f>G600-G597</f>
        <v>6</v>
      </c>
      <c r="H603" s="28">
        <f t="shared" ref="H603:O603" si="335">H600-H597</f>
        <v>6</v>
      </c>
      <c r="I603" s="28">
        <f t="shared" si="335"/>
        <v>5</v>
      </c>
      <c r="J603" s="28">
        <f t="shared" si="335"/>
        <v>6</v>
      </c>
      <c r="K603" s="28">
        <f t="shared" si="335"/>
        <v>7</v>
      </c>
      <c r="L603" s="28">
        <f t="shared" si="335"/>
        <v>5</v>
      </c>
      <c r="M603" s="28">
        <f t="shared" si="335"/>
        <v>7</v>
      </c>
      <c r="N603" s="28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5"/>
      <c r="AA603" s="146"/>
      <c r="AB603" s="101"/>
      <c r="AC603" s="101"/>
    </row>
    <row r="604" spans="5:32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2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2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0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0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</row>
    <row r="607" spans="5:32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18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</row>
    <row r="608" spans="5:32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</row>
    <row r="609" spans="5:32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</row>
    <row r="610" spans="5:32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0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</row>
    <row r="611" spans="5:32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18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</row>
    <row r="612" spans="5:32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</row>
    <row r="613" spans="5:32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</row>
    <row r="614" spans="5:32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</row>
    <row r="615" spans="5:32" ht="15.5" thickTop="1" thickBot="1" x14ac:dyDescent="0.4"/>
    <row r="616" spans="5:32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0</v>
      </c>
      <c r="AB616" s="101"/>
      <c r="AC616" s="101"/>
    </row>
    <row r="617" spans="5:32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133</v>
      </c>
      <c r="M617" s="211"/>
      <c r="N617" s="211"/>
      <c r="O617" s="211">
        <f>$G$3</f>
        <v>68.599999999999994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2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2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2" x14ac:dyDescent="0.35">
      <c r="E620" s="101"/>
      <c r="F620" s="109" t="s">
        <v>11</v>
      </c>
      <c r="G620" s="110">
        <f>G$7</f>
        <v>4</v>
      </c>
      <c r="H620" s="110">
        <f t="shared" ref="H620:O620" si="337">H$7</f>
        <v>4</v>
      </c>
      <c r="I620" s="110">
        <f t="shared" si="337"/>
        <v>5</v>
      </c>
      <c r="J620" s="110">
        <f t="shared" si="337"/>
        <v>4</v>
      </c>
      <c r="K620" s="110">
        <f t="shared" si="337"/>
        <v>3</v>
      </c>
      <c r="L620" s="110">
        <f t="shared" si="337"/>
        <v>5</v>
      </c>
      <c r="M620" s="110">
        <f t="shared" si="337"/>
        <v>3</v>
      </c>
      <c r="N620" s="110">
        <f t="shared" si="337"/>
        <v>5</v>
      </c>
      <c r="O620" s="110">
        <f t="shared" si="337"/>
        <v>3</v>
      </c>
      <c r="P620" s="111">
        <f>SUM(G620:O620)</f>
        <v>36</v>
      </c>
      <c r="Q620" s="110">
        <f t="shared" ref="Q620:Y620" si="338">Q$7</f>
        <v>4</v>
      </c>
      <c r="R620" s="112">
        <f t="shared" si="338"/>
        <v>4</v>
      </c>
      <c r="S620" s="112">
        <f t="shared" si="338"/>
        <v>3</v>
      </c>
      <c r="T620" s="112">
        <f t="shared" si="338"/>
        <v>5</v>
      </c>
      <c r="U620" s="112">
        <f t="shared" si="338"/>
        <v>3</v>
      </c>
      <c r="V620" s="112">
        <f t="shared" si="338"/>
        <v>4</v>
      </c>
      <c r="W620" s="112">
        <f t="shared" si="338"/>
        <v>4</v>
      </c>
      <c r="X620" s="112">
        <f t="shared" si="338"/>
        <v>5</v>
      </c>
      <c r="Y620" s="113">
        <f t="shared" si="338"/>
        <v>4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2" x14ac:dyDescent="0.35">
      <c r="E621" s="101"/>
      <c r="F621" s="114" t="s">
        <v>7</v>
      </c>
      <c r="G621" s="115">
        <f>G$8</f>
        <v>4</v>
      </c>
      <c r="H621" s="115">
        <f t="shared" ref="H621:O621" si="339">H$8</f>
        <v>8</v>
      </c>
      <c r="I621" s="115">
        <f t="shared" si="339"/>
        <v>12</v>
      </c>
      <c r="J621" s="115">
        <f t="shared" si="339"/>
        <v>14</v>
      </c>
      <c r="K621" s="115">
        <f t="shared" si="339"/>
        <v>2</v>
      </c>
      <c r="L621" s="115">
        <f t="shared" si="339"/>
        <v>10</v>
      </c>
      <c r="M621" s="115">
        <f t="shared" si="339"/>
        <v>18</v>
      </c>
      <c r="N621" s="115">
        <f t="shared" si="339"/>
        <v>16</v>
      </c>
      <c r="O621" s="116">
        <f t="shared" si="339"/>
        <v>6</v>
      </c>
      <c r="P621" s="117"/>
      <c r="Q621" s="118">
        <f t="shared" ref="Q621:Y621" si="340">Q$8</f>
        <v>1</v>
      </c>
      <c r="R621" s="119">
        <f t="shared" si="340"/>
        <v>9</v>
      </c>
      <c r="S621" s="119">
        <f t="shared" si="340"/>
        <v>11</v>
      </c>
      <c r="T621" s="119">
        <f t="shared" si="340"/>
        <v>5</v>
      </c>
      <c r="U621" s="119">
        <f t="shared" si="340"/>
        <v>17</v>
      </c>
      <c r="V621" s="119">
        <f t="shared" si="340"/>
        <v>15</v>
      </c>
      <c r="W621" s="119">
        <f t="shared" si="340"/>
        <v>3</v>
      </c>
      <c r="X621" s="119">
        <f t="shared" si="340"/>
        <v>13</v>
      </c>
      <c r="Y621" s="116">
        <f t="shared" si="340"/>
        <v>7</v>
      </c>
      <c r="Z621" s="117"/>
      <c r="AA621" s="120"/>
      <c r="AB621" s="101"/>
      <c r="AC621" s="101"/>
    </row>
    <row r="622" spans="5:32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1</v>
      </c>
      <c r="H622" s="122">
        <f t="shared" ref="H622:O622" si="341">IF($Q617&lt;=18,IF(H621&lt;=$Q617,1,0),IF($Q617&lt;=36,IF(H621&lt;=($Q617-18),2,1),IF($Q617&gt;36,IF(H621&lt;=($Q617-36),3,2))))</f>
        <v>1</v>
      </c>
      <c r="I622" s="122">
        <f t="shared" si="341"/>
        <v>1</v>
      </c>
      <c r="J622" s="122">
        <f t="shared" si="341"/>
        <v>1</v>
      </c>
      <c r="K622" s="122">
        <f t="shared" si="341"/>
        <v>2</v>
      </c>
      <c r="L622" s="122">
        <f t="shared" si="341"/>
        <v>1</v>
      </c>
      <c r="M622" s="122">
        <f t="shared" si="341"/>
        <v>1</v>
      </c>
      <c r="N622" s="122">
        <f t="shared" si="341"/>
        <v>1</v>
      </c>
      <c r="O622" s="123">
        <f t="shared" si="341"/>
        <v>1</v>
      </c>
      <c r="P622" s="124">
        <f>SUM(G622:O622)</f>
        <v>10</v>
      </c>
      <c r="Q622" s="123">
        <f t="shared" ref="Q622:Y622" si="342">IF($Q617&lt;=18,IF(Q621&lt;=$Q617,1,0),IF($Q617&lt;=36,IF(Q621&lt;=($Q617-18),2,1),IF($Q617&gt;36,IF(Q621&lt;=($Q617-36),3,2))))</f>
        <v>2</v>
      </c>
      <c r="R622" s="123">
        <f t="shared" si="342"/>
        <v>1</v>
      </c>
      <c r="S622" s="123">
        <f t="shared" si="342"/>
        <v>1</v>
      </c>
      <c r="T622" s="123">
        <f t="shared" si="342"/>
        <v>1</v>
      </c>
      <c r="U622" s="123">
        <f t="shared" si="342"/>
        <v>1</v>
      </c>
      <c r="V622" s="123">
        <f t="shared" si="342"/>
        <v>1</v>
      </c>
      <c r="W622" s="123">
        <f t="shared" si="342"/>
        <v>1</v>
      </c>
      <c r="X622" s="123">
        <f t="shared" si="342"/>
        <v>1</v>
      </c>
      <c r="Y622" s="123">
        <f t="shared" si="342"/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2" x14ac:dyDescent="0.35">
      <c r="E623" s="101"/>
      <c r="F623" s="127" t="s">
        <v>51</v>
      </c>
      <c r="G623" s="128">
        <f t="shared" ref="G623:O623" si="343">G32</f>
        <v>10</v>
      </c>
      <c r="H623" s="128">
        <f t="shared" si="343"/>
        <v>10</v>
      </c>
      <c r="I623" s="128">
        <f t="shared" si="343"/>
        <v>10</v>
      </c>
      <c r="J623" s="128">
        <f t="shared" si="343"/>
        <v>10</v>
      </c>
      <c r="K623" s="128">
        <f t="shared" si="343"/>
        <v>10</v>
      </c>
      <c r="L623" s="128">
        <f t="shared" si="343"/>
        <v>10</v>
      </c>
      <c r="M623" s="128">
        <f t="shared" si="343"/>
        <v>10</v>
      </c>
      <c r="N623" s="128">
        <f t="shared" si="343"/>
        <v>10</v>
      </c>
      <c r="O623" s="128">
        <f t="shared" si="343"/>
        <v>10</v>
      </c>
      <c r="P623" s="129">
        <f>SUM(G623:O623)</f>
        <v>90</v>
      </c>
      <c r="Q623" s="130">
        <f t="shared" ref="Q623:Y623" si="344">Q32</f>
        <v>10</v>
      </c>
      <c r="R623" s="128">
        <f t="shared" si="344"/>
        <v>10</v>
      </c>
      <c r="S623" s="128">
        <f t="shared" si="344"/>
        <v>10</v>
      </c>
      <c r="T623" s="128">
        <f t="shared" si="344"/>
        <v>10</v>
      </c>
      <c r="U623" s="128">
        <f t="shared" si="344"/>
        <v>10</v>
      </c>
      <c r="V623" s="128">
        <f t="shared" si="344"/>
        <v>10</v>
      </c>
      <c r="W623" s="128">
        <f t="shared" si="344"/>
        <v>10</v>
      </c>
      <c r="X623" s="128">
        <f t="shared" si="344"/>
        <v>10</v>
      </c>
      <c r="Y623" s="131">
        <f t="shared" si="344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2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345">IF(H623-H620=-1,3+H622)+IF(H623-H620=0,2+H622)+IF(H623-H620=1,1+H622)+IF(H623-H620=2,H622)+IF(H623-H620=3,IF(H622-1&gt;0,H622-1,0))+IF(H623-H620=4,IF(H622-2&gt;0,H622-2,0))</f>
        <v>0</v>
      </c>
      <c r="I624" s="134">
        <f t="shared" si="345"/>
        <v>0</v>
      </c>
      <c r="J624" s="134">
        <f t="shared" si="345"/>
        <v>0</v>
      </c>
      <c r="K624" s="134">
        <f t="shared" si="345"/>
        <v>0</v>
      </c>
      <c r="L624" s="134">
        <f t="shared" si="345"/>
        <v>0</v>
      </c>
      <c r="M624" s="134">
        <f t="shared" si="345"/>
        <v>0</v>
      </c>
      <c r="N624" s="134">
        <f t="shared" si="345"/>
        <v>0</v>
      </c>
      <c r="O624" s="135">
        <f t="shared" si="345"/>
        <v>0</v>
      </c>
      <c r="P624" s="136">
        <f>SUM(G624:O624)</f>
        <v>0</v>
      </c>
      <c r="Q624" s="137">
        <f t="shared" ref="Q624:Y624" si="346">IF(Q623-Q620=-1,3+Q622)+IF(Q623-Q620=0,2+Q622)+IF(Q623-Q620=1,1+Q622)+IF(Q623-Q620=2,Q622)+IF(Q623-Q620=3,IF(Q622-1&gt;0,Q622-1,0))+IF(Q623-Q620=4,IF(Q622-2&gt;0,Q622-2,0))</f>
        <v>0</v>
      </c>
      <c r="R624" s="138">
        <f t="shared" si="346"/>
        <v>0</v>
      </c>
      <c r="S624" s="138">
        <f t="shared" si="346"/>
        <v>0</v>
      </c>
      <c r="T624" s="138">
        <f t="shared" si="346"/>
        <v>0</v>
      </c>
      <c r="U624" s="138">
        <f t="shared" si="346"/>
        <v>0</v>
      </c>
      <c r="V624" s="138">
        <f t="shared" si="346"/>
        <v>0</v>
      </c>
      <c r="W624" s="138">
        <f t="shared" si="346"/>
        <v>0</v>
      </c>
      <c r="X624" s="138">
        <f t="shared" si="346"/>
        <v>0</v>
      </c>
      <c r="Y624" s="135">
        <f t="shared" si="346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2" ht="15" thickBot="1" x14ac:dyDescent="0.4">
      <c r="E625" s="101"/>
      <c r="F625" s="140" t="s">
        <v>53</v>
      </c>
      <c r="G625" s="141">
        <f t="shared" ref="G625:O625" si="347">IF(G623-G620=-2,4)+IF(G623-G620=-1,3)+IF(G623-G620=0,2)+IF(G623-G620=1,1)+IF(G623-G620&gt;2,0)</f>
        <v>0</v>
      </c>
      <c r="H625" s="141">
        <f t="shared" si="347"/>
        <v>0</v>
      </c>
      <c r="I625" s="141">
        <f t="shared" si="347"/>
        <v>0</v>
      </c>
      <c r="J625" s="141">
        <f t="shared" si="347"/>
        <v>0</v>
      </c>
      <c r="K625" s="141">
        <f t="shared" si="347"/>
        <v>0</v>
      </c>
      <c r="L625" s="141">
        <f t="shared" si="347"/>
        <v>0</v>
      </c>
      <c r="M625" s="141">
        <f t="shared" si="347"/>
        <v>0</v>
      </c>
      <c r="N625" s="141">
        <f t="shared" si="347"/>
        <v>0</v>
      </c>
      <c r="O625" s="142">
        <f t="shared" si="347"/>
        <v>0</v>
      </c>
      <c r="P625" s="143">
        <f>SUM(G625:O625)</f>
        <v>0</v>
      </c>
      <c r="Q625" s="142">
        <f t="shared" ref="Q625:Y625" si="348">IF(Q623-Q620=-2,4)+IF(Q623-Q620=-1,3)+IF(Q623-Q620=0,2)+IF(Q623-Q620=1,1)+IF(Q623-Q620&gt;2,0)</f>
        <v>0</v>
      </c>
      <c r="R625" s="142">
        <f t="shared" si="348"/>
        <v>0</v>
      </c>
      <c r="S625" s="142">
        <f t="shared" si="348"/>
        <v>0</v>
      </c>
      <c r="T625" s="142">
        <f t="shared" si="348"/>
        <v>0</v>
      </c>
      <c r="U625" s="142">
        <f t="shared" si="348"/>
        <v>0</v>
      </c>
      <c r="V625" s="142">
        <f t="shared" si="348"/>
        <v>0</v>
      </c>
      <c r="W625" s="142">
        <f t="shared" si="348"/>
        <v>0</v>
      </c>
      <c r="X625" s="142">
        <f t="shared" si="348"/>
        <v>0</v>
      </c>
      <c r="Y625" s="142">
        <f t="shared" si="348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2" x14ac:dyDescent="0.35">
      <c r="E626" s="101"/>
      <c r="F626" s="38"/>
      <c r="G626" s="28">
        <f>G623-G620</f>
        <v>6</v>
      </c>
      <c r="H626" s="28">
        <f t="shared" ref="H626:O626" si="349">H623-H620</f>
        <v>6</v>
      </c>
      <c r="I626" s="28">
        <f t="shared" si="349"/>
        <v>5</v>
      </c>
      <c r="J626" s="28">
        <f t="shared" si="349"/>
        <v>6</v>
      </c>
      <c r="K626" s="28">
        <f t="shared" si="349"/>
        <v>7</v>
      </c>
      <c r="L626" s="28">
        <f t="shared" si="349"/>
        <v>5</v>
      </c>
      <c r="M626" s="28">
        <f t="shared" si="349"/>
        <v>7</v>
      </c>
      <c r="N626" s="28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5"/>
      <c r="AA626" s="146"/>
      <c r="AB626" s="101"/>
      <c r="AC626" s="101"/>
    </row>
    <row r="627" spans="5:32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2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2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</row>
    <row r="630" spans="5:32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</row>
    <row r="631" spans="5:32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</row>
    <row r="632" spans="5:32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</row>
    <row r="633" spans="5:32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</row>
    <row r="634" spans="5:32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</row>
    <row r="635" spans="5:32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</row>
    <row r="636" spans="5:32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</row>
    <row r="637" spans="5:32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</row>
    <row r="638" spans="5:32" ht="15.5" thickTop="1" thickBot="1" x14ac:dyDescent="0.4"/>
    <row r="639" spans="5:32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0</v>
      </c>
      <c r="AB639" s="101"/>
      <c r="AC639" s="101"/>
    </row>
    <row r="640" spans="5:32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133</v>
      </c>
      <c r="M640" s="211"/>
      <c r="N640" s="211"/>
      <c r="O640" s="211">
        <f>$G$3</f>
        <v>68.599999999999994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2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2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2" x14ac:dyDescent="0.35">
      <c r="E643" s="101"/>
      <c r="F643" s="109" t="s">
        <v>11</v>
      </c>
      <c r="G643" s="110">
        <f>G$7</f>
        <v>4</v>
      </c>
      <c r="H643" s="110">
        <f t="shared" ref="H643:O643" si="351">H$7</f>
        <v>4</v>
      </c>
      <c r="I643" s="110">
        <f t="shared" si="351"/>
        <v>5</v>
      </c>
      <c r="J643" s="110">
        <f t="shared" si="351"/>
        <v>4</v>
      </c>
      <c r="K643" s="110">
        <f t="shared" si="351"/>
        <v>3</v>
      </c>
      <c r="L643" s="110">
        <f t="shared" si="351"/>
        <v>5</v>
      </c>
      <c r="M643" s="110">
        <f t="shared" si="351"/>
        <v>3</v>
      </c>
      <c r="N643" s="110">
        <f t="shared" si="351"/>
        <v>5</v>
      </c>
      <c r="O643" s="110">
        <f t="shared" si="351"/>
        <v>3</v>
      </c>
      <c r="P643" s="111">
        <f>SUM(G643:O643)</f>
        <v>36</v>
      </c>
      <c r="Q643" s="110">
        <f t="shared" ref="Q643:Y643" si="352">Q$7</f>
        <v>4</v>
      </c>
      <c r="R643" s="112">
        <f t="shared" si="352"/>
        <v>4</v>
      </c>
      <c r="S643" s="112">
        <f t="shared" si="352"/>
        <v>3</v>
      </c>
      <c r="T643" s="112">
        <f t="shared" si="352"/>
        <v>5</v>
      </c>
      <c r="U643" s="112">
        <f t="shared" si="352"/>
        <v>3</v>
      </c>
      <c r="V643" s="112">
        <f t="shared" si="352"/>
        <v>4</v>
      </c>
      <c r="W643" s="112">
        <f t="shared" si="352"/>
        <v>4</v>
      </c>
      <c r="X643" s="112">
        <f t="shared" si="352"/>
        <v>5</v>
      </c>
      <c r="Y643" s="113">
        <f t="shared" si="352"/>
        <v>4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2" x14ac:dyDescent="0.35">
      <c r="E644" s="101"/>
      <c r="F644" s="114" t="s">
        <v>7</v>
      </c>
      <c r="G644" s="115">
        <f>G$8</f>
        <v>4</v>
      </c>
      <c r="H644" s="115">
        <f t="shared" ref="H644:O644" si="353">H$8</f>
        <v>8</v>
      </c>
      <c r="I644" s="115">
        <f t="shared" si="353"/>
        <v>12</v>
      </c>
      <c r="J644" s="115">
        <f t="shared" si="353"/>
        <v>14</v>
      </c>
      <c r="K644" s="115">
        <f t="shared" si="353"/>
        <v>2</v>
      </c>
      <c r="L644" s="115">
        <f t="shared" si="353"/>
        <v>10</v>
      </c>
      <c r="M644" s="115">
        <f t="shared" si="353"/>
        <v>18</v>
      </c>
      <c r="N644" s="115">
        <f t="shared" si="353"/>
        <v>16</v>
      </c>
      <c r="O644" s="116">
        <f t="shared" si="353"/>
        <v>6</v>
      </c>
      <c r="P644" s="117"/>
      <c r="Q644" s="118">
        <f t="shared" ref="Q644:Y644" si="354">Q$8</f>
        <v>1</v>
      </c>
      <c r="R644" s="119">
        <f t="shared" si="354"/>
        <v>9</v>
      </c>
      <c r="S644" s="119">
        <f t="shared" si="354"/>
        <v>11</v>
      </c>
      <c r="T644" s="119">
        <f t="shared" si="354"/>
        <v>5</v>
      </c>
      <c r="U644" s="119">
        <f t="shared" si="354"/>
        <v>17</v>
      </c>
      <c r="V644" s="119">
        <f t="shared" si="354"/>
        <v>15</v>
      </c>
      <c r="W644" s="119">
        <f t="shared" si="354"/>
        <v>3</v>
      </c>
      <c r="X644" s="119">
        <f t="shared" si="354"/>
        <v>13</v>
      </c>
      <c r="Y644" s="116">
        <f t="shared" si="354"/>
        <v>7</v>
      </c>
      <c r="Z644" s="117"/>
      <c r="AA644" s="120"/>
      <c r="AB644" s="101"/>
      <c r="AC644" s="101"/>
    </row>
    <row r="645" spans="5:32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1</v>
      </c>
      <c r="H645" s="122">
        <f t="shared" ref="H645:O645" si="355">IF($Q640&lt;=18,IF(H644&lt;=$Q640,1,0),IF($Q640&lt;=36,IF(H644&lt;=($Q640-18),2,1),IF($Q640&gt;36,IF(H644&lt;=($Q640-36),3,2))))</f>
        <v>1</v>
      </c>
      <c r="I645" s="122">
        <f t="shared" si="355"/>
        <v>1</v>
      </c>
      <c r="J645" s="122">
        <f t="shared" si="355"/>
        <v>1</v>
      </c>
      <c r="K645" s="122">
        <f t="shared" si="355"/>
        <v>2</v>
      </c>
      <c r="L645" s="122">
        <f t="shared" si="355"/>
        <v>1</v>
      </c>
      <c r="M645" s="122">
        <f t="shared" si="355"/>
        <v>1</v>
      </c>
      <c r="N645" s="122">
        <f t="shared" si="355"/>
        <v>1</v>
      </c>
      <c r="O645" s="123">
        <f t="shared" si="355"/>
        <v>1</v>
      </c>
      <c r="P645" s="124">
        <f>SUM(G645:O645)</f>
        <v>10</v>
      </c>
      <c r="Q645" s="123">
        <f t="shared" ref="Q645:Y645" si="356">IF($Q640&lt;=18,IF(Q644&lt;=$Q640,1,0),IF($Q640&lt;=36,IF(Q644&lt;=($Q640-18),2,1),IF($Q640&gt;36,IF(Q644&lt;=($Q640-36),3,2))))</f>
        <v>2</v>
      </c>
      <c r="R645" s="123">
        <f t="shared" si="356"/>
        <v>1</v>
      </c>
      <c r="S645" s="123">
        <f t="shared" si="356"/>
        <v>1</v>
      </c>
      <c r="T645" s="123">
        <f t="shared" si="356"/>
        <v>1</v>
      </c>
      <c r="U645" s="123">
        <f t="shared" si="356"/>
        <v>1</v>
      </c>
      <c r="V645" s="123">
        <f t="shared" si="356"/>
        <v>1</v>
      </c>
      <c r="W645" s="123">
        <f t="shared" si="356"/>
        <v>1</v>
      </c>
      <c r="X645" s="123">
        <f t="shared" si="356"/>
        <v>1</v>
      </c>
      <c r="Y645" s="123">
        <f t="shared" si="356"/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2" x14ac:dyDescent="0.35">
      <c r="E646" s="101"/>
      <c r="F646" s="127" t="s">
        <v>51</v>
      </c>
      <c r="G646" s="128">
        <f t="shared" ref="G646:O646" si="357">G33</f>
        <v>10</v>
      </c>
      <c r="H646" s="128">
        <f t="shared" si="357"/>
        <v>10</v>
      </c>
      <c r="I646" s="128">
        <f t="shared" si="357"/>
        <v>10</v>
      </c>
      <c r="J646" s="128">
        <f t="shared" si="357"/>
        <v>10</v>
      </c>
      <c r="K646" s="128">
        <f t="shared" si="357"/>
        <v>10</v>
      </c>
      <c r="L646" s="128">
        <f t="shared" si="357"/>
        <v>10</v>
      </c>
      <c r="M646" s="128">
        <f t="shared" si="357"/>
        <v>10</v>
      </c>
      <c r="N646" s="128">
        <f t="shared" si="357"/>
        <v>10</v>
      </c>
      <c r="O646" s="128">
        <f t="shared" si="357"/>
        <v>10</v>
      </c>
      <c r="P646" s="129">
        <f>SUM(G646:O646)</f>
        <v>90</v>
      </c>
      <c r="Q646" s="130">
        <f t="shared" ref="Q646:Y646" si="358">Q33</f>
        <v>10</v>
      </c>
      <c r="R646" s="128">
        <f t="shared" si="358"/>
        <v>10</v>
      </c>
      <c r="S646" s="128">
        <f t="shared" si="358"/>
        <v>10</v>
      </c>
      <c r="T646" s="128">
        <f t="shared" si="358"/>
        <v>10</v>
      </c>
      <c r="U646" s="128">
        <f t="shared" si="358"/>
        <v>10</v>
      </c>
      <c r="V646" s="128">
        <f t="shared" si="358"/>
        <v>10</v>
      </c>
      <c r="W646" s="128">
        <f t="shared" si="358"/>
        <v>10</v>
      </c>
      <c r="X646" s="128">
        <f t="shared" si="358"/>
        <v>10</v>
      </c>
      <c r="Y646" s="131">
        <f t="shared" si="35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2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359">IF(H646-H643=-1,3+H645)+IF(H646-H643=0,2+H645)+IF(H646-H643=1,1+H645)+IF(H646-H643=2,H645)+IF(H646-H643=3,IF(H645-1&gt;0,H645-1,0))+IF(H646-H643=4,IF(H645-2&gt;0,H645-2,0))</f>
        <v>0</v>
      </c>
      <c r="I647" s="134">
        <f t="shared" si="359"/>
        <v>0</v>
      </c>
      <c r="J647" s="134">
        <f t="shared" si="359"/>
        <v>0</v>
      </c>
      <c r="K647" s="134">
        <f t="shared" si="359"/>
        <v>0</v>
      </c>
      <c r="L647" s="134">
        <f t="shared" si="359"/>
        <v>0</v>
      </c>
      <c r="M647" s="134">
        <f t="shared" si="359"/>
        <v>0</v>
      </c>
      <c r="N647" s="134">
        <f t="shared" si="359"/>
        <v>0</v>
      </c>
      <c r="O647" s="135">
        <f t="shared" si="359"/>
        <v>0</v>
      </c>
      <c r="P647" s="136">
        <f>SUM(G647:O647)</f>
        <v>0</v>
      </c>
      <c r="Q647" s="137">
        <f t="shared" ref="Q647:Y647" si="360">IF(Q646-Q643=-1,3+Q645)+IF(Q646-Q643=0,2+Q645)+IF(Q646-Q643=1,1+Q645)+IF(Q646-Q643=2,Q645)+IF(Q646-Q643=3,IF(Q645-1&gt;0,Q645-1,0))+IF(Q646-Q643=4,IF(Q645-2&gt;0,Q645-2,0))</f>
        <v>0</v>
      </c>
      <c r="R647" s="138">
        <f t="shared" si="360"/>
        <v>0</v>
      </c>
      <c r="S647" s="138">
        <f t="shared" si="360"/>
        <v>0</v>
      </c>
      <c r="T647" s="138">
        <f t="shared" si="360"/>
        <v>0</v>
      </c>
      <c r="U647" s="138">
        <f t="shared" si="360"/>
        <v>0</v>
      </c>
      <c r="V647" s="138">
        <f t="shared" si="360"/>
        <v>0</v>
      </c>
      <c r="W647" s="138">
        <f t="shared" si="360"/>
        <v>0</v>
      </c>
      <c r="X647" s="138">
        <f t="shared" si="360"/>
        <v>0</v>
      </c>
      <c r="Y647" s="135">
        <f t="shared" si="36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2" ht="15" thickBot="1" x14ac:dyDescent="0.4">
      <c r="E648" s="101"/>
      <c r="F648" s="140" t="s">
        <v>53</v>
      </c>
      <c r="G648" s="141">
        <f t="shared" ref="G648:O648" si="361">IF(G646-G643=-2,4)+IF(G646-G643=-1,3)+IF(G646-G643=0,2)+IF(G646-G643=1,1)+IF(G646-G643&gt;2,0)</f>
        <v>0</v>
      </c>
      <c r="H648" s="141">
        <f t="shared" si="361"/>
        <v>0</v>
      </c>
      <c r="I648" s="141">
        <f t="shared" si="361"/>
        <v>0</v>
      </c>
      <c r="J648" s="141">
        <f t="shared" si="361"/>
        <v>0</v>
      </c>
      <c r="K648" s="141">
        <f t="shared" si="361"/>
        <v>0</v>
      </c>
      <c r="L648" s="141">
        <f t="shared" si="361"/>
        <v>0</v>
      </c>
      <c r="M648" s="141">
        <f t="shared" si="361"/>
        <v>0</v>
      </c>
      <c r="N648" s="141">
        <f t="shared" si="361"/>
        <v>0</v>
      </c>
      <c r="O648" s="142">
        <f t="shared" si="361"/>
        <v>0</v>
      </c>
      <c r="P648" s="143">
        <f>SUM(G648:O648)</f>
        <v>0</v>
      </c>
      <c r="Q648" s="142">
        <f t="shared" ref="Q648:Y648" si="362">IF(Q646-Q643=-2,4)+IF(Q646-Q643=-1,3)+IF(Q646-Q643=0,2)+IF(Q646-Q643=1,1)+IF(Q646-Q643&gt;2,0)</f>
        <v>0</v>
      </c>
      <c r="R648" s="142">
        <f t="shared" si="362"/>
        <v>0</v>
      </c>
      <c r="S648" s="142">
        <f t="shared" si="362"/>
        <v>0</v>
      </c>
      <c r="T648" s="142">
        <f t="shared" si="362"/>
        <v>0</v>
      </c>
      <c r="U648" s="142">
        <f t="shared" si="362"/>
        <v>0</v>
      </c>
      <c r="V648" s="142">
        <f t="shared" si="362"/>
        <v>0</v>
      </c>
      <c r="W648" s="142">
        <f t="shared" si="362"/>
        <v>0</v>
      </c>
      <c r="X648" s="142">
        <f t="shared" si="362"/>
        <v>0</v>
      </c>
      <c r="Y648" s="142">
        <f t="shared" si="36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2" x14ac:dyDescent="0.35">
      <c r="E649" s="101"/>
      <c r="F649" s="38"/>
      <c r="G649" s="28">
        <f>G646-G643</f>
        <v>6</v>
      </c>
      <c r="H649" s="28">
        <f t="shared" ref="H649:O649" si="363">H646-H643</f>
        <v>6</v>
      </c>
      <c r="I649" s="28">
        <f t="shared" si="363"/>
        <v>5</v>
      </c>
      <c r="J649" s="28">
        <f t="shared" si="363"/>
        <v>6</v>
      </c>
      <c r="K649" s="28">
        <f t="shared" si="363"/>
        <v>7</v>
      </c>
      <c r="L649" s="28">
        <f t="shared" si="363"/>
        <v>5</v>
      </c>
      <c r="M649" s="28">
        <f t="shared" si="363"/>
        <v>7</v>
      </c>
      <c r="N649" s="28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5"/>
      <c r="AA649" s="146"/>
      <c r="AB649" s="101"/>
      <c r="AC649" s="101"/>
    </row>
    <row r="650" spans="5:32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2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2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</row>
    <row r="653" spans="5:32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</row>
    <row r="654" spans="5:32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</row>
    <row r="655" spans="5:32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</row>
    <row r="656" spans="5:32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</row>
    <row r="657" spans="5:32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</row>
    <row r="658" spans="5:32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</row>
    <row r="659" spans="5:32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</row>
    <row r="660" spans="5:32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</row>
    <row r="661" spans="5:32" ht="15.5" thickTop="1" thickBot="1" x14ac:dyDescent="0.4"/>
    <row r="662" spans="5:32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0</v>
      </c>
      <c r="AB662" s="101"/>
      <c r="AC662" s="101"/>
    </row>
    <row r="663" spans="5:32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133</v>
      </c>
      <c r="M663" s="211"/>
      <c r="N663" s="211"/>
      <c r="O663" s="211">
        <f>$G$3</f>
        <v>68.599999999999994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2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2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2" x14ac:dyDescent="0.35">
      <c r="E666" s="101"/>
      <c r="F666" s="109" t="s">
        <v>11</v>
      </c>
      <c r="G666" s="110">
        <f>G$7</f>
        <v>4</v>
      </c>
      <c r="H666" s="110">
        <f t="shared" ref="H666:O666" si="365">H$7</f>
        <v>4</v>
      </c>
      <c r="I666" s="110">
        <f t="shared" si="365"/>
        <v>5</v>
      </c>
      <c r="J666" s="110">
        <f t="shared" si="365"/>
        <v>4</v>
      </c>
      <c r="K666" s="110">
        <f t="shared" si="365"/>
        <v>3</v>
      </c>
      <c r="L666" s="110">
        <f t="shared" si="365"/>
        <v>5</v>
      </c>
      <c r="M666" s="110">
        <f t="shared" si="365"/>
        <v>3</v>
      </c>
      <c r="N666" s="110">
        <f t="shared" si="365"/>
        <v>5</v>
      </c>
      <c r="O666" s="110">
        <f t="shared" si="365"/>
        <v>3</v>
      </c>
      <c r="P666" s="111">
        <f>SUM(G666:O666)</f>
        <v>36</v>
      </c>
      <c r="Q666" s="110">
        <f t="shared" ref="Q666:Y666" si="366">Q$7</f>
        <v>4</v>
      </c>
      <c r="R666" s="112">
        <f t="shared" si="366"/>
        <v>4</v>
      </c>
      <c r="S666" s="112">
        <f t="shared" si="366"/>
        <v>3</v>
      </c>
      <c r="T666" s="112">
        <f t="shared" si="366"/>
        <v>5</v>
      </c>
      <c r="U666" s="112">
        <f t="shared" si="366"/>
        <v>3</v>
      </c>
      <c r="V666" s="112">
        <f t="shared" si="366"/>
        <v>4</v>
      </c>
      <c r="W666" s="112">
        <f t="shared" si="366"/>
        <v>4</v>
      </c>
      <c r="X666" s="112">
        <f t="shared" si="366"/>
        <v>5</v>
      </c>
      <c r="Y666" s="113">
        <f t="shared" si="366"/>
        <v>4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2" x14ac:dyDescent="0.35">
      <c r="E667" s="101"/>
      <c r="F667" s="114" t="s">
        <v>7</v>
      </c>
      <c r="G667" s="115">
        <f>G$8</f>
        <v>4</v>
      </c>
      <c r="H667" s="115">
        <f t="shared" ref="H667:O667" si="367">H$8</f>
        <v>8</v>
      </c>
      <c r="I667" s="115">
        <f t="shared" si="367"/>
        <v>12</v>
      </c>
      <c r="J667" s="115">
        <f t="shared" si="367"/>
        <v>14</v>
      </c>
      <c r="K667" s="115">
        <f t="shared" si="367"/>
        <v>2</v>
      </c>
      <c r="L667" s="115">
        <f t="shared" si="367"/>
        <v>10</v>
      </c>
      <c r="M667" s="115">
        <f t="shared" si="367"/>
        <v>18</v>
      </c>
      <c r="N667" s="115">
        <f t="shared" si="367"/>
        <v>16</v>
      </c>
      <c r="O667" s="116">
        <f t="shared" si="367"/>
        <v>6</v>
      </c>
      <c r="P667" s="117"/>
      <c r="Q667" s="118">
        <f t="shared" ref="Q667:Y667" si="368">Q$8</f>
        <v>1</v>
      </c>
      <c r="R667" s="119">
        <f t="shared" si="368"/>
        <v>9</v>
      </c>
      <c r="S667" s="119">
        <f t="shared" si="368"/>
        <v>11</v>
      </c>
      <c r="T667" s="119">
        <f t="shared" si="368"/>
        <v>5</v>
      </c>
      <c r="U667" s="119">
        <f t="shared" si="368"/>
        <v>17</v>
      </c>
      <c r="V667" s="119">
        <f t="shared" si="368"/>
        <v>15</v>
      </c>
      <c r="W667" s="119">
        <f t="shared" si="368"/>
        <v>3</v>
      </c>
      <c r="X667" s="119">
        <f t="shared" si="368"/>
        <v>13</v>
      </c>
      <c r="Y667" s="116">
        <f t="shared" si="368"/>
        <v>7</v>
      </c>
      <c r="Z667" s="117"/>
      <c r="AA667" s="120"/>
      <c r="AB667" s="101"/>
      <c r="AC667" s="101"/>
    </row>
    <row r="668" spans="5:32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1</v>
      </c>
      <c r="H668" s="122">
        <f t="shared" ref="H668:O668" si="369">IF($Q663&lt;=18,IF(H667&lt;=$Q663,1,0),IF($Q663&lt;=36,IF(H667&lt;=($Q663-18),2,1),IF($Q663&gt;36,IF(H667&lt;=($Q663-36),3,2))))</f>
        <v>1</v>
      </c>
      <c r="I668" s="122">
        <f t="shared" si="369"/>
        <v>1</v>
      </c>
      <c r="J668" s="122">
        <f t="shared" si="369"/>
        <v>1</v>
      </c>
      <c r="K668" s="122">
        <f t="shared" si="369"/>
        <v>2</v>
      </c>
      <c r="L668" s="122">
        <f t="shared" si="369"/>
        <v>1</v>
      </c>
      <c r="M668" s="122">
        <f t="shared" si="369"/>
        <v>1</v>
      </c>
      <c r="N668" s="122">
        <f t="shared" si="369"/>
        <v>1</v>
      </c>
      <c r="O668" s="123">
        <f t="shared" si="369"/>
        <v>1</v>
      </c>
      <c r="P668" s="124">
        <f>SUM(G668:O668)</f>
        <v>10</v>
      </c>
      <c r="Q668" s="123">
        <f t="shared" ref="Q668:Y668" si="370">IF($Q663&lt;=18,IF(Q667&lt;=$Q663,1,0),IF($Q663&lt;=36,IF(Q667&lt;=($Q663-18),2,1),IF($Q663&gt;36,IF(Q667&lt;=($Q663-36),3,2))))</f>
        <v>2</v>
      </c>
      <c r="R668" s="123">
        <f t="shared" si="370"/>
        <v>1</v>
      </c>
      <c r="S668" s="123">
        <f t="shared" si="370"/>
        <v>1</v>
      </c>
      <c r="T668" s="123">
        <f t="shared" si="370"/>
        <v>1</v>
      </c>
      <c r="U668" s="123">
        <f t="shared" si="370"/>
        <v>1</v>
      </c>
      <c r="V668" s="123">
        <f t="shared" si="370"/>
        <v>1</v>
      </c>
      <c r="W668" s="123">
        <f t="shared" si="370"/>
        <v>1</v>
      </c>
      <c r="X668" s="123">
        <f t="shared" si="370"/>
        <v>1</v>
      </c>
      <c r="Y668" s="123">
        <f t="shared" si="370"/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2" x14ac:dyDescent="0.35">
      <c r="E669" s="101"/>
      <c r="F669" s="127" t="s">
        <v>51</v>
      </c>
      <c r="G669" s="128">
        <f t="shared" ref="G669:O669" si="371">G34</f>
        <v>10</v>
      </c>
      <c r="H669" s="128">
        <f t="shared" si="371"/>
        <v>10</v>
      </c>
      <c r="I669" s="128">
        <f t="shared" si="371"/>
        <v>10</v>
      </c>
      <c r="J669" s="128">
        <f t="shared" si="371"/>
        <v>10</v>
      </c>
      <c r="K669" s="128">
        <f t="shared" si="371"/>
        <v>10</v>
      </c>
      <c r="L669" s="128">
        <f t="shared" si="371"/>
        <v>10</v>
      </c>
      <c r="M669" s="128">
        <f t="shared" si="371"/>
        <v>10</v>
      </c>
      <c r="N669" s="128">
        <f t="shared" si="371"/>
        <v>10</v>
      </c>
      <c r="O669" s="128">
        <f t="shared" si="371"/>
        <v>10</v>
      </c>
      <c r="P669" s="129">
        <f>SUM(G669:O669)</f>
        <v>90</v>
      </c>
      <c r="Q669" s="130">
        <f t="shared" ref="Q669:Y669" si="372">Q34</f>
        <v>10</v>
      </c>
      <c r="R669" s="128">
        <f t="shared" si="372"/>
        <v>10</v>
      </c>
      <c r="S669" s="128">
        <f t="shared" si="372"/>
        <v>10</v>
      </c>
      <c r="T669" s="128">
        <f t="shared" si="372"/>
        <v>10</v>
      </c>
      <c r="U669" s="128">
        <f t="shared" si="372"/>
        <v>10</v>
      </c>
      <c r="V669" s="128">
        <f t="shared" si="372"/>
        <v>10</v>
      </c>
      <c r="W669" s="128">
        <f t="shared" si="372"/>
        <v>10</v>
      </c>
      <c r="X669" s="128">
        <f t="shared" si="372"/>
        <v>10</v>
      </c>
      <c r="Y669" s="131">
        <f t="shared" si="372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2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373">IF(H669-H666=-1,3+H668)+IF(H669-H666=0,2+H668)+IF(H669-H666=1,1+H668)+IF(H669-H666=2,H668)+IF(H669-H666=3,IF(H668-1&gt;0,H668-1,0))+IF(H669-H666=4,IF(H668-2&gt;0,H668-2,0))</f>
        <v>0</v>
      </c>
      <c r="I670" s="134">
        <f t="shared" si="373"/>
        <v>0</v>
      </c>
      <c r="J670" s="134">
        <f t="shared" si="373"/>
        <v>0</v>
      </c>
      <c r="K670" s="134">
        <f t="shared" si="373"/>
        <v>0</v>
      </c>
      <c r="L670" s="134">
        <f t="shared" si="373"/>
        <v>0</v>
      </c>
      <c r="M670" s="134">
        <f t="shared" si="373"/>
        <v>0</v>
      </c>
      <c r="N670" s="134">
        <f t="shared" si="373"/>
        <v>0</v>
      </c>
      <c r="O670" s="135">
        <f t="shared" si="373"/>
        <v>0</v>
      </c>
      <c r="P670" s="136">
        <f>SUM(G670:O670)</f>
        <v>0</v>
      </c>
      <c r="Q670" s="137">
        <f t="shared" ref="Q670:Y670" si="374">IF(Q669-Q666=-1,3+Q668)+IF(Q669-Q666=0,2+Q668)+IF(Q669-Q666=1,1+Q668)+IF(Q669-Q666=2,Q668)+IF(Q669-Q666=3,IF(Q668-1&gt;0,Q668-1,0))+IF(Q669-Q666=4,IF(Q668-2&gt;0,Q668-2,0))</f>
        <v>0</v>
      </c>
      <c r="R670" s="138">
        <f t="shared" si="374"/>
        <v>0</v>
      </c>
      <c r="S670" s="138">
        <f t="shared" si="374"/>
        <v>0</v>
      </c>
      <c r="T670" s="138">
        <f t="shared" si="374"/>
        <v>0</v>
      </c>
      <c r="U670" s="138">
        <f t="shared" si="374"/>
        <v>0</v>
      </c>
      <c r="V670" s="138">
        <f t="shared" si="374"/>
        <v>0</v>
      </c>
      <c r="W670" s="138">
        <f t="shared" si="374"/>
        <v>0</v>
      </c>
      <c r="X670" s="138">
        <f t="shared" si="374"/>
        <v>0</v>
      </c>
      <c r="Y670" s="135">
        <f t="shared" si="374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2" ht="15" thickBot="1" x14ac:dyDescent="0.4">
      <c r="E671" s="101"/>
      <c r="F671" s="140" t="s">
        <v>53</v>
      </c>
      <c r="G671" s="141">
        <f t="shared" ref="G671:O671" si="375">IF(G669-G666=-2,4)+IF(G669-G666=-1,3)+IF(G669-G666=0,2)+IF(G669-G666=1,1)+IF(G669-G666&gt;2,0)</f>
        <v>0</v>
      </c>
      <c r="H671" s="141">
        <f t="shared" si="375"/>
        <v>0</v>
      </c>
      <c r="I671" s="141">
        <f t="shared" si="375"/>
        <v>0</v>
      </c>
      <c r="J671" s="141">
        <f t="shared" si="375"/>
        <v>0</v>
      </c>
      <c r="K671" s="141">
        <f t="shared" si="375"/>
        <v>0</v>
      </c>
      <c r="L671" s="141">
        <f t="shared" si="375"/>
        <v>0</v>
      </c>
      <c r="M671" s="141">
        <f t="shared" si="375"/>
        <v>0</v>
      </c>
      <c r="N671" s="141">
        <f t="shared" si="375"/>
        <v>0</v>
      </c>
      <c r="O671" s="142">
        <f t="shared" si="375"/>
        <v>0</v>
      </c>
      <c r="P671" s="143">
        <f>SUM(G671:O671)</f>
        <v>0</v>
      </c>
      <c r="Q671" s="142">
        <f t="shared" ref="Q671:Y671" si="376">IF(Q669-Q666=-2,4)+IF(Q669-Q666=-1,3)+IF(Q669-Q666=0,2)+IF(Q669-Q666=1,1)+IF(Q669-Q666&gt;2,0)</f>
        <v>0</v>
      </c>
      <c r="R671" s="142">
        <f t="shared" si="376"/>
        <v>0</v>
      </c>
      <c r="S671" s="142">
        <f t="shared" si="376"/>
        <v>0</v>
      </c>
      <c r="T671" s="142">
        <f t="shared" si="376"/>
        <v>0</v>
      </c>
      <c r="U671" s="142">
        <f t="shared" si="376"/>
        <v>0</v>
      </c>
      <c r="V671" s="142">
        <f t="shared" si="376"/>
        <v>0</v>
      </c>
      <c r="W671" s="142">
        <f t="shared" si="376"/>
        <v>0</v>
      </c>
      <c r="X671" s="142">
        <f t="shared" si="376"/>
        <v>0</v>
      </c>
      <c r="Y671" s="142">
        <f t="shared" si="376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2" x14ac:dyDescent="0.35">
      <c r="E672" s="101"/>
      <c r="F672" s="38"/>
      <c r="G672" s="28">
        <f>G669-G666</f>
        <v>6</v>
      </c>
      <c r="H672" s="28">
        <f t="shared" ref="H672:O672" si="377">H669-H666</f>
        <v>6</v>
      </c>
      <c r="I672" s="28">
        <f t="shared" si="377"/>
        <v>5</v>
      </c>
      <c r="J672" s="28">
        <f t="shared" si="377"/>
        <v>6</v>
      </c>
      <c r="K672" s="28">
        <f t="shared" si="377"/>
        <v>7</v>
      </c>
      <c r="L672" s="28">
        <f t="shared" si="377"/>
        <v>5</v>
      </c>
      <c r="M672" s="28">
        <f t="shared" si="377"/>
        <v>7</v>
      </c>
      <c r="N672" s="28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5"/>
      <c r="AA672" s="146"/>
      <c r="AB672" s="101"/>
      <c r="AC672" s="101"/>
    </row>
    <row r="673" spans="5:32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2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2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</row>
    <row r="676" spans="5:32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</row>
    <row r="677" spans="5:32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</row>
    <row r="678" spans="5:32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</row>
    <row r="679" spans="5:32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</row>
    <row r="680" spans="5:32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</row>
    <row r="681" spans="5:32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</row>
    <row r="682" spans="5:32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</row>
    <row r="683" spans="5:32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</row>
    <row r="684" spans="5:32" ht="15.5" thickTop="1" thickBot="1" x14ac:dyDescent="0.4"/>
    <row r="685" spans="5:32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0</v>
      </c>
      <c r="AB685" s="101"/>
      <c r="AC685" s="101"/>
    </row>
    <row r="686" spans="5:32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133</v>
      </c>
      <c r="M686" s="211"/>
      <c r="N686" s="211"/>
      <c r="O686" s="211">
        <f>$G$3</f>
        <v>68.599999999999994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2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2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2" x14ac:dyDescent="0.35">
      <c r="E689" s="101"/>
      <c r="F689" s="109" t="s">
        <v>11</v>
      </c>
      <c r="G689" s="110">
        <f>G$7</f>
        <v>4</v>
      </c>
      <c r="H689" s="110">
        <f t="shared" ref="H689:O689" si="379">H$7</f>
        <v>4</v>
      </c>
      <c r="I689" s="110">
        <f t="shared" si="379"/>
        <v>5</v>
      </c>
      <c r="J689" s="110">
        <f t="shared" si="379"/>
        <v>4</v>
      </c>
      <c r="K689" s="110">
        <f t="shared" si="379"/>
        <v>3</v>
      </c>
      <c r="L689" s="110">
        <f t="shared" si="379"/>
        <v>5</v>
      </c>
      <c r="M689" s="110">
        <f t="shared" si="379"/>
        <v>3</v>
      </c>
      <c r="N689" s="110">
        <f t="shared" si="379"/>
        <v>5</v>
      </c>
      <c r="O689" s="110">
        <f t="shared" si="379"/>
        <v>3</v>
      </c>
      <c r="P689" s="111">
        <f>SUM(G689:O689)</f>
        <v>36</v>
      </c>
      <c r="Q689" s="110">
        <f t="shared" ref="Q689:Y689" si="380">Q$7</f>
        <v>4</v>
      </c>
      <c r="R689" s="112">
        <f t="shared" si="380"/>
        <v>4</v>
      </c>
      <c r="S689" s="112">
        <f t="shared" si="380"/>
        <v>3</v>
      </c>
      <c r="T689" s="112">
        <f t="shared" si="380"/>
        <v>5</v>
      </c>
      <c r="U689" s="112">
        <f t="shared" si="380"/>
        <v>3</v>
      </c>
      <c r="V689" s="112">
        <f t="shared" si="380"/>
        <v>4</v>
      </c>
      <c r="W689" s="112">
        <f t="shared" si="380"/>
        <v>4</v>
      </c>
      <c r="X689" s="112">
        <f t="shared" si="380"/>
        <v>5</v>
      </c>
      <c r="Y689" s="113">
        <f t="shared" si="380"/>
        <v>4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2" x14ac:dyDescent="0.35">
      <c r="E690" s="101"/>
      <c r="F690" s="114" t="s">
        <v>7</v>
      </c>
      <c r="G690" s="115">
        <f>G$8</f>
        <v>4</v>
      </c>
      <c r="H690" s="115">
        <f t="shared" ref="H690:O690" si="381">H$8</f>
        <v>8</v>
      </c>
      <c r="I690" s="115">
        <f t="shared" si="381"/>
        <v>12</v>
      </c>
      <c r="J690" s="115">
        <f t="shared" si="381"/>
        <v>14</v>
      </c>
      <c r="K690" s="115">
        <f t="shared" si="381"/>
        <v>2</v>
      </c>
      <c r="L690" s="115">
        <f t="shared" si="381"/>
        <v>10</v>
      </c>
      <c r="M690" s="115">
        <f t="shared" si="381"/>
        <v>18</v>
      </c>
      <c r="N690" s="115">
        <f t="shared" si="381"/>
        <v>16</v>
      </c>
      <c r="O690" s="116">
        <f t="shared" si="381"/>
        <v>6</v>
      </c>
      <c r="P690" s="117"/>
      <c r="Q690" s="118">
        <f t="shared" ref="Q690:Y690" si="382">Q$8</f>
        <v>1</v>
      </c>
      <c r="R690" s="119">
        <f t="shared" si="382"/>
        <v>9</v>
      </c>
      <c r="S690" s="119">
        <f t="shared" si="382"/>
        <v>11</v>
      </c>
      <c r="T690" s="119">
        <f t="shared" si="382"/>
        <v>5</v>
      </c>
      <c r="U690" s="119">
        <f t="shared" si="382"/>
        <v>17</v>
      </c>
      <c r="V690" s="119">
        <f t="shared" si="382"/>
        <v>15</v>
      </c>
      <c r="W690" s="119">
        <f t="shared" si="382"/>
        <v>3</v>
      </c>
      <c r="X690" s="119">
        <f t="shared" si="382"/>
        <v>13</v>
      </c>
      <c r="Y690" s="116">
        <f t="shared" si="382"/>
        <v>7</v>
      </c>
      <c r="Z690" s="117"/>
      <c r="AA690" s="120"/>
      <c r="AB690" s="101"/>
      <c r="AC690" s="101"/>
    </row>
    <row r="691" spans="5:32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1</v>
      </c>
      <c r="H691" s="122">
        <f t="shared" ref="H691:O691" si="383">IF($Q686&lt;=18,IF(H690&lt;=$Q686,1,0),IF($Q686&lt;=36,IF(H690&lt;=($Q686-18),2,1),IF($Q686&gt;36,IF(H690&lt;=($Q686-36),3,2))))</f>
        <v>1</v>
      </c>
      <c r="I691" s="122">
        <f t="shared" si="383"/>
        <v>1</v>
      </c>
      <c r="J691" s="122">
        <f t="shared" si="383"/>
        <v>1</v>
      </c>
      <c r="K691" s="122">
        <f t="shared" si="383"/>
        <v>2</v>
      </c>
      <c r="L691" s="122">
        <f t="shared" si="383"/>
        <v>1</v>
      </c>
      <c r="M691" s="122">
        <f t="shared" si="383"/>
        <v>1</v>
      </c>
      <c r="N691" s="122">
        <f t="shared" si="383"/>
        <v>1</v>
      </c>
      <c r="O691" s="123">
        <f t="shared" si="383"/>
        <v>1</v>
      </c>
      <c r="P691" s="124">
        <f>SUM(G691:O691)</f>
        <v>10</v>
      </c>
      <c r="Q691" s="123">
        <f t="shared" ref="Q691:Y691" si="384">IF($Q686&lt;=18,IF(Q690&lt;=$Q686,1,0),IF($Q686&lt;=36,IF(Q690&lt;=($Q686-18),2,1),IF($Q686&gt;36,IF(Q690&lt;=($Q686-36),3,2))))</f>
        <v>2</v>
      </c>
      <c r="R691" s="123">
        <f t="shared" si="384"/>
        <v>1</v>
      </c>
      <c r="S691" s="123">
        <f t="shared" si="384"/>
        <v>1</v>
      </c>
      <c r="T691" s="123">
        <f t="shared" si="384"/>
        <v>1</v>
      </c>
      <c r="U691" s="123">
        <f t="shared" si="384"/>
        <v>1</v>
      </c>
      <c r="V691" s="123">
        <f t="shared" si="384"/>
        <v>1</v>
      </c>
      <c r="W691" s="123">
        <f t="shared" si="384"/>
        <v>1</v>
      </c>
      <c r="X691" s="123">
        <f t="shared" si="384"/>
        <v>1</v>
      </c>
      <c r="Y691" s="123">
        <f t="shared" si="384"/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2" x14ac:dyDescent="0.35">
      <c r="E692" s="101"/>
      <c r="F692" s="127" t="s">
        <v>51</v>
      </c>
      <c r="G692" s="128">
        <f t="shared" ref="G692:O692" si="385">G35</f>
        <v>10</v>
      </c>
      <c r="H692" s="128">
        <f t="shared" si="385"/>
        <v>10</v>
      </c>
      <c r="I692" s="128">
        <f t="shared" si="385"/>
        <v>10</v>
      </c>
      <c r="J692" s="128">
        <f t="shared" si="385"/>
        <v>10</v>
      </c>
      <c r="K692" s="128">
        <f t="shared" si="385"/>
        <v>10</v>
      </c>
      <c r="L692" s="128">
        <f t="shared" si="385"/>
        <v>10</v>
      </c>
      <c r="M692" s="128">
        <f t="shared" si="385"/>
        <v>10</v>
      </c>
      <c r="N692" s="128">
        <f t="shared" si="385"/>
        <v>10</v>
      </c>
      <c r="O692" s="128">
        <f t="shared" si="385"/>
        <v>10</v>
      </c>
      <c r="P692" s="129">
        <f>SUM(G692:O692)</f>
        <v>90</v>
      </c>
      <c r="Q692" s="130">
        <f t="shared" ref="Q692:Y692" si="386">Q35</f>
        <v>10</v>
      </c>
      <c r="R692" s="128">
        <f t="shared" si="386"/>
        <v>10</v>
      </c>
      <c r="S692" s="128">
        <f t="shared" si="386"/>
        <v>10</v>
      </c>
      <c r="T692" s="128">
        <f t="shared" si="386"/>
        <v>10</v>
      </c>
      <c r="U692" s="128">
        <f t="shared" si="386"/>
        <v>10</v>
      </c>
      <c r="V692" s="128">
        <f t="shared" si="386"/>
        <v>10</v>
      </c>
      <c r="W692" s="128">
        <f t="shared" si="386"/>
        <v>10</v>
      </c>
      <c r="X692" s="128">
        <f t="shared" si="386"/>
        <v>10</v>
      </c>
      <c r="Y692" s="131">
        <f t="shared" si="38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2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387">IF(H692-H689=-1,3+H691)+IF(H692-H689=0,2+H691)+IF(H692-H689=1,1+H691)+IF(H692-H689=2,H691)+IF(H692-H689=3,IF(H691-1&gt;0,H691-1,0))+IF(H692-H689=4,IF(H691-2&gt;0,H691-2,0))</f>
        <v>0</v>
      </c>
      <c r="I693" s="134">
        <f t="shared" si="387"/>
        <v>0</v>
      </c>
      <c r="J693" s="134">
        <f t="shared" si="387"/>
        <v>0</v>
      </c>
      <c r="K693" s="134">
        <f t="shared" si="387"/>
        <v>0</v>
      </c>
      <c r="L693" s="134">
        <f t="shared" si="387"/>
        <v>0</v>
      </c>
      <c r="M693" s="134">
        <f t="shared" si="387"/>
        <v>0</v>
      </c>
      <c r="N693" s="134">
        <f t="shared" si="387"/>
        <v>0</v>
      </c>
      <c r="O693" s="135">
        <f t="shared" si="387"/>
        <v>0</v>
      </c>
      <c r="P693" s="136">
        <f>SUM(G693:O693)</f>
        <v>0</v>
      </c>
      <c r="Q693" s="137">
        <f t="shared" ref="Q693:Y693" si="388">IF(Q692-Q689=-1,3+Q691)+IF(Q692-Q689=0,2+Q691)+IF(Q692-Q689=1,1+Q691)+IF(Q692-Q689=2,Q691)+IF(Q692-Q689=3,IF(Q691-1&gt;0,Q691-1,0))+IF(Q692-Q689=4,IF(Q691-2&gt;0,Q691-2,0))</f>
        <v>0</v>
      </c>
      <c r="R693" s="138">
        <f t="shared" si="388"/>
        <v>0</v>
      </c>
      <c r="S693" s="138">
        <f t="shared" si="388"/>
        <v>0</v>
      </c>
      <c r="T693" s="138">
        <f t="shared" si="388"/>
        <v>0</v>
      </c>
      <c r="U693" s="138">
        <f t="shared" si="388"/>
        <v>0</v>
      </c>
      <c r="V693" s="138">
        <f t="shared" si="388"/>
        <v>0</v>
      </c>
      <c r="W693" s="138">
        <f t="shared" si="388"/>
        <v>0</v>
      </c>
      <c r="X693" s="138">
        <f t="shared" si="388"/>
        <v>0</v>
      </c>
      <c r="Y693" s="135">
        <f t="shared" si="38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2" ht="15" thickBot="1" x14ac:dyDescent="0.4">
      <c r="E694" s="101"/>
      <c r="F694" s="140" t="s">
        <v>53</v>
      </c>
      <c r="G694" s="141">
        <f t="shared" ref="G694:O694" si="389">IF(G692-G689=-2,4)+IF(G692-G689=-1,3)+IF(G692-G689=0,2)+IF(G692-G689=1,1)+IF(G692-G689&gt;2,0)</f>
        <v>0</v>
      </c>
      <c r="H694" s="141">
        <f t="shared" si="389"/>
        <v>0</v>
      </c>
      <c r="I694" s="141">
        <f t="shared" si="389"/>
        <v>0</v>
      </c>
      <c r="J694" s="141">
        <f t="shared" si="389"/>
        <v>0</v>
      </c>
      <c r="K694" s="141">
        <f t="shared" si="389"/>
        <v>0</v>
      </c>
      <c r="L694" s="141">
        <f t="shared" si="389"/>
        <v>0</v>
      </c>
      <c r="M694" s="141">
        <f t="shared" si="389"/>
        <v>0</v>
      </c>
      <c r="N694" s="141">
        <f t="shared" si="389"/>
        <v>0</v>
      </c>
      <c r="O694" s="142">
        <f t="shared" si="389"/>
        <v>0</v>
      </c>
      <c r="P694" s="143">
        <f>SUM(G694:O694)</f>
        <v>0</v>
      </c>
      <c r="Q694" s="142">
        <f t="shared" ref="Q694:Y694" si="390">IF(Q692-Q689=-2,4)+IF(Q692-Q689=-1,3)+IF(Q692-Q689=0,2)+IF(Q692-Q689=1,1)+IF(Q692-Q689&gt;2,0)</f>
        <v>0</v>
      </c>
      <c r="R694" s="142">
        <f t="shared" si="390"/>
        <v>0</v>
      </c>
      <c r="S694" s="142">
        <f t="shared" si="390"/>
        <v>0</v>
      </c>
      <c r="T694" s="142">
        <f t="shared" si="390"/>
        <v>0</v>
      </c>
      <c r="U694" s="142">
        <f t="shared" si="390"/>
        <v>0</v>
      </c>
      <c r="V694" s="142">
        <f t="shared" si="390"/>
        <v>0</v>
      </c>
      <c r="W694" s="142">
        <f t="shared" si="390"/>
        <v>0</v>
      </c>
      <c r="X694" s="142">
        <f t="shared" si="390"/>
        <v>0</v>
      </c>
      <c r="Y694" s="142">
        <f t="shared" si="39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2" x14ac:dyDescent="0.35">
      <c r="E695" s="101"/>
      <c r="F695" s="38"/>
      <c r="G695" s="28">
        <f>G692-G689</f>
        <v>6</v>
      </c>
      <c r="H695" s="28">
        <f t="shared" ref="H695:O695" si="391">H692-H689</f>
        <v>6</v>
      </c>
      <c r="I695" s="28">
        <f t="shared" si="391"/>
        <v>5</v>
      </c>
      <c r="J695" s="28">
        <f t="shared" si="391"/>
        <v>6</v>
      </c>
      <c r="K695" s="28">
        <f t="shared" si="391"/>
        <v>7</v>
      </c>
      <c r="L695" s="28">
        <f t="shared" si="391"/>
        <v>5</v>
      </c>
      <c r="M695" s="28">
        <f t="shared" si="391"/>
        <v>7</v>
      </c>
      <c r="N695" s="28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5"/>
      <c r="AA695" s="146"/>
      <c r="AB695" s="101"/>
      <c r="AC695" s="101"/>
    </row>
    <row r="696" spans="5:32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2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2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</row>
    <row r="699" spans="5:32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</row>
    <row r="700" spans="5:32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</row>
    <row r="701" spans="5:32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</row>
    <row r="702" spans="5:32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</row>
    <row r="703" spans="5:32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</row>
    <row r="704" spans="5:32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</row>
    <row r="705" spans="5:32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</row>
    <row r="706" spans="5:32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</row>
    <row r="707" spans="5:32" ht="15.5" thickTop="1" thickBot="1" x14ac:dyDescent="0.4"/>
    <row r="708" spans="5:32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0</v>
      </c>
      <c r="AB708" s="101"/>
      <c r="AC708" s="101"/>
    </row>
    <row r="709" spans="5:32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133</v>
      </c>
      <c r="M709" s="211"/>
      <c r="N709" s="211"/>
      <c r="O709" s="211">
        <f>$G$3</f>
        <v>68.599999999999994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2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2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2" x14ac:dyDescent="0.35">
      <c r="E712" s="101"/>
      <c r="F712" s="109" t="s">
        <v>11</v>
      </c>
      <c r="G712" s="110">
        <f>G$7</f>
        <v>4</v>
      </c>
      <c r="H712" s="110">
        <f t="shared" ref="H712:O712" si="393">H$7</f>
        <v>4</v>
      </c>
      <c r="I712" s="110">
        <f t="shared" si="393"/>
        <v>5</v>
      </c>
      <c r="J712" s="110">
        <f t="shared" si="393"/>
        <v>4</v>
      </c>
      <c r="K712" s="110">
        <f t="shared" si="393"/>
        <v>3</v>
      </c>
      <c r="L712" s="110">
        <f t="shared" si="393"/>
        <v>5</v>
      </c>
      <c r="M712" s="110">
        <f t="shared" si="393"/>
        <v>3</v>
      </c>
      <c r="N712" s="110">
        <f t="shared" si="393"/>
        <v>5</v>
      </c>
      <c r="O712" s="110">
        <f t="shared" si="393"/>
        <v>3</v>
      </c>
      <c r="P712" s="111">
        <f>SUM(G712:O712)</f>
        <v>36</v>
      </c>
      <c r="Q712" s="110">
        <f t="shared" ref="Q712:Y712" si="394">Q$7</f>
        <v>4</v>
      </c>
      <c r="R712" s="112">
        <f t="shared" si="394"/>
        <v>4</v>
      </c>
      <c r="S712" s="112">
        <f t="shared" si="394"/>
        <v>3</v>
      </c>
      <c r="T712" s="112">
        <f t="shared" si="394"/>
        <v>5</v>
      </c>
      <c r="U712" s="112">
        <f t="shared" si="394"/>
        <v>3</v>
      </c>
      <c r="V712" s="112">
        <f t="shared" si="394"/>
        <v>4</v>
      </c>
      <c r="W712" s="112">
        <f t="shared" si="394"/>
        <v>4</v>
      </c>
      <c r="X712" s="112">
        <f t="shared" si="394"/>
        <v>5</v>
      </c>
      <c r="Y712" s="113">
        <f t="shared" si="394"/>
        <v>4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2" x14ac:dyDescent="0.35">
      <c r="E713" s="101"/>
      <c r="F713" s="114" t="s">
        <v>7</v>
      </c>
      <c r="G713" s="115">
        <f>G$8</f>
        <v>4</v>
      </c>
      <c r="H713" s="115">
        <f t="shared" ref="H713:O713" si="395">H$8</f>
        <v>8</v>
      </c>
      <c r="I713" s="115">
        <f t="shared" si="395"/>
        <v>12</v>
      </c>
      <c r="J713" s="115">
        <f t="shared" si="395"/>
        <v>14</v>
      </c>
      <c r="K713" s="115">
        <f t="shared" si="395"/>
        <v>2</v>
      </c>
      <c r="L713" s="115">
        <f t="shared" si="395"/>
        <v>10</v>
      </c>
      <c r="M713" s="115">
        <f t="shared" si="395"/>
        <v>18</v>
      </c>
      <c r="N713" s="115">
        <f t="shared" si="395"/>
        <v>16</v>
      </c>
      <c r="O713" s="116">
        <f t="shared" si="395"/>
        <v>6</v>
      </c>
      <c r="P713" s="117"/>
      <c r="Q713" s="118">
        <f t="shared" ref="Q713:Y713" si="396">Q$8</f>
        <v>1</v>
      </c>
      <c r="R713" s="119">
        <f t="shared" si="396"/>
        <v>9</v>
      </c>
      <c r="S713" s="119">
        <f t="shared" si="396"/>
        <v>11</v>
      </c>
      <c r="T713" s="119">
        <f t="shared" si="396"/>
        <v>5</v>
      </c>
      <c r="U713" s="119">
        <f t="shared" si="396"/>
        <v>17</v>
      </c>
      <c r="V713" s="119">
        <f t="shared" si="396"/>
        <v>15</v>
      </c>
      <c r="W713" s="119">
        <f t="shared" si="396"/>
        <v>3</v>
      </c>
      <c r="X713" s="119">
        <f t="shared" si="396"/>
        <v>13</v>
      </c>
      <c r="Y713" s="116">
        <f t="shared" si="396"/>
        <v>7</v>
      </c>
      <c r="Z713" s="117"/>
      <c r="AA713" s="120"/>
      <c r="AB713" s="101"/>
      <c r="AC713" s="101"/>
    </row>
    <row r="714" spans="5:32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1</v>
      </c>
      <c r="H714" s="122">
        <f t="shared" ref="H714:O714" si="397">IF($Q709&lt;=18,IF(H713&lt;=$Q709,1,0),IF($Q709&lt;=36,IF(H713&lt;=($Q709-18),2,1),IF($Q709&gt;36,IF(H713&lt;=($Q709-36),3,2))))</f>
        <v>1</v>
      </c>
      <c r="I714" s="122">
        <f t="shared" si="397"/>
        <v>1</v>
      </c>
      <c r="J714" s="122">
        <f t="shared" si="397"/>
        <v>1</v>
      </c>
      <c r="K714" s="122">
        <f t="shared" si="397"/>
        <v>2</v>
      </c>
      <c r="L714" s="122">
        <f t="shared" si="397"/>
        <v>1</v>
      </c>
      <c r="M714" s="122">
        <f t="shared" si="397"/>
        <v>1</v>
      </c>
      <c r="N714" s="122">
        <f t="shared" si="397"/>
        <v>1</v>
      </c>
      <c r="O714" s="123">
        <f t="shared" si="397"/>
        <v>1</v>
      </c>
      <c r="P714" s="124">
        <f>SUM(G714:O714)</f>
        <v>10</v>
      </c>
      <c r="Q714" s="123">
        <f t="shared" ref="Q714:Y714" si="398">IF($Q709&lt;=18,IF(Q713&lt;=$Q709,1,0),IF($Q709&lt;=36,IF(Q713&lt;=($Q709-18),2,1),IF($Q709&gt;36,IF(Q713&lt;=($Q709-36),3,2))))</f>
        <v>2</v>
      </c>
      <c r="R714" s="123">
        <f t="shared" si="398"/>
        <v>1</v>
      </c>
      <c r="S714" s="123">
        <f t="shared" si="398"/>
        <v>1</v>
      </c>
      <c r="T714" s="123">
        <f t="shared" si="398"/>
        <v>1</v>
      </c>
      <c r="U714" s="123">
        <f t="shared" si="398"/>
        <v>1</v>
      </c>
      <c r="V714" s="123">
        <f t="shared" si="398"/>
        <v>1</v>
      </c>
      <c r="W714" s="123">
        <f t="shared" si="398"/>
        <v>1</v>
      </c>
      <c r="X714" s="123">
        <f t="shared" si="398"/>
        <v>1</v>
      </c>
      <c r="Y714" s="123">
        <f t="shared" si="398"/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2" x14ac:dyDescent="0.35">
      <c r="E715" s="101"/>
      <c r="F715" s="127" t="s">
        <v>51</v>
      </c>
      <c r="G715" s="128">
        <f t="shared" ref="G715:O715" si="399">G36</f>
        <v>10</v>
      </c>
      <c r="H715" s="128">
        <f t="shared" si="399"/>
        <v>10</v>
      </c>
      <c r="I715" s="128">
        <f t="shared" si="399"/>
        <v>10</v>
      </c>
      <c r="J715" s="128">
        <f t="shared" si="399"/>
        <v>10</v>
      </c>
      <c r="K715" s="128">
        <f t="shared" si="399"/>
        <v>10</v>
      </c>
      <c r="L715" s="128">
        <f t="shared" si="399"/>
        <v>10</v>
      </c>
      <c r="M715" s="128">
        <f t="shared" si="399"/>
        <v>10</v>
      </c>
      <c r="N715" s="128">
        <f t="shared" si="399"/>
        <v>10</v>
      </c>
      <c r="O715" s="128">
        <f t="shared" si="399"/>
        <v>10</v>
      </c>
      <c r="P715" s="129">
        <f>SUM(G715:O715)</f>
        <v>90</v>
      </c>
      <c r="Q715" s="130">
        <f t="shared" ref="Q715:Y715" si="400">Q36</f>
        <v>10</v>
      </c>
      <c r="R715" s="128">
        <f t="shared" si="400"/>
        <v>10</v>
      </c>
      <c r="S715" s="128">
        <f t="shared" si="400"/>
        <v>10</v>
      </c>
      <c r="T715" s="128">
        <f t="shared" si="400"/>
        <v>10</v>
      </c>
      <c r="U715" s="128">
        <f t="shared" si="400"/>
        <v>10</v>
      </c>
      <c r="V715" s="128">
        <f t="shared" si="400"/>
        <v>10</v>
      </c>
      <c r="W715" s="128">
        <f t="shared" si="400"/>
        <v>10</v>
      </c>
      <c r="X715" s="128">
        <f t="shared" si="400"/>
        <v>10</v>
      </c>
      <c r="Y715" s="131">
        <f t="shared" si="400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2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401">IF(H715-H712=-1,3+H714)+IF(H715-H712=0,2+H714)+IF(H715-H712=1,1+H714)+IF(H715-H712=2,H714)+IF(H715-H712=3,IF(H714-1&gt;0,H714-1,0))+IF(H715-H712=4,IF(H714-2&gt;0,H714-2,0))</f>
        <v>0</v>
      </c>
      <c r="I716" s="134">
        <f t="shared" si="401"/>
        <v>0</v>
      </c>
      <c r="J716" s="134">
        <f t="shared" si="401"/>
        <v>0</v>
      </c>
      <c r="K716" s="134">
        <f t="shared" si="401"/>
        <v>0</v>
      </c>
      <c r="L716" s="134">
        <f t="shared" si="401"/>
        <v>0</v>
      </c>
      <c r="M716" s="134">
        <f t="shared" si="401"/>
        <v>0</v>
      </c>
      <c r="N716" s="134">
        <f t="shared" si="401"/>
        <v>0</v>
      </c>
      <c r="O716" s="135">
        <f t="shared" si="401"/>
        <v>0</v>
      </c>
      <c r="P716" s="136">
        <f>SUM(G716:O716)</f>
        <v>0</v>
      </c>
      <c r="Q716" s="137">
        <f t="shared" ref="Q716:Y716" si="402">IF(Q715-Q712=-1,3+Q714)+IF(Q715-Q712=0,2+Q714)+IF(Q715-Q712=1,1+Q714)+IF(Q715-Q712=2,Q714)+IF(Q715-Q712=3,IF(Q714-1&gt;0,Q714-1,0))+IF(Q715-Q712=4,IF(Q714-2&gt;0,Q714-2,0))</f>
        <v>0</v>
      </c>
      <c r="R716" s="138">
        <f t="shared" si="402"/>
        <v>0</v>
      </c>
      <c r="S716" s="138">
        <f t="shared" si="402"/>
        <v>0</v>
      </c>
      <c r="T716" s="138">
        <f t="shared" si="402"/>
        <v>0</v>
      </c>
      <c r="U716" s="138">
        <f t="shared" si="402"/>
        <v>0</v>
      </c>
      <c r="V716" s="138">
        <f t="shared" si="402"/>
        <v>0</v>
      </c>
      <c r="W716" s="138">
        <f t="shared" si="402"/>
        <v>0</v>
      </c>
      <c r="X716" s="138">
        <f t="shared" si="402"/>
        <v>0</v>
      </c>
      <c r="Y716" s="135">
        <f t="shared" si="402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2" ht="15" thickBot="1" x14ac:dyDescent="0.4">
      <c r="E717" s="101"/>
      <c r="F717" s="140" t="s">
        <v>53</v>
      </c>
      <c r="G717" s="141">
        <f t="shared" ref="G717:O717" si="403">IF(G715-G712=-2,4)+IF(G715-G712=-1,3)+IF(G715-G712=0,2)+IF(G715-G712=1,1)+IF(G715-G712&gt;2,0)</f>
        <v>0</v>
      </c>
      <c r="H717" s="141">
        <f t="shared" si="403"/>
        <v>0</v>
      </c>
      <c r="I717" s="141">
        <f t="shared" si="403"/>
        <v>0</v>
      </c>
      <c r="J717" s="141">
        <f t="shared" si="403"/>
        <v>0</v>
      </c>
      <c r="K717" s="141">
        <f t="shared" si="403"/>
        <v>0</v>
      </c>
      <c r="L717" s="141">
        <f t="shared" si="403"/>
        <v>0</v>
      </c>
      <c r="M717" s="141">
        <f t="shared" si="403"/>
        <v>0</v>
      </c>
      <c r="N717" s="141">
        <f t="shared" si="403"/>
        <v>0</v>
      </c>
      <c r="O717" s="142">
        <f t="shared" si="403"/>
        <v>0</v>
      </c>
      <c r="P717" s="143">
        <f>SUM(G717:O717)</f>
        <v>0</v>
      </c>
      <c r="Q717" s="142">
        <f t="shared" ref="Q717:Y717" si="404">IF(Q715-Q712=-2,4)+IF(Q715-Q712=-1,3)+IF(Q715-Q712=0,2)+IF(Q715-Q712=1,1)+IF(Q715-Q712&gt;2,0)</f>
        <v>0</v>
      </c>
      <c r="R717" s="142">
        <f t="shared" si="404"/>
        <v>0</v>
      </c>
      <c r="S717" s="142">
        <f t="shared" si="404"/>
        <v>0</v>
      </c>
      <c r="T717" s="142">
        <f t="shared" si="404"/>
        <v>0</v>
      </c>
      <c r="U717" s="142">
        <f t="shared" si="404"/>
        <v>0</v>
      </c>
      <c r="V717" s="142">
        <f t="shared" si="404"/>
        <v>0</v>
      </c>
      <c r="W717" s="142">
        <f t="shared" si="404"/>
        <v>0</v>
      </c>
      <c r="X717" s="142">
        <f t="shared" si="404"/>
        <v>0</v>
      </c>
      <c r="Y717" s="142">
        <f t="shared" si="404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2" x14ac:dyDescent="0.35">
      <c r="E718" s="101"/>
      <c r="F718" s="38"/>
      <c r="G718" s="28">
        <f>G715-G712</f>
        <v>6</v>
      </c>
      <c r="H718" s="28">
        <f t="shared" ref="H718:O718" si="405">H715-H712</f>
        <v>6</v>
      </c>
      <c r="I718" s="28">
        <f t="shared" si="405"/>
        <v>5</v>
      </c>
      <c r="J718" s="28">
        <f t="shared" si="405"/>
        <v>6</v>
      </c>
      <c r="K718" s="28">
        <f t="shared" si="405"/>
        <v>7</v>
      </c>
      <c r="L718" s="28">
        <f t="shared" si="405"/>
        <v>5</v>
      </c>
      <c r="M718" s="28">
        <f t="shared" si="405"/>
        <v>7</v>
      </c>
      <c r="N718" s="28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5"/>
      <c r="AA718" s="146"/>
      <c r="AB718" s="101"/>
      <c r="AC718" s="101"/>
    </row>
    <row r="719" spans="5:32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2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2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</row>
    <row r="722" spans="5:32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</row>
    <row r="723" spans="5:32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</row>
    <row r="724" spans="5:32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</row>
    <row r="725" spans="5:32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</row>
    <row r="726" spans="5:32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</row>
    <row r="727" spans="5:32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</row>
    <row r="728" spans="5:32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</row>
    <row r="729" spans="5:32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</row>
    <row r="730" spans="5:32" ht="15.5" thickTop="1" thickBot="1" x14ac:dyDescent="0.4"/>
    <row r="731" spans="5:32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0</v>
      </c>
      <c r="AB731" s="101"/>
      <c r="AC731" s="101"/>
    </row>
    <row r="732" spans="5:32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133</v>
      </c>
      <c r="M732" s="211"/>
      <c r="N732" s="211"/>
      <c r="O732" s="211">
        <f>$G$3</f>
        <v>68.599999999999994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2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2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2" x14ac:dyDescent="0.35">
      <c r="E735" s="101"/>
      <c r="F735" s="109" t="s">
        <v>11</v>
      </c>
      <c r="G735" s="110">
        <f>G$7</f>
        <v>4</v>
      </c>
      <c r="H735" s="110">
        <f t="shared" ref="H735:O735" si="407">H$7</f>
        <v>4</v>
      </c>
      <c r="I735" s="110">
        <f t="shared" si="407"/>
        <v>5</v>
      </c>
      <c r="J735" s="110">
        <f t="shared" si="407"/>
        <v>4</v>
      </c>
      <c r="K735" s="110">
        <f t="shared" si="407"/>
        <v>3</v>
      </c>
      <c r="L735" s="110">
        <f t="shared" si="407"/>
        <v>5</v>
      </c>
      <c r="M735" s="110">
        <f t="shared" si="407"/>
        <v>3</v>
      </c>
      <c r="N735" s="110">
        <f t="shared" si="407"/>
        <v>5</v>
      </c>
      <c r="O735" s="110">
        <f t="shared" si="407"/>
        <v>3</v>
      </c>
      <c r="P735" s="111">
        <f>SUM(G735:O735)</f>
        <v>36</v>
      </c>
      <c r="Q735" s="110">
        <f t="shared" ref="Q735:Y735" si="408">Q$7</f>
        <v>4</v>
      </c>
      <c r="R735" s="112">
        <f t="shared" si="408"/>
        <v>4</v>
      </c>
      <c r="S735" s="112">
        <f t="shared" si="408"/>
        <v>3</v>
      </c>
      <c r="T735" s="112">
        <f t="shared" si="408"/>
        <v>5</v>
      </c>
      <c r="U735" s="112">
        <f t="shared" si="408"/>
        <v>3</v>
      </c>
      <c r="V735" s="112">
        <f t="shared" si="408"/>
        <v>4</v>
      </c>
      <c r="W735" s="112">
        <f t="shared" si="408"/>
        <v>4</v>
      </c>
      <c r="X735" s="112">
        <f t="shared" si="408"/>
        <v>5</v>
      </c>
      <c r="Y735" s="113">
        <f t="shared" si="408"/>
        <v>4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2" x14ac:dyDescent="0.35">
      <c r="E736" s="101"/>
      <c r="F736" s="114" t="s">
        <v>7</v>
      </c>
      <c r="G736" s="115">
        <f>G$8</f>
        <v>4</v>
      </c>
      <c r="H736" s="115">
        <f t="shared" ref="H736:O736" si="409">H$8</f>
        <v>8</v>
      </c>
      <c r="I736" s="115">
        <f t="shared" si="409"/>
        <v>12</v>
      </c>
      <c r="J736" s="115">
        <f t="shared" si="409"/>
        <v>14</v>
      </c>
      <c r="K736" s="115">
        <f t="shared" si="409"/>
        <v>2</v>
      </c>
      <c r="L736" s="115">
        <f t="shared" si="409"/>
        <v>10</v>
      </c>
      <c r="M736" s="115">
        <f t="shared" si="409"/>
        <v>18</v>
      </c>
      <c r="N736" s="115">
        <f t="shared" si="409"/>
        <v>16</v>
      </c>
      <c r="O736" s="116">
        <f t="shared" si="409"/>
        <v>6</v>
      </c>
      <c r="P736" s="117"/>
      <c r="Q736" s="118">
        <f t="shared" ref="Q736:Y736" si="410">Q$8</f>
        <v>1</v>
      </c>
      <c r="R736" s="119">
        <f t="shared" si="410"/>
        <v>9</v>
      </c>
      <c r="S736" s="119">
        <f t="shared" si="410"/>
        <v>11</v>
      </c>
      <c r="T736" s="119">
        <f t="shared" si="410"/>
        <v>5</v>
      </c>
      <c r="U736" s="119">
        <f t="shared" si="410"/>
        <v>17</v>
      </c>
      <c r="V736" s="119">
        <f t="shared" si="410"/>
        <v>15</v>
      </c>
      <c r="W736" s="119">
        <f t="shared" si="410"/>
        <v>3</v>
      </c>
      <c r="X736" s="119">
        <f t="shared" si="410"/>
        <v>13</v>
      </c>
      <c r="Y736" s="116">
        <f t="shared" si="410"/>
        <v>7</v>
      </c>
      <c r="Z736" s="117"/>
      <c r="AA736" s="120"/>
      <c r="AB736" s="101"/>
      <c r="AC736" s="101"/>
    </row>
    <row r="737" spans="5:32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1</v>
      </c>
      <c r="H737" s="122">
        <f t="shared" ref="H737:O737" si="411">IF($Q732&lt;=18,IF(H736&lt;=$Q732,1,0),IF($Q732&lt;=36,IF(H736&lt;=($Q732-18),2,1),IF($Q732&gt;36,IF(H736&lt;=($Q732-36),3,2))))</f>
        <v>1</v>
      </c>
      <c r="I737" s="122">
        <f t="shared" si="411"/>
        <v>1</v>
      </c>
      <c r="J737" s="122">
        <f t="shared" si="411"/>
        <v>1</v>
      </c>
      <c r="K737" s="122">
        <f t="shared" si="411"/>
        <v>2</v>
      </c>
      <c r="L737" s="122">
        <f t="shared" si="411"/>
        <v>1</v>
      </c>
      <c r="M737" s="122">
        <f t="shared" si="411"/>
        <v>1</v>
      </c>
      <c r="N737" s="122">
        <f t="shared" si="411"/>
        <v>1</v>
      </c>
      <c r="O737" s="123">
        <f t="shared" si="411"/>
        <v>1</v>
      </c>
      <c r="P737" s="124">
        <f>SUM(G737:O737)</f>
        <v>10</v>
      </c>
      <c r="Q737" s="123">
        <f t="shared" ref="Q737:Y737" si="412">IF($Q732&lt;=18,IF(Q736&lt;=$Q732,1,0),IF($Q732&lt;=36,IF(Q736&lt;=($Q732-18),2,1),IF($Q732&gt;36,IF(Q736&lt;=($Q732-36),3,2))))</f>
        <v>2</v>
      </c>
      <c r="R737" s="123">
        <f t="shared" si="412"/>
        <v>1</v>
      </c>
      <c r="S737" s="123">
        <f t="shared" si="412"/>
        <v>1</v>
      </c>
      <c r="T737" s="123">
        <f t="shared" si="412"/>
        <v>1</v>
      </c>
      <c r="U737" s="123">
        <f t="shared" si="412"/>
        <v>1</v>
      </c>
      <c r="V737" s="123">
        <f t="shared" si="412"/>
        <v>1</v>
      </c>
      <c r="W737" s="123">
        <f t="shared" si="412"/>
        <v>1</v>
      </c>
      <c r="X737" s="123">
        <f t="shared" si="412"/>
        <v>1</v>
      </c>
      <c r="Y737" s="123">
        <f t="shared" si="412"/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2" x14ac:dyDescent="0.35">
      <c r="E738" s="101"/>
      <c r="F738" s="127" t="s">
        <v>51</v>
      </c>
      <c r="G738" s="128">
        <f t="shared" ref="G738:O738" si="413">G37</f>
        <v>10</v>
      </c>
      <c r="H738" s="128">
        <f t="shared" si="413"/>
        <v>10</v>
      </c>
      <c r="I738" s="128">
        <f t="shared" si="413"/>
        <v>10</v>
      </c>
      <c r="J738" s="128">
        <f t="shared" si="413"/>
        <v>10</v>
      </c>
      <c r="K738" s="128">
        <f t="shared" si="413"/>
        <v>10</v>
      </c>
      <c r="L738" s="128">
        <f t="shared" si="413"/>
        <v>10</v>
      </c>
      <c r="M738" s="128">
        <f t="shared" si="413"/>
        <v>10</v>
      </c>
      <c r="N738" s="128">
        <f t="shared" si="413"/>
        <v>10</v>
      </c>
      <c r="O738" s="128">
        <f t="shared" si="413"/>
        <v>10</v>
      </c>
      <c r="P738" s="129">
        <f>SUM(G738:O738)</f>
        <v>90</v>
      </c>
      <c r="Q738" s="130">
        <f t="shared" ref="Q738:Y738" si="414">Q37</f>
        <v>10</v>
      </c>
      <c r="R738" s="128">
        <f t="shared" si="414"/>
        <v>10</v>
      </c>
      <c r="S738" s="128">
        <f t="shared" si="414"/>
        <v>10</v>
      </c>
      <c r="T738" s="128">
        <f t="shared" si="414"/>
        <v>10</v>
      </c>
      <c r="U738" s="128">
        <f t="shared" si="414"/>
        <v>10</v>
      </c>
      <c r="V738" s="128">
        <f t="shared" si="414"/>
        <v>10</v>
      </c>
      <c r="W738" s="128">
        <f t="shared" si="414"/>
        <v>10</v>
      </c>
      <c r="X738" s="128">
        <f t="shared" si="414"/>
        <v>10</v>
      </c>
      <c r="Y738" s="131">
        <f t="shared" si="41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2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415">IF(H738-H735=-1,3+H737)+IF(H738-H735=0,2+H737)+IF(H738-H735=1,1+H737)+IF(H738-H735=2,H737)+IF(H738-H735=3,IF(H737-1&gt;0,H737-1,0))+IF(H738-H735=4,IF(H737-2&gt;0,H737-2,0))</f>
        <v>0</v>
      </c>
      <c r="I739" s="134">
        <f t="shared" si="415"/>
        <v>0</v>
      </c>
      <c r="J739" s="134">
        <f t="shared" si="415"/>
        <v>0</v>
      </c>
      <c r="K739" s="134">
        <f t="shared" si="415"/>
        <v>0</v>
      </c>
      <c r="L739" s="134">
        <f t="shared" si="415"/>
        <v>0</v>
      </c>
      <c r="M739" s="134">
        <f t="shared" si="415"/>
        <v>0</v>
      </c>
      <c r="N739" s="134">
        <f t="shared" si="415"/>
        <v>0</v>
      </c>
      <c r="O739" s="135">
        <f t="shared" si="415"/>
        <v>0</v>
      </c>
      <c r="P739" s="136">
        <f>SUM(G739:O739)</f>
        <v>0</v>
      </c>
      <c r="Q739" s="137">
        <f t="shared" ref="Q739:Y739" si="416">IF(Q738-Q735=-1,3+Q737)+IF(Q738-Q735=0,2+Q737)+IF(Q738-Q735=1,1+Q737)+IF(Q738-Q735=2,Q737)+IF(Q738-Q735=3,IF(Q737-1&gt;0,Q737-1,0))+IF(Q738-Q735=4,IF(Q737-2&gt;0,Q737-2,0))</f>
        <v>0</v>
      </c>
      <c r="R739" s="138">
        <f t="shared" si="416"/>
        <v>0</v>
      </c>
      <c r="S739" s="138">
        <f t="shared" si="416"/>
        <v>0</v>
      </c>
      <c r="T739" s="138">
        <f t="shared" si="416"/>
        <v>0</v>
      </c>
      <c r="U739" s="138">
        <f t="shared" si="416"/>
        <v>0</v>
      </c>
      <c r="V739" s="138">
        <f t="shared" si="416"/>
        <v>0</v>
      </c>
      <c r="W739" s="138">
        <f t="shared" si="416"/>
        <v>0</v>
      </c>
      <c r="X739" s="138">
        <f t="shared" si="416"/>
        <v>0</v>
      </c>
      <c r="Y739" s="135">
        <f t="shared" si="41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2" ht="15" thickBot="1" x14ac:dyDescent="0.4">
      <c r="E740" s="101"/>
      <c r="F740" s="140" t="s">
        <v>53</v>
      </c>
      <c r="G740" s="141">
        <f t="shared" ref="G740:O740" si="417">IF(G738-G735=-2,4)+IF(G738-G735=-1,3)+IF(G738-G735=0,2)+IF(G738-G735=1,1)+IF(G738-G735&gt;2,0)</f>
        <v>0</v>
      </c>
      <c r="H740" s="141">
        <f t="shared" si="417"/>
        <v>0</v>
      </c>
      <c r="I740" s="141">
        <f t="shared" si="417"/>
        <v>0</v>
      </c>
      <c r="J740" s="141">
        <f t="shared" si="417"/>
        <v>0</v>
      </c>
      <c r="K740" s="141">
        <f t="shared" si="417"/>
        <v>0</v>
      </c>
      <c r="L740" s="141">
        <f t="shared" si="417"/>
        <v>0</v>
      </c>
      <c r="M740" s="141">
        <f t="shared" si="417"/>
        <v>0</v>
      </c>
      <c r="N740" s="141">
        <f t="shared" si="417"/>
        <v>0</v>
      </c>
      <c r="O740" s="142">
        <f t="shared" si="417"/>
        <v>0</v>
      </c>
      <c r="P740" s="143">
        <f>SUM(G740:O740)</f>
        <v>0</v>
      </c>
      <c r="Q740" s="142">
        <f t="shared" ref="Q740:Y740" si="418">IF(Q738-Q735=-2,4)+IF(Q738-Q735=-1,3)+IF(Q738-Q735=0,2)+IF(Q738-Q735=1,1)+IF(Q738-Q735&gt;2,0)</f>
        <v>0</v>
      </c>
      <c r="R740" s="142">
        <f t="shared" si="418"/>
        <v>0</v>
      </c>
      <c r="S740" s="142">
        <f t="shared" si="418"/>
        <v>0</v>
      </c>
      <c r="T740" s="142">
        <f t="shared" si="418"/>
        <v>0</v>
      </c>
      <c r="U740" s="142">
        <f t="shared" si="418"/>
        <v>0</v>
      </c>
      <c r="V740" s="142">
        <f t="shared" si="418"/>
        <v>0</v>
      </c>
      <c r="W740" s="142">
        <f t="shared" si="418"/>
        <v>0</v>
      </c>
      <c r="X740" s="142">
        <f t="shared" si="418"/>
        <v>0</v>
      </c>
      <c r="Y740" s="142">
        <f t="shared" si="41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2" x14ac:dyDescent="0.35">
      <c r="E741" s="101"/>
      <c r="F741" s="38"/>
      <c r="G741" s="28">
        <f>G738-G735</f>
        <v>6</v>
      </c>
      <c r="H741" s="28">
        <f t="shared" ref="H741:O741" si="419">H738-H735</f>
        <v>6</v>
      </c>
      <c r="I741" s="28">
        <f t="shared" si="419"/>
        <v>5</v>
      </c>
      <c r="J741" s="28">
        <f t="shared" si="419"/>
        <v>6</v>
      </c>
      <c r="K741" s="28">
        <f t="shared" si="419"/>
        <v>7</v>
      </c>
      <c r="L741" s="28">
        <f t="shared" si="419"/>
        <v>5</v>
      </c>
      <c r="M741" s="28">
        <f t="shared" si="419"/>
        <v>7</v>
      </c>
      <c r="N741" s="28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5"/>
      <c r="AA741" s="146"/>
      <c r="AB741" s="101"/>
      <c r="AC741" s="101"/>
    </row>
    <row r="742" spans="5:32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2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2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</row>
    <row r="745" spans="5:32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</row>
    <row r="746" spans="5:32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</row>
    <row r="747" spans="5:32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</row>
    <row r="748" spans="5:32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</row>
    <row r="749" spans="5:32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</row>
    <row r="750" spans="5:32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</row>
    <row r="751" spans="5:32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</row>
    <row r="752" spans="5:32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</row>
    <row r="753" spans="5:32" ht="15.5" thickTop="1" thickBot="1" x14ac:dyDescent="0.4"/>
    <row r="754" spans="5:32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0</v>
      </c>
      <c r="AB754" s="101"/>
      <c r="AC754" s="101"/>
    </row>
    <row r="755" spans="5:32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133</v>
      </c>
      <c r="M755" s="211"/>
      <c r="N755" s="211"/>
      <c r="O755" s="211">
        <f>$G$3</f>
        <v>68.599999999999994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2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2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2" x14ac:dyDescent="0.35">
      <c r="E758" s="101"/>
      <c r="F758" s="109" t="s">
        <v>11</v>
      </c>
      <c r="G758" s="110">
        <f>G$7</f>
        <v>4</v>
      </c>
      <c r="H758" s="110">
        <f t="shared" ref="H758:O758" si="421">H$7</f>
        <v>4</v>
      </c>
      <c r="I758" s="110">
        <f t="shared" si="421"/>
        <v>5</v>
      </c>
      <c r="J758" s="110">
        <f t="shared" si="421"/>
        <v>4</v>
      </c>
      <c r="K758" s="110">
        <f t="shared" si="421"/>
        <v>3</v>
      </c>
      <c r="L758" s="110">
        <f t="shared" si="421"/>
        <v>5</v>
      </c>
      <c r="M758" s="110">
        <f t="shared" si="421"/>
        <v>3</v>
      </c>
      <c r="N758" s="110">
        <f t="shared" si="421"/>
        <v>5</v>
      </c>
      <c r="O758" s="110">
        <f t="shared" si="421"/>
        <v>3</v>
      </c>
      <c r="P758" s="111">
        <f>SUM(G758:O758)</f>
        <v>36</v>
      </c>
      <c r="Q758" s="110">
        <f t="shared" ref="Q758:Y758" si="422">Q$7</f>
        <v>4</v>
      </c>
      <c r="R758" s="112">
        <f t="shared" si="422"/>
        <v>4</v>
      </c>
      <c r="S758" s="112">
        <f t="shared" si="422"/>
        <v>3</v>
      </c>
      <c r="T758" s="112">
        <f t="shared" si="422"/>
        <v>5</v>
      </c>
      <c r="U758" s="112">
        <f t="shared" si="422"/>
        <v>3</v>
      </c>
      <c r="V758" s="112">
        <f t="shared" si="422"/>
        <v>4</v>
      </c>
      <c r="W758" s="112">
        <f t="shared" si="422"/>
        <v>4</v>
      </c>
      <c r="X758" s="112">
        <f t="shared" si="422"/>
        <v>5</v>
      </c>
      <c r="Y758" s="113">
        <f t="shared" si="422"/>
        <v>4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2" x14ac:dyDescent="0.35">
      <c r="E759" s="101"/>
      <c r="F759" s="114" t="s">
        <v>7</v>
      </c>
      <c r="G759" s="115">
        <f>G$8</f>
        <v>4</v>
      </c>
      <c r="H759" s="115">
        <f t="shared" ref="H759:O759" si="423">H$8</f>
        <v>8</v>
      </c>
      <c r="I759" s="115">
        <f t="shared" si="423"/>
        <v>12</v>
      </c>
      <c r="J759" s="115">
        <f t="shared" si="423"/>
        <v>14</v>
      </c>
      <c r="K759" s="115">
        <f t="shared" si="423"/>
        <v>2</v>
      </c>
      <c r="L759" s="115">
        <f t="shared" si="423"/>
        <v>10</v>
      </c>
      <c r="M759" s="115">
        <f t="shared" si="423"/>
        <v>18</v>
      </c>
      <c r="N759" s="115">
        <f t="shared" si="423"/>
        <v>16</v>
      </c>
      <c r="O759" s="116">
        <f t="shared" si="423"/>
        <v>6</v>
      </c>
      <c r="P759" s="117"/>
      <c r="Q759" s="118">
        <f t="shared" ref="Q759:Y759" si="424">Q$8</f>
        <v>1</v>
      </c>
      <c r="R759" s="119">
        <f t="shared" si="424"/>
        <v>9</v>
      </c>
      <c r="S759" s="119">
        <f t="shared" si="424"/>
        <v>11</v>
      </c>
      <c r="T759" s="119">
        <f t="shared" si="424"/>
        <v>5</v>
      </c>
      <c r="U759" s="119">
        <f t="shared" si="424"/>
        <v>17</v>
      </c>
      <c r="V759" s="119">
        <f t="shared" si="424"/>
        <v>15</v>
      </c>
      <c r="W759" s="119">
        <f t="shared" si="424"/>
        <v>3</v>
      </c>
      <c r="X759" s="119">
        <f t="shared" si="424"/>
        <v>13</v>
      </c>
      <c r="Y759" s="116">
        <f t="shared" si="424"/>
        <v>7</v>
      </c>
      <c r="Z759" s="117"/>
      <c r="AA759" s="120"/>
      <c r="AB759" s="101"/>
      <c r="AC759" s="101"/>
    </row>
    <row r="760" spans="5:32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1</v>
      </c>
      <c r="H760" s="122">
        <f t="shared" ref="H760:O760" si="425">IF($Q755&lt;=18,IF(H759&lt;=$Q755,1,0),IF($Q755&lt;=36,IF(H759&lt;=($Q755-18),2,1),IF($Q755&gt;36,IF(H759&lt;=($Q755-36),3,2))))</f>
        <v>1</v>
      </c>
      <c r="I760" s="122">
        <f t="shared" si="425"/>
        <v>1</v>
      </c>
      <c r="J760" s="122">
        <f t="shared" si="425"/>
        <v>1</v>
      </c>
      <c r="K760" s="122">
        <f t="shared" si="425"/>
        <v>2</v>
      </c>
      <c r="L760" s="122">
        <f t="shared" si="425"/>
        <v>1</v>
      </c>
      <c r="M760" s="122">
        <f t="shared" si="425"/>
        <v>1</v>
      </c>
      <c r="N760" s="122">
        <f t="shared" si="425"/>
        <v>1</v>
      </c>
      <c r="O760" s="123">
        <f t="shared" si="425"/>
        <v>1</v>
      </c>
      <c r="P760" s="124">
        <f>SUM(G760:O760)</f>
        <v>10</v>
      </c>
      <c r="Q760" s="123">
        <f t="shared" ref="Q760:Y760" si="426">IF($Q755&lt;=18,IF(Q759&lt;=$Q755,1,0),IF($Q755&lt;=36,IF(Q759&lt;=($Q755-18),2,1),IF($Q755&gt;36,IF(Q759&lt;=($Q755-36),3,2))))</f>
        <v>2</v>
      </c>
      <c r="R760" s="123">
        <f t="shared" si="426"/>
        <v>1</v>
      </c>
      <c r="S760" s="123">
        <f t="shared" si="426"/>
        <v>1</v>
      </c>
      <c r="T760" s="123">
        <f t="shared" si="426"/>
        <v>1</v>
      </c>
      <c r="U760" s="123">
        <f t="shared" si="426"/>
        <v>1</v>
      </c>
      <c r="V760" s="123">
        <f t="shared" si="426"/>
        <v>1</v>
      </c>
      <c r="W760" s="123">
        <f t="shared" si="426"/>
        <v>1</v>
      </c>
      <c r="X760" s="123">
        <f t="shared" si="426"/>
        <v>1</v>
      </c>
      <c r="Y760" s="123">
        <f t="shared" si="426"/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2" x14ac:dyDescent="0.35">
      <c r="E761" s="101"/>
      <c r="F761" s="127" t="s">
        <v>51</v>
      </c>
      <c r="G761" s="128">
        <f t="shared" ref="G761:O761" si="427">G38</f>
        <v>10</v>
      </c>
      <c r="H761" s="128">
        <f t="shared" si="427"/>
        <v>10</v>
      </c>
      <c r="I761" s="128">
        <f t="shared" si="427"/>
        <v>10</v>
      </c>
      <c r="J761" s="128">
        <f t="shared" si="427"/>
        <v>10</v>
      </c>
      <c r="K761" s="128">
        <f t="shared" si="427"/>
        <v>10</v>
      </c>
      <c r="L761" s="128">
        <f t="shared" si="427"/>
        <v>10</v>
      </c>
      <c r="M761" s="128">
        <f t="shared" si="427"/>
        <v>10</v>
      </c>
      <c r="N761" s="128">
        <f t="shared" si="427"/>
        <v>10</v>
      </c>
      <c r="O761" s="128">
        <f t="shared" si="427"/>
        <v>10</v>
      </c>
      <c r="P761" s="129">
        <f>SUM(G761:O761)</f>
        <v>90</v>
      </c>
      <c r="Q761" s="130">
        <f t="shared" ref="Q761:Y761" si="428">Q38</f>
        <v>10</v>
      </c>
      <c r="R761" s="128">
        <f t="shared" si="428"/>
        <v>10</v>
      </c>
      <c r="S761" s="128">
        <f t="shared" si="428"/>
        <v>10</v>
      </c>
      <c r="T761" s="128">
        <f t="shared" si="428"/>
        <v>10</v>
      </c>
      <c r="U761" s="128">
        <f t="shared" si="428"/>
        <v>10</v>
      </c>
      <c r="V761" s="128">
        <f t="shared" si="428"/>
        <v>10</v>
      </c>
      <c r="W761" s="128">
        <f t="shared" si="428"/>
        <v>10</v>
      </c>
      <c r="X761" s="128">
        <f t="shared" si="428"/>
        <v>10</v>
      </c>
      <c r="Y761" s="131">
        <f t="shared" si="428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2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429">IF(H761-H758=-1,3+H760)+IF(H761-H758=0,2+H760)+IF(H761-H758=1,1+H760)+IF(H761-H758=2,H760)+IF(H761-H758=3,IF(H760-1&gt;0,H760-1,0))+IF(H761-H758=4,IF(H760-2&gt;0,H760-2,0))</f>
        <v>0</v>
      </c>
      <c r="I762" s="134">
        <f t="shared" si="429"/>
        <v>0</v>
      </c>
      <c r="J762" s="134">
        <f t="shared" si="429"/>
        <v>0</v>
      </c>
      <c r="K762" s="134">
        <f t="shared" si="429"/>
        <v>0</v>
      </c>
      <c r="L762" s="134">
        <f t="shared" si="429"/>
        <v>0</v>
      </c>
      <c r="M762" s="134">
        <f t="shared" si="429"/>
        <v>0</v>
      </c>
      <c r="N762" s="134">
        <f t="shared" si="429"/>
        <v>0</v>
      </c>
      <c r="O762" s="135">
        <f t="shared" si="429"/>
        <v>0</v>
      </c>
      <c r="P762" s="136">
        <f>SUM(G762:O762)</f>
        <v>0</v>
      </c>
      <c r="Q762" s="137">
        <f t="shared" ref="Q762:Y762" si="430">IF(Q761-Q758=-1,3+Q760)+IF(Q761-Q758=0,2+Q760)+IF(Q761-Q758=1,1+Q760)+IF(Q761-Q758=2,Q760)+IF(Q761-Q758=3,IF(Q760-1&gt;0,Q760-1,0))+IF(Q761-Q758=4,IF(Q760-2&gt;0,Q760-2,0))</f>
        <v>0</v>
      </c>
      <c r="R762" s="138">
        <f t="shared" si="430"/>
        <v>0</v>
      </c>
      <c r="S762" s="138">
        <f t="shared" si="430"/>
        <v>0</v>
      </c>
      <c r="T762" s="138">
        <f t="shared" si="430"/>
        <v>0</v>
      </c>
      <c r="U762" s="138">
        <f t="shared" si="430"/>
        <v>0</v>
      </c>
      <c r="V762" s="138">
        <f t="shared" si="430"/>
        <v>0</v>
      </c>
      <c r="W762" s="138">
        <f t="shared" si="430"/>
        <v>0</v>
      </c>
      <c r="X762" s="138">
        <f t="shared" si="430"/>
        <v>0</v>
      </c>
      <c r="Y762" s="135">
        <f t="shared" si="430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2" ht="15" thickBot="1" x14ac:dyDescent="0.4">
      <c r="E763" s="101"/>
      <c r="F763" s="140" t="s">
        <v>53</v>
      </c>
      <c r="G763" s="141">
        <f t="shared" ref="G763:O763" si="431">IF(G761-G758=-2,4)+IF(G761-G758=-1,3)+IF(G761-G758=0,2)+IF(G761-G758=1,1)+IF(G761-G758&gt;2,0)</f>
        <v>0</v>
      </c>
      <c r="H763" s="141">
        <f t="shared" si="431"/>
        <v>0</v>
      </c>
      <c r="I763" s="141">
        <f t="shared" si="431"/>
        <v>0</v>
      </c>
      <c r="J763" s="141">
        <f t="shared" si="431"/>
        <v>0</v>
      </c>
      <c r="K763" s="141">
        <f t="shared" si="431"/>
        <v>0</v>
      </c>
      <c r="L763" s="141">
        <f t="shared" si="431"/>
        <v>0</v>
      </c>
      <c r="M763" s="141">
        <f t="shared" si="431"/>
        <v>0</v>
      </c>
      <c r="N763" s="141">
        <f t="shared" si="431"/>
        <v>0</v>
      </c>
      <c r="O763" s="142">
        <f t="shared" si="431"/>
        <v>0</v>
      </c>
      <c r="P763" s="143">
        <f>SUM(G763:O763)</f>
        <v>0</v>
      </c>
      <c r="Q763" s="142">
        <f t="shared" ref="Q763:Y763" si="432">IF(Q761-Q758=-2,4)+IF(Q761-Q758=-1,3)+IF(Q761-Q758=0,2)+IF(Q761-Q758=1,1)+IF(Q761-Q758&gt;2,0)</f>
        <v>0</v>
      </c>
      <c r="R763" s="142">
        <f t="shared" si="432"/>
        <v>0</v>
      </c>
      <c r="S763" s="142">
        <f t="shared" si="432"/>
        <v>0</v>
      </c>
      <c r="T763" s="142">
        <f t="shared" si="432"/>
        <v>0</v>
      </c>
      <c r="U763" s="142">
        <f t="shared" si="432"/>
        <v>0</v>
      </c>
      <c r="V763" s="142">
        <f t="shared" si="432"/>
        <v>0</v>
      </c>
      <c r="W763" s="142">
        <f t="shared" si="432"/>
        <v>0</v>
      </c>
      <c r="X763" s="142">
        <f t="shared" si="432"/>
        <v>0</v>
      </c>
      <c r="Y763" s="142">
        <f t="shared" si="432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2" x14ac:dyDescent="0.35">
      <c r="E764" s="101"/>
      <c r="F764" s="38"/>
      <c r="G764" s="28">
        <f>G761-G758</f>
        <v>6</v>
      </c>
      <c r="H764" s="28">
        <f t="shared" ref="H764:O764" si="433">H761-H758</f>
        <v>6</v>
      </c>
      <c r="I764" s="28">
        <f t="shared" si="433"/>
        <v>5</v>
      </c>
      <c r="J764" s="28">
        <f t="shared" si="433"/>
        <v>6</v>
      </c>
      <c r="K764" s="28">
        <f t="shared" si="433"/>
        <v>7</v>
      </c>
      <c r="L764" s="28">
        <f t="shared" si="433"/>
        <v>5</v>
      </c>
      <c r="M764" s="28">
        <f t="shared" si="433"/>
        <v>7</v>
      </c>
      <c r="N764" s="28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5"/>
      <c r="AA764" s="146"/>
      <c r="AB764" s="101"/>
      <c r="AC764" s="101"/>
    </row>
    <row r="765" spans="5:32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2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2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</row>
    <row r="768" spans="5:32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</row>
    <row r="769" spans="5:32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</row>
    <row r="770" spans="5:32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</row>
    <row r="771" spans="5:32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</row>
    <row r="772" spans="5:32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</row>
    <row r="773" spans="5:32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</row>
    <row r="774" spans="5:32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</row>
    <row r="775" spans="5:32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</row>
    <row r="776" spans="5:32" ht="15" thickTop="1" x14ac:dyDescent="0.35"/>
  </sheetData>
  <mergeCells count="642"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6C681-7A1C-4149-827C-334D6E46C833}">
  <sheetPr codeName="Feuil8"/>
  <dimension ref="B1:AP776"/>
  <sheetViews>
    <sheetView showGridLines="0" zoomScale="60" zoomScaleNormal="60" workbookViewId="0">
      <selection activeCell="AQ13" sqref="AQ13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0" width="9.453125" style="16" hidden="1" customWidth="1"/>
    <col min="31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72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/>
      <c r="E3" s="24"/>
      <c r="F3" s="25">
        <v>133</v>
      </c>
      <c r="G3" s="195">
        <v>68.599999999999994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4</v>
      </c>
      <c r="I7" s="40">
        <v>5</v>
      </c>
      <c r="J7" s="40">
        <v>4</v>
      </c>
      <c r="K7" s="40">
        <v>3</v>
      </c>
      <c r="L7" s="40">
        <v>5</v>
      </c>
      <c r="M7" s="40">
        <v>3</v>
      </c>
      <c r="N7" s="40">
        <v>5</v>
      </c>
      <c r="O7" s="41">
        <v>3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5</v>
      </c>
      <c r="U7" s="40">
        <v>3</v>
      </c>
      <c r="V7" s="40">
        <v>4</v>
      </c>
      <c r="W7" s="40">
        <v>4</v>
      </c>
      <c r="X7" s="40">
        <v>5</v>
      </c>
      <c r="Y7" s="41">
        <v>4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4</v>
      </c>
      <c r="H8" s="49">
        <v>8</v>
      </c>
      <c r="I8" s="49">
        <v>12</v>
      </c>
      <c r="J8" s="49">
        <v>14</v>
      </c>
      <c r="K8" s="49">
        <v>2</v>
      </c>
      <c r="L8" s="49">
        <v>10</v>
      </c>
      <c r="M8" s="49">
        <v>18</v>
      </c>
      <c r="N8" s="49">
        <v>16</v>
      </c>
      <c r="O8" s="50">
        <v>6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17</v>
      </c>
      <c r="V8" s="49">
        <v>15</v>
      </c>
      <c r="W8" s="49">
        <v>3</v>
      </c>
      <c r="X8" s="49">
        <v>13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/>
      <c r="D9" s="8"/>
      <c r="E9" s="55">
        <v>20</v>
      </c>
      <c r="F9" s="56"/>
      <c r="G9" s="57">
        <v>10</v>
      </c>
      <c r="H9" s="58">
        <v>10</v>
      </c>
      <c r="I9" s="58">
        <v>10</v>
      </c>
      <c r="J9" s="58">
        <v>10</v>
      </c>
      <c r="K9" s="58">
        <v>10</v>
      </c>
      <c r="L9" s="58">
        <v>10</v>
      </c>
      <c r="M9" s="58">
        <v>10</v>
      </c>
      <c r="N9" s="58">
        <v>10</v>
      </c>
      <c r="O9" s="59">
        <v>10</v>
      </c>
      <c r="P9" s="60">
        <f t="shared" ref="P9:P38" si="0">SUM(G9:O9)</f>
        <v>90</v>
      </c>
      <c r="Q9" s="61">
        <v>10</v>
      </c>
      <c r="R9" s="58">
        <v>10</v>
      </c>
      <c r="S9" s="58">
        <v>10</v>
      </c>
      <c r="T9" s="58">
        <v>10</v>
      </c>
      <c r="U9" s="58">
        <v>10</v>
      </c>
      <c r="V9" s="58">
        <v>10</v>
      </c>
      <c r="W9" s="58">
        <v>10</v>
      </c>
      <c r="X9" s="58">
        <v>10</v>
      </c>
      <c r="Y9" s="59">
        <v>10</v>
      </c>
      <c r="Z9" s="62">
        <f t="shared" ref="Z9:Z38" si="1">SUM(Q9:Y9)</f>
        <v>90</v>
      </c>
      <c r="AA9" s="63">
        <f t="shared" ref="AA9:AA38" si="2">SUM(P9+Z9)</f>
        <v>180</v>
      </c>
      <c r="AB9" s="64"/>
      <c r="AC9" s="65">
        <f>$AA$95</f>
        <v>0</v>
      </c>
      <c r="AD9" s="65">
        <f>RANK(AC9,AC$9:AC$38,0)+COUNTIF(AC9:$AC$9,AC9)-1</f>
        <v>1</v>
      </c>
      <c r="AE9" s="65">
        <f>RANK(AC9,AC$9:AC$38,0)</f>
        <v>1</v>
      </c>
      <c r="AF9" s="65">
        <f>IF(ISBLANK($C9),0,1)*INDEX('Allocation Points'!$B$3:$AG$32,AE9,COUNTIF(AE$9:AE$38,AE9)+2)</f>
        <v>0</v>
      </c>
      <c r="AG9" s="74"/>
      <c r="AH9" s="65">
        <f>AA96</f>
        <v>0</v>
      </c>
      <c r="AI9" s="65">
        <f>RANK(AH9,AH$9:AH$38,0)+COUNTIF(AH9:$AH$9,AH9)-1</f>
        <v>1</v>
      </c>
      <c r="AJ9" s="65">
        <f>RANK(AH9,AH$9:AH$38,0)</f>
        <v>1</v>
      </c>
      <c r="AK9" s="65">
        <f>IF(ISBLANK($C9),0,1)*INDEX('Allocation Points'!$B$3:$AG$32,AJ9,COUNTIF(AJ$9:AJ$38,AJ9)+2)</f>
        <v>0</v>
      </c>
      <c r="AL9" s="74"/>
      <c r="AM9" s="65">
        <f>AA94</f>
        <v>180</v>
      </c>
      <c r="AN9" s="65">
        <f>RANK(AM9,AM$9:AM$38,1)+COUNTIF(AM9:$AM$9,AM9)-1</f>
        <v>1</v>
      </c>
      <c r="AO9" s="65">
        <f>RANK(AM9,AM$9:AM$38,1)</f>
        <v>1</v>
      </c>
      <c r="AP9" s="65">
        <f>IF(ISBLANK($C9),0,1)*INDEX('Allocation Points'!$B$3:$AG$32,AO9,COUNTIF(AO$9:AO$38,AO9)+2)</f>
        <v>0</v>
      </c>
    </row>
    <row r="10" spans="2:42" x14ac:dyDescent="0.35">
      <c r="B10" s="66">
        <v>2</v>
      </c>
      <c r="C10" s="7"/>
      <c r="D10" s="9"/>
      <c r="E10" s="55">
        <v>20</v>
      </c>
      <c r="F10" s="56"/>
      <c r="G10" s="57">
        <v>10</v>
      </c>
      <c r="H10" s="58">
        <v>10</v>
      </c>
      <c r="I10" s="58">
        <v>10</v>
      </c>
      <c r="J10" s="58">
        <v>10</v>
      </c>
      <c r="K10" s="58">
        <v>10</v>
      </c>
      <c r="L10" s="58">
        <v>10</v>
      </c>
      <c r="M10" s="58">
        <v>10</v>
      </c>
      <c r="N10" s="58">
        <v>10</v>
      </c>
      <c r="O10" s="59">
        <v>10</v>
      </c>
      <c r="P10" s="60">
        <f t="shared" si="0"/>
        <v>90</v>
      </c>
      <c r="Q10" s="61">
        <v>10</v>
      </c>
      <c r="R10" s="58">
        <v>10</v>
      </c>
      <c r="S10" s="58">
        <v>10</v>
      </c>
      <c r="T10" s="58">
        <v>10</v>
      </c>
      <c r="U10" s="58">
        <v>10</v>
      </c>
      <c r="V10" s="58">
        <v>10</v>
      </c>
      <c r="W10" s="58">
        <v>10</v>
      </c>
      <c r="X10" s="58">
        <v>10</v>
      </c>
      <c r="Y10" s="59">
        <v>10</v>
      </c>
      <c r="Z10" s="67">
        <f t="shared" si="1"/>
        <v>90</v>
      </c>
      <c r="AA10" s="68">
        <f t="shared" si="2"/>
        <v>180</v>
      </c>
      <c r="AC10" s="69">
        <f>$AA$118</f>
        <v>0</v>
      </c>
      <c r="AD10" s="70">
        <f>RANK(AC10,AC$9:AC$38,0)+COUNTIF(AC$9:$AC10,AC10)-1</f>
        <v>2</v>
      </c>
      <c r="AE10" s="70">
        <f t="shared" ref="AE10:AE38" si="3">RANK(AC10,AC$9:AC$38,0)</f>
        <v>1</v>
      </c>
      <c r="AF10" s="70">
        <f>IF(ISBLANK($C10),0,1)*INDEX('Allocation Points'!$B$3:$AG$32,AE10,COUNTIF(AE$9:AE$38,AE10)+2)</f>
        <v>0</v>
      </c>
      <c r="AG10" s="74"/>
      <c r="AH10" s="69">
        <f>AA119</f>
        <v>0</v>
      </c>
      <c r="AI10" s="70">
        <f>RANK(AH10,AH$9:AH$38,0)+COUNTIF(AH$9:$AH10,AH10)-1</f>
        <v>2</v>
      </c>
      <c r="AJ10" s="70">
        <f t="shared" ref="AJ10:AJ38" si="4">RANK(AH10,AH$9:AH$38,0)</f>
        <v>1</v>
      </c>
      <c r="AK10" s="70">
        <f>IF(ISBLANK($C10),0,1)*INDEX('Allocation Points'!$B$3:$AG$32,AJ10,COUNTIF(AJ$9:AJ$38,AJ10)+2)</f>
        <v>0</v>
      </c>
      <c r="AL10" s="74"/>
      <c r="AM10" s="69">
        <f>AA117</f>
        <v>180</v>
      </c>
      <c r="AN10" s="70">
        <f>RANK(AM10,AM$9:AM$38,1)+COUNTIF(AM$9:$AM10,AM10)-1</f>
        <v>2</v>
      </c>
      <c r="AO10" s="70">
        <f t="shared" ref="AO10:AO38" si="5">RANK(AM10,AM$9:AM$38,1)</f>
        <v>1</v>
      </c>
      <c r="AP10" s="70">
        <f>IF(ISBLANK($C10),0,1)*INDEX('Allocation Points'!$B$3:$AG$32,AO10,COUNTIF(AO$9:AO$38,AO10)+2)</f>
        <v>0</v>
      </c>
    </row>
    <row r="11" spans="2:42" x14ac:dyDescent="0.35">
      <c r="B11" s="66">
        <v>3</v>
      </c>
      <c r="C11" s="7"/>
      <c r="D11" s="10"/>
      <c r="E11" s="55">
        <v>20</v>
      </c>
      <c r="F11" s="56"/>
      <c r="G11" s="57">
        <v>10</v>
      </c>
      <c r="H11" s="58">
        <v>10</v>
      </c>
      <c r="I11" s="58">
        <v>10</v>
      </c>
      <c r="J11" s="58">
        <v>10</v>
      </c>
      <c r="K11" s="58">
        <v>10</v>
      </c>
      <c r="L11" s="58">
        <v>10</v>
      </c>
      <c r="M11" s="58">
        <v>10</v>
      </c>
      <c r="N11" s="58">
        <v>10</v>
      </c>
      <c r="O11" s="59">
        <v>10</v>
      </c>
      <c r="P11" s="60">
        <f t="shared" si="0"/>
        <v>90</v>
      </c>
      <c r="Q11" s="61">
        <v>10</v>
      </c>
      <c r="R11" s="58">
        <v>10</v>
      </c>
      <c r="S11" s="58">
        <v>10</v>
      </c>
      <c r="T11" s="58">
        <v>10</v>
      </c>
      <c r="U11" s="58">
        <v>10</v>
      </c>
      <c r="V11" s="58">
        <v>10</v>
      </c>
      <c r="W11" s="58">
        <v>10</v>
      </c>
      <c r="X11" s="58">
        <v>10</v>
      </c>
      <c r="Y11" s="59">
        <v>10</v>
      </c>
      <c r="Z11" s="67">
        <f t="shared" si="1"/>
        <v>90</v>
      </c>
      <c r="AA11" s="68">
        <f t="shared" si="2"/>
        <v>180</v>
      </c>
      <c r="AB11" s="64"/>
      <c r="AC11" s="69">
        <f>$AA$141</f>
        <v>0</v>
      </c>
      <c r="AD11" s="70">
        <f>RANK(AC11,AC$9:AC$38,0)+COUNTIF(AC$9:$AC11,AC11)-1</f>
        <v>3</v>
      </c>
      <c r="AE11" s="70">
        <f t="shared" si="3"/>
        <v>1</v>
      </c>
      <c r="AF11" s="70">
        <f>IF(ISBLANK($C11),0,1)*INDEX('Allocation Points'!$B$3:$AG$32,AE11,COUNTIF(AE$9:AE$38,AE11)+2)</f>
        <v>0</v>
      </c>
      <c r="AG11" s="74"/>
      <c r="AH11" s="69">
        <f>AA142</f>
        <v>0</v>
      </c>
      <c r="AI11" s="70">
        <f>RANK(AH11,AH$9:AH$38,0)+COUNTIF(AH$9:$AH11,AH11)-1</f>
        <v>3</v>
      </c>
      <c r="AJ11" s="70">
        <f t="shared" si="4"/>
        <v>1</v>
      </c>
      <c r="AK11" s="70">
        <f>IF(ISBLANK($C11),0,1)*INDEX('Allocation Points'!$B$3:$AG$32,AJ11,COUNTIF(AJ$9:AJ$38,AJ11)+2)</f>
        <v>0</v>
      </c>
      <c r="AL11" s="74"/>
      <c r="AM11" s="69">
        <f>AA140</f>
        <v>180</v>
      </c>
      <c r="AN11" s="70">
        <f>RANK(AM11,AM$9:AM$38,1)+COUNTIF(AM$9:$AM11,AM11)-1</f>
        <v>3</v>
      </c>
      <c r="AO11" s="70">
        <f t="shared" si="5"/>
        <v>1</v>
      </c>
      <c r="AP11" s="70">
        <f>IF(ISBLANK($C11),0,1)*INDEX('Allocation Points'!$B$3:$AG$32,AO11,COUNTIF(AO$9:AO$38,AO11)+2)</f>
        <v>0</v>
      </c>
    </row>
    <row r="12" spans="2:42" x14ac:dyDescent="0.35">
      <c r="B12" s="66">
        <v>4</v>
      </c>
      <c r="C12" s="11"/>
      <c r="D12" s="12"/>
      <c r="E12" s="55">
        <v>20</v>
      </c>
      <c r="F12" s="56"/>
      <c r="G12" s="57">
        <v>10</v>
      </c>
      <c r="H12" s="58">
        <v>10</v>
      </c>
      <c r="I12" s="58">
        <v>10</v>
      </c>
      <c r="J12" s="58">
        <v>10</v>
      </c>
      <c r="K12" s="58">
        <v>10</v>
      </c>
      <c r="L12" s="58">
        <v>10</v>
      </c>
      <c r="M12" s="58">
        <v>10</v>
      </c>
      <c r="N12" s="58">
        <v>10</v>
      </c>
      <c r="O12" s="59">
        <v>10</v>
      </c>
      <c r="P12" s="60">
        <f t="shared" si="0"/>
        <v>90</v>
      </c>
      <c r="Q12" s="61">
        <v>10</v>
      </c>
      <c r="R12" s="58">
        <v>10</v>
      </c>
      <c r="S12" s="58">
        <v>10</v>
      </c>
      <c r="T12" s="58">
        <v>10</v>
      </c>
      <c r="U12" s="58">
        <v>10</v>
      </c>
      <c r="V12" s="58">
        <v>10</v>
      </c>
      <c r="W12" s="58">
        <v>10</v>
      </c>
      <c r="X12" s="58">
        <v>10</v>
      </c>
      <c r="Y12" s="59">
        <v>10</v>
      </c>
      <c r="Z12" s="67">
        <f t="shared" si="1"/>
        <v>90</v>
      </c>
      <c r="AA12" s="68">
        <f t="shared" si="2"/>
        <v>180</v>
      </c>
      <c r="AC12" s="69">
        <f>$AA$164</f>
        <v>0</v>
      </c>
      <c r="AD12" s="70">
        <f>RANK(AC12,AC$9:AC$38,0)+COUNTIF(AC$9:$AC12,AC12)-1</f>
        <v>4</v>
      </c>
      <c r="AE12" s="70">
        <f t="shared" si="3"/>
        <v>1</v>
      </c>
      <c r="AF12" s="70">
        <f>IF(ISBLANK($C12),0,1)*INDEX('Allocation Points'!$B$3:$AG$32,AE12,COUNTIF(AE$9:AE$38,AE12)+2)</f>
        <v>0</v>
      </c>
      <c r="AG12" s="74"/>
      <c r="AH12" s="69">
        <f>AA165</f>
        <v>0</v>
      </c>
      <c r="AI12" s="70">
        <f>RANK(AH12,AH$9:AH$38,0)+COUNTIF(AH$9:$AH12,AH12)-1</f>
        <v>4</v>
      </c>
      <c r="AJ12" s="70">
        <f t="shared" si="4"/>
        <v>1</v>
      </c>
      <c r="AK12" s="70">
        <f>IF(ISBLANK($C12),0,1)*INDEX('Allocation Points'!$B$3:$AG$32,AJ12,COUNTIF(AJ$9:AJ$38,AJ12)+2)</f>
        <v>0</v>
      </c>
      <c r="AL12" s="74"/>
      <c r="AM12" s="69">
        <f>AA163</f>
        <v>180</v>
      </c>
      <c r="AN12" s="70">
        <f>RANK(AM12,AM$9:AM$38,1)+COUNTIF(AM$9:$AM12,AM12)-1</f>
        <v>4</v>
      </c>
      <c r="AO12" s="70">
        <f t="shared" si="5"/>
        <v>1</v>
      </c>
      <c r="AP12" s="70">
        <f>IF(ISBLANK($C12),0,1)*INDEX('Allocation Points'!$B$3:$AG$32,AO12,COUNTIF(AO$9:AO$38,AO12)+2)</f>
        <v>0</v>
      </c>
    </row>
    <row r="13" spans="2:42" x14ac:dyDescent="0.35">
      <c r="B13" s="66">
        <v>5</v>
      </c>
      <c r="C13" s="71"/>
      <c r="D13" s="9"/>
      <c r="E13" s="55">
        <v>20</v>
      </c>
      <c r="F13" s="56"/>
      <c r="G13" s="57">
        <v>10</v>
      </c>
      <c r="H13" s="58">
        <v>10</v>
      </c>
      <c r="I13" s="58">
        <v>10</v>
      </c>
      <c r="J13" s="58">
        <v>10</v>
      </c>
      <c r="K13" s="58">
        <v>10</v>
      </c>
      <c r="L13" s="58">
        <v>10</v>
      </c>
      <c r="M13" s="58">
        <v>10</v>
      </c>
      <c r="N13" s="58">
        <v>10</v>
      </c>
      <c r="O13" s="59">
        <v>10</v>
      </c>
      <c r="P13" s="60">
        <f t="shared" si="0"/>
        <v>90</v>
      </c>
      <c r="Q13" s="61">
        <v>10</v>
      </c>
      <c r="R13" s="58">
        <v>10</v>
      </c>
      <c r="S13" s="58">
        <v>10</v>
      </c>
      <c r="T13" s="58">
        <v>10</v>
      </c>
      <c r="U13" s="58">
        <v>10</v>
      </c>
      <c r="V13" s="58">
        <v>10</v>
      </c>
      <c r="W13" s="58">
        <v>10</v>
      </c>
      <c r="X13" s="58">
        <v>10</v>
      </c>
      <c r="Y13" s="59">
        <v>10</v>
      </c>
      <c r="Z13" s="67">
        <f t="shared" si="1"/>
        <v>90</v>
      </c>
      <c r="AA13" s="68">
        <f t="shared" si="2"/>
        <v>180</v>
      </c>
      <c r="AB13" s="64"/>
      <c r="AC13" s="69">
        <f>$AA$187</f>
        <v>0</v>
      </c>
      <c r="AD13" s="70">
        <f>RANK(AC13,AC$9:AC$38,0)+COUNTIF(AC$9:$AC13,AC13)-1</f>
        <v>5</v>
      </c>
      <c r="AE13" s="70">
        <f t="shared" si="3"/>
        <v>1</v>
      </c>
      <c r="AF13" s="70">
        <f>IF(ISBLANK($C13),0,1)*INDEX('Allocation Points'!$B$3:$AG$32,AE13,COUNTIF(AE$9:AE$38,AE13)+2)</f>
        <v>0</v>
      </c>
      <c r="AG13" s="74"/>
      <c r="AH13" s="69">
        <f>AA188</f>
        <v>0</v>
      </c>
      <c r="AI13" s="70">
        <f>RANK(AH13,AH$9:AH$38,0)+COUNTIF(AH$9:$AH13,AH13)-1</f>
        <v>5</v>
      </c>
      <c r="AJ13" s="70">
        <f t="shared" si="4"/>
        <v>1</v>
      </c>
      <c r="AK13" s="70">
        <f>IF(ISBLANK($C13),0,1)*INDEX('Allocation Points'!$B$3:$AG$32,AJ13,COUNTIF(AJ$9:AJ$38,AJ13)+2)</f>
        <v>0</v>
      </c>
      <c r="AL13" s="74"/>
      <c r="AM13" s="69">
        <f>AA186</f>
        <v>180</v>
      </c>
      <c r="AN13" s="70">
        <f>RANK(AM13,AM$9:AM$38,1)+COUNTIF(AM$9:$AM13,AM13)-1</f>
        <v>5</v>
      </c>
      <c r="AO13" s="70">
        <f t="shared" si="5"/>
        <v>1</v>
      </c>
      <c r="AP13" s="70">
        <f>IF(ISBLANK($C13),0,1)*INDEX('Allocation Points'!$B$3:$AG$32,AO13,COUNTIF(AO$9:AO$38,AO13)+2)</f>
        <v>0</v>
      </c>
    </row>
    <row r="14" spans="2:42" x14ac:dyDescent="0.35">
      <c r="B14" s="66">
        <v>6</v>
      </c>
      <c r="C14" s="7"/>
      <c r="D14" s="9"/>
      <c r="E14" s="55">
        <v>20</v>
      </c>
      <c r="F14" s="56"/>
      <c r="G14" s="57">
        <v>10</v>
      </c>
      <c r="H14" s="58">
        <v>10</v>
      </c>
      <c r="I14" s="58">
        <v>10</v>
      </c>
      <c r="J14" s="58">
        <v>10</v>
      </c>
      <c r="K14" s="58">
        <v>10</v>
      </c>
      <c r="L14" s="58">
        <v>10</v>
      </c>
      <c r="M14" s="58">
        <v>10</v>
      </c>
      <c r="N14" s="58">
        <v>10</v>
      </c>
      <c r="O14" s="59">
        <v>10</v>
      </c>
      <c r="P14" s="60">
        <f t="shared" si="0"/>
        <v>90</v>
      </c>
      <c r="Q14" s="61">
        <v>10</v>
      </c>
      <c r="R14" s="58">
        <v>10</v>
      </c>
      <c r="S14" s="58">
        <v>10</v>
      </c>
      <c r="T14" s="58">
        <v>10</v>
      </c>
      <c r="U14" s="58">
        <v>10</v>
      </c>
      <c r="V14" s="58">
        <v>10</v>
      </c>
      <c r="W14" s="58">
        <v>10</v>
      </c>
      <c r="X14" s="58">
        <v>10</v>
      </c>
      <c r="Y14" s="59">
        <v>10</v>
      </c>
      <c r="Z14" s="67">
        <f t="shared" si="1"/>
        <v>90</v>
      </c>
      <c r="AA14" s="68">
        <f t="shared" si="2"/>
        <v>180</v>
      </c>
      <c r="AC14" s="69">
        <f>$AA$210</f>
        <v>0</v>
      </c>
      <c r="AD14" s="70">
        <f>RANK(AC14,AC$9:AC$38,0)+COUNTIF(AC$9:$AC14,AC14)-1</f>
        <v>6</v>
      </c>
      <c r="AE14" s="70">
        <f t="shared" si="3"/>
        <v>1</v>
      </c>
      <c r="AF14" s="70">
        <f>IF(ISBLANK($C14),0,1)*INDEX('Allocation Points'!$B$3:$AG$32,AE14,COUNTIF(AE$9:AE$38,AE14)+2)</f>
        <v>0</v>
      </c>
      <c r="AG14" s="74"/>
      <c r="AH14" s="69">
        <f>AA211</f>
        <v>0</v>
      </c>
      <c r="AI14" s="70">
        <f>RANK(AH14,AH$9:AH$38,0)+COUNTIF(AH$9:$AH14,AH14)-1</f>
        <v>6</v>
      </c>
      <c r="AJ14" s="70">
        <f t="shared" si="4"/>
        <v>1</v>
      </c>
      <c r="AK14" s="70">
        <f>IF(ISBLANK($C14),0,1)*INDEX('Allocation Points'!$B$3:$AG$32,AJ14,COUNTIF(AJ$9:AJ$38,AJ14)+2)</f>
        <v>0</v>
      </c>
      <c r="AL14" s="74"/>
      <c r="AM14" s="69">
        <f>AA209</f>
        <v>180</v>
      </c>
      <c r="AN14" s="70">
        <f>RANK(AM14,AM$9:AM$38,1)+COUNTIF(AM$9:$AM14,AM14)-1</f>
        <v>6</v>
      </c>
      <c r="AO14" s="70">
        <f t="shared" si="5"/>
        <v>1</v>
      </c>
      <c r="AP14" s="70">
        <f>IF(ISBLANK($C14),0,1)*INDEX('Allocation Points'!$B$3:$AG$32,AO14,COUNTIF(AO$9:AO$38,AO14)+2)</f>
        <v>0</v>
      </c>
    </row>
    <row r="15" spans="2:42" x14ac:dyDescent="0.35">
      <c r="B15" s="66">
        <v>7</v>
      </c>
      <c r="C15" s="7"/>
      <c r="D15" s="9"/>
      <c r="E15" s="55">
        <v>20</v>
      </c>
      <c r="F15" s="56"/>
      <c r="G15" s="57">
        <v>10</v>
      </c>
      <c r="H15" s="58">
        <v>10</v>
      </c>
      <c r="I15" s="58">
        <v>10</v>
      </c>
      <c r="J15" s="58">
        <v>10</v>
      </c>
      <c r="K15" s="58">
        <v>10</v>
      </c>
      <c r="L15" s="58">
        <v>10</v>
      </c>
      <c r="M15" s="58">
        <v>10</v>
      </c>
      <c r="N15" s="58">
        <v>10</v>
      </c>
      <c r="O15" s="59">
        <v>10</v>
      </c>
      <c r="P15" s="60">
        <f t="shared" si="0"/>
        <v>90</v>
      </c>
      <c r="Q15" s="61">
        <v>10</v>
      </c>
      <c r="R15" s="58">
        <v>10</v>
      </c>
      <c r="S15" s="58">
        <v>10</v>
      </c>
      <c r="T15" s="58">
        <v>10</v>
      </c>
      <c r="U15" s="58">
        <v>10</v>
      </c>
      <c r="V15" s="58">
        <v>10</v>
      </c>
      <c r="W15" s="58">
        <v>10</v>
      </c>
      <c r="X15" s="58">
        <v>10</v>
      </c>
      <c r="Y15" s="59">
        <v>10</v>
      </c>
      <c r="Z15" s="67">
        <f t="shared" si="1"/>
        <v>90</v>
      </c>
      <c r="AA15" s="68">
        <f t="shared" si="2"/>
        <v>180</v>
      </c>
      <c r="AB15" s="64"/>
      <c r="AC15" s="69">
        <f>$AA$233</f>
        <v>0</v>
      </c>
      <c r="AD15" s="70">
        <f>RANK(AC15,AC$9:AC$38,0)+COUNTIF(AC$9:$AC15,AC15)-1</f>
        <v>7</v>
      </c>
      <c r="AE15" s="70">
        <f t="shared" si="3"/>
        <v>1</v>
      </c>
      <c r="AF15" s="70">
        <f>IF(ISBLANK($C15),0,1)*INDEX('Allocation Points'!$B$3:$AG$32,AE15,COUNTIF(AE$9:AE$38,AE15)+2)</f>
        <v>0</v>
      </c>
      <c r="AG15" s="74"/>
      <c r="AH15" s="69">
        <f>AA234</f>
        <v>0</v>
      </c>
      <c r="AI15" s="70">
        <f>RANK(AH15,AH$9:AH$38,0)+COUNTIF(AH$9:$AH15,AH15)-1</f>
        <v>7</v>
      </c>
      <c r="AJ15" s="70">
        <f t="shared" si="4"/>
        <v>1</v>
      </c>
      <c r="AK15" s="70">
        <f>IF(ISBLANK($C15),0,1)*INDEX('Allocation Points'!$B$3:$AG$32,AJ15,COUNTIF(AJ$9:AJ$38,AJ15)+2)</f>
        <v>0</v>
      </c>
      <c r="AL15" s="74"/>
      <c r="AM15" s="69">
        <f>AA232</f>
        <v>180</v>
      </c>
      <c r="AN15" s="70">
        <f>RANK(AM15,AM$9:AM$38,1)+COUNTIF(AM$9:$AM15,AM15)-1</f>
        <v>7</v>
      </c>
      <c r="AO15" s="70">
        <f t="shared" si="5"/>
        <v>1</v>
      </c>
      <c r="AP15" s="70">
        <f>IF(ISBLANK($C15),0,1)*INDEX('Allocation Points'!$B$3:$AG$32,AO15,COUNTIF(AO$9:AO$38,AO15)+2)</f>
        <v>0</v>
      </c>
    </row>
    <row r="16" spans="2:42" x14ac:dyDescent="0.35">
      <c r="B16" s="66">
        <v>8</v>
      </c>
      <c r="C16" s="7"/>
      <c r="D16" s="12"/>
      <c r="E16" s="55">
        <v>20</v>
      </c>
      <c r="F16" s="56"/>
      <c r="G16" s="57">
        <v>10</v>
      </c>
      <c r="H16" s="58">
        <v>10</v>
      </c>
      <c r="I16" s="58">
        <v>10</v>
      </c>
      <c r="J16" s="58">
        <v>10</v>
      </c>
      <c r="K16" s="58">
        <v>10</v>
      </c>
      <c r="L16" s="58">
        <v>10</v>
      </c>
      <c r="M16" s="58">
        <v>10</v>
      </c>
      <c r="N16" s="58">
        <v>10</v>
      </c>
      <c r="O16" s="59">
        <v>10</v>
      </c>
      <c r="P16" s="60">
        <f t="shared" si="0"/>
        <v>90</v>
      </c>
      <c r="Q16" s="61">
        <v>10</v>
      </c>
      <c r="R16" s="58">
        <v>10</v>
      </c>
      <c r="S16" s="58">
        <v>10</v>
      </c>
      <c r="T16" s="58">
        <v>10</v>
      </c>
      <c r="U16" s="58">
        <v>10</v>
      </c>
      <c r="V16" s="58">
        <v>10</v>
      </c>
      <c r="W16" s="58">
        <v>10</v>
      </c>
      <c r="X16" s="58">
        <v>10</v>
      </c>
      <c r="Y16" s="59">
        <v>10</v>
      </c>
      <c r="Z16" s="67">
        <f t="shared" si="1"/>
        <v>90</v>
      </c>
      <c r="AA16" s="68">
        <f t="shared" si="2"/>
        <v>180</v>
      </c>
      <c r="AC16" s="69">
        <f>$AA$256</f>
        <v>0</v>
      </c>
      <c r="AD16" s="70">
        <f>RANK(AC16,AC$9:AC$38,0)+COUNTIF(AC$9:$AC16,AC16)-1</f>
        <v>8</v>
      </c>
      <c r="AE16" s="70">
        <f t="shared" si="3"/>
        <v>1</v>
      </c>
      <c r="AF16" s="70">
        <f>IF(ISBLANK($C16),0,1)*INDEX('Allocation Points'!$B$3:$AG$32,AE16,COUNTIF(AE$9:AE$38,AE16)+2)</f>
        <v>0</v>
      </c>
      <c r="AG16" s="74"/>
      <c r="AH16" s="69">
        <f>AA257</f>
        <v>0</v>
      </c>
      <c r="AI16" s="70">
        <f>RANK(AH16,AH$9:AH$38,0)+COUNTIF(AH$9:$AH16,AH16)-1</f>
        <v>8</v>
      </c>
      <c r="AJ16" s="70">
        <f t="shared" si="4"/>
        <v>1</v>
      </c>
      <c r="AK16" s="70">
        <f>IF(ISBLANK($C16),0,1)*INDEX('Allocation Points'!$B$3:$AG$32,AJ16,COUNTIF(AJ$9:AJ$38,AJ16)+2)</f>
        <v>0</v>
      </c>
      <c r="AL16" s="74"/>
      <c r="AM16" s="69">
        <f>AA255</f>
        <v>180</v>
      </c>
      <c r="AN16" s="70">
        <f>RANK(AM16,AM$9:AM$38,1)+COUNTIF(AM$9:$AM16,AM16)-1</f>
        <v>8</v>
      </c>
      <c r="AO16" s="70">
        <f t="shared" si="5"/>
        <v>1</v>
      </c>
      <c r="AP16" s="70">
        <f>IF(ISBLANK($C16),0,1)*INDEX('Allocation Points'!$B$3:$AG$32,AO16,COUNTIF(AO$9:AO$38,AO16)+2)</f>
        <v>0</v>
      </c>
    </row>
    <row r="17" spans="2:42" x14ac:dyDescent="0.35">
      <c r="B17" s="66">
        <v>9</v>
      </c>
      <c r="C17" s="7"/>
      <c r="D17" s="10"/>
      <c r="E17" s="55">
        <v>20</v>
      </c>
      <c r="F17" s="56"/>
      <c r="G17" s="57">
        <v>10</v>
      </c>
      <c r="H17" s="58">
        <v>10</v>
      </c>
      <c r="I17" s="58">
        <v>10</v>
      </c>
      <c r="J17" s="58">
        <v>10</v>
      </c>
      <c r="K17" s="58">
        <v>10</v>
      </c>
      <c r="L17" s="58">
        <v>10</v>
      </c>
      <c r="M17" s="58">
        <v>10</v>
      </c>
      <c r="N17" s="58">
        <v>10</v>
      </c>
      <c r="O17" s="59">
        <v>10</v>
      </c>
      <c r="P17" s="60">
        <f t="shared" si="0"/>
        <v>90</v>
      </c>
      <c r="Q17" s="61">
        <v>10</v>
      </c>
      <c r="R17" s="58">
        <v>10</v>
      </c>
      <c r="S17" s="58">
        <v>10</v>
      </c>
      <c r="T17" s="58">
        <v>10</v>
      </c>
      <c r="U17" s="58">
        <v>10</v>
      </c>
      <c r="V17" s="58">
        <v>10</v>
      </c>
      <c r="W17" s="58">
        <v>10</v>
      </c>
      <c r="X17" s="58">
        <v>10</v>
      </c>
      <c r="Y17" s="59">
        <v>10</v>
      </c>
      <c r="Z17" s="67">
        <f t="shared" si="1"/>
        <v>90</v>
      </c>
      <c r="AA17" s="68">
        <f t="shared" si="2"/>
        <v>180</v>
      </c>
      <c r="AC17" s="69">
        <f>$AA$279</f>
        <v>0</v>
      </c>
      <c r="AD17" s="70">
        <f>RANK(AC17,AC$9:AC$38,0)+COUNTIF(AC$9:$AC17,AC17)-1</f>
        <v>9</v>
      </c>
      <c r="AE17" s="70">
        <f t="shared" si="3"/>
        <v>1</v>
      </c>
      <c r="AF17" s="70">
        <f>IF(ISBLANK($C17),0,1)*INDEX('Allocation Points'!$B$3:$AG$32,AE17,COUNTIF(AE$9:AE$38,AE17)+2)</f>
        <v>0</v>
      </c>
      <c r="AG17" s="74"/>
      <c r="AH17" s="69">
        <f>AA280</f>
        <v>0</v>
      </c>
      <c r="AI17" s="70">
        <f>RANK(AH17,AH$9:AH$38,0)+COUNTIF(AH$9:$AH17,AH17)-1</f>
        <v>9</v>
      </c>
      <c r="AJ17" s="70">
        <f t="shared" si="4"/>
        <v>1</v>
      </c>
      <c r="AK17" s="70">
        <f>IF(ISBLANK($C17),0,1)*INDEX('Allocation Points'!$B$3:$AG$32,AJ17,COUNTIF(AJ$9:AJ$38,AJ17)+2)</f>
        <v>0</v>
      </c>
      <c r="AL17" s="74"/>
      <c r="AM17" s="69">
        <f>AA278</f>
        <v>180</v>
      </c>
      <c r="AN17" s="70">
        <f>RANK(AM17,AM$9:AM$38,1)+COUNTIF(AM$9:$AM17,AM17)-1</f>
        <v>9</v>
      </c>
      <c r="AO17" s="70">
        <f t="shared" si="5"/>
        <v>1</v>
      </c>
      <c r="AP17" s="70">
        <f>IF(ISBLANK($C17),0,1)*INDEX('Allocation Points'!$B$3:$AG$32,AO17,COUNTIF(AO$9:AO$38,AO17)+2)</f>
        <v>0</v>
      </c>
    </row>
    <row r="18" spans="2:42" x14ac:dyDescent="0.35">
      <c r="B18" s="66">
        <v>10</v>
      </c>
      <c r="C18" s="11"/>
      <c r="D18" s="9"/>
      <c r="E18" s="55">
        <v>20</v>
      </c>
      <c r="F18" s="56"/>
      <c r="G18" s="57">
        <v>10</v>
      </c>
      <c r="H18" s="58">
        <v>10</v>
      </c>
      <c r="I18" s="58">
        <v>10</v>
      </c>
      <c r="J18" s="58">
        <v>10</v>
      </c>
      <c r="K18" s="58">
        <v>10</v>
      </c>
      <c r="L18" s="58">
        <v>10</v>
      </c>
      <c r="M18" s="58">
        <v>10</v>
      </c>
      <c r="N18" s="58">
        <v>10</v>
      </c>
      <c r="O18" s="59">
        <v>10</v>
      </c>
      <c r="P18" s="60">
        <f t="shared" si="0"/>
        <v>90</v>
      </c>
      <c r="Q18" s="61">
        <v>10</v>
      </c>
      <c r="R18" s="58">
        <v>10</v>
      </c>
      <c r="S18" s="58">
        <v>10</v>
      </c>
      <c r="T18" s="58">
        <v>10</v>
      </c>
      <c r="U18" s="58">
        <v>10</v>
      </c>
      <c r="V18" s="58">
        <v>10</v>
      </c>
      <c r="W18" s="58">
        <v>10</v>
      </c>
      <c r="X18" s="58">
        <v>10</v>
      </c>
      <c r="Y18" s="59">
        <v>10</v>
      </c>
      <c r="Z18" s="67">
        <f t="shared" si="1"/>
        <v>90</v>
      </c>
      <c r="AA18" s="68">
        <f t="shared" si="2"/>
        <v>180</v>
      </c>
      <c r="AB18" s="64"/>
      <c r="AC18" s="69">
        <f>$AA$302</f>
        <v>0</v>
      </c>
      <c r="AD18" s="70">
        <f>RANK(AC18,AC$9:AC$38,0)+COUNTIF(AC$9:$AC18,AC18)-1</f>
        <v>10</v>
      </c>
      <c r="AE18" s="70">
        <f t="shared" si="3"/>
        <v>1</v>
      </c>
      <c r="AF18" s="70">
        <f>IF(ISBLANK($C18),0,1)*INDEX('Allocation Points'!$B$3:$AG$32,AE18,COUNTIF(AE$9:AE$38,AE18)+2)</f>
        <v>0</v>
      </c>
      <c r="AG18" s="74"/>
      <c r="AH18" s="69">
        <f>AA303</f>
        <v>0</v>
      </c>
      <c r="AI18" s="70">
        <f>RANK(AH18,AH$9:AH$38,0)+COUNTIF(AH$9:$AH18,AH18)-1</f>
        <v>10</v>
      </c>
      <c r="AJ18" s="70">
        <f t="shared" si="4"/>
        <v>1</v>
      </c>
      <c r="AK18" s="70">
        <f>IF(ISBLANK($C18),0,1)*INDEX('Allocation Points'!$B$3:$AG$32,AJ18,COUNTIF(AJ$9:AJ$38,AJ18)+2)</f>
        <v>0</v>
      </c>
      <c r="AL18" s="74"/>
      <c r="AM18" s="69">
        <f>AA301</f>
        <v>180</v>
      </c>
      <c r="AN18" s="70">
        <f>RANK(AM18,AM$9:AM$38,1)+COUNTIF(AM$9:$AM18,AM18)-1</f>
        <v>10</v>
      </c>
      <c r="AO18" s="70">
        <f t="shared" si="5"/>
        <v>1</v>
      </c>
      <c r="AP18" s="70">
        <f>IF(ISBLANK($C18),0,1)*INDEX('Allocation Points'!$B$3:$AG$32,AO18,COUNTIF(AO$9:AO$38,AO18)+2)</f>
        <v>0</v>
      </c>
    </row>
    <row r="19" spans="2:42" x14ac:dyDescent="0.35">
      <c r="B19" s="66">
        <v>11</v>
      </c>
      <c r="C19" s="72"/>
      <c r="D19" s="10"/>
      <c r="E19" s="55">
        <v>20</v>
      </c>
      <c r="F19" s="56"/>
      <c r="G19" s="57">
        <v>10</v>
      </c>
      <c r="H19" s="58">
        <v>10</v>
      </c>
      <c r="I19" s="58">
        <v>10</v>
      </c>
      <c r="J19" s="58">
        <v>10</v>
      </c>
      <c r="K19" s="58">
        <v>10</v>
      </c>
      <c r="L19" s="58">
        <v>10</v>
      </c>
      <c r="M19" s="58">
        <v>10</v>
      </c>
      <c r="N19" s="58">
        <v>10</v>
      </c>
      <c r="O19" s="59">
        <v>10</v>
      </c>
      <c r="P19" s="60">
        <f t="shared" si="0"/>
        <v>90</v>
      </c>
      <c r="Q19" s="61">
        <v>10</v>
      </c>
      <c r="R19" s="58">
        <v>10</v>
      </c>
      <c r="S19" s="58">
        <v>10</v>
      </c>
      <c r="T19" s="58">
        <v>10</v>
      </c>
      <c r="U19" s="58">
        <v>10</v>
      </c>
      <c r="V19" s="58">
        <v>10</v>
      </c>
      <c r="W19" s="58">
        <v>10</v>
      </c>
      <c r="X19" s="58">
        <v>10</v>
      </c>
      <c r="Y19" s="59">
        <v>10</v>
      </c>
      <c r="Z19" s="67">
        <f t="shared" si="1"/>
        <v>90</v>
      </c>
      <c r="AA19" s="68">
        <f t="shared" si="2"/>
        <v>180</v>
      </c>
      <c r="AC19" s="69">
        <f>$AA$325</f>
        <v>0</v>
      </c>
      <c r="AD19" s="70">
        <f>RANK(AC19,AC$9:AC$38,0)+COUNTIF(AC$9:$AC19,AC19)-1</f>
        <v>11</v>
      </c>
      <c r="AE19" s="70">
        <f t="shared" si="3"/>
        <v>1</v>
      </c>
      <c r="AF19" s="70">
        <f>IF(ISBLANK($C19),0,1)*INDEX('Allocation Points'!$B$3:$AG$32,AE19,COUNTIF(AE$9:AE$38,AE19)+2)</f>
        <v>0</v>
      </c>
      <c r="AG19" s="74"/>
      <c r="AH19" s="69">
        <f>AA326</f>
        <v>0</v>
      </c>
      <c r="AI19" s="70">
        <f>RANK(AH19,AH$9:AH$38,0)+COUNTIF(AH$9:$AH19,AH19)-1</f>
        <v>11</v>
      </c>
      <c r="AJ19" s="70">
        <f t="shared" si="4"/>
        <v>1</v>
      </c>
      <c r="AK19" s="70">
        <f>IF(ISBLANK($C19),0,1)*INDEX('Allocation Points'!$B$3:$AG$32,AJ19,COUNTIF(AJ$9:AJ$38,AJ19)+2)</f>
        <v>0</v>
      </c>
      <c r="AL19" s="74"/>
      <c r="AM19" s="69">
        <f>AA324</f>
        <v>180</v>
      </c>
      <c r="AN19" s="70">
        <f>RANK(AM19,AM$9:AM$38,1)+COUNTIF(AM$9:$AM19,AM19)-1</f>
        <v>11</v>
      </c>
      <c r="AO19" s="70">
        <f t="shared" si="5"/>
        <v>1</v>
      </c>
      <c r="AP19" s="70">
        <f>IF(ISBLANK($C19),0,1)*INDEX('Allocation Points'!$B$3:$AG$32,AO19,COUNTIF(AO$9:AO$38,AO19)+2)</f>
        <v>0</v>
      </c>
    </row>
    <row r="20" spans="2:42" x14ac:dyDescent="0.35">
      <c r="B20" s="66">
        <v>12</v>
      </c>
      <c r="C20" s="71"/>
      <c r="D20" s="12"/>
      <c r="E20" s="55">
        <v>20</v>
      </c>
      <c r="F20" s="56"/>
      <c r="G20" s="57">
        <v>10</v>
      </c>
      <c r="H20" s="58">
        <v>10</v>
      </c>
      <c r="I20" s="58">
        <v>10</v>
      </c>
      <c r="J20" s="58">
        <v>10</v>
      </c>
      <c r="K20" s="58">
        <v>10</v>
      </c>
      <c r="L20" s="58">
        <v>10</v>
      </c>
      <c r="M20" s="58">
        <v>10</v>
      </c>
      <c r="N20" s="58">
        <v>10</v>
      </c>
      <c r="O20" s="59">
        <v>10</v>
      </c>
      <c r="P20" s="60">
        <f t="shared" si="0"/>
        <v>90</v>
      </c>
      <c r="Q20" s="61">
        <v>10</v>
      </c>
      <c r="R20" s="58">
        <v>10</v>
      </c>
      <c r="S20" s="58">
        <v>10</v>
      </c>
      <c r="T20" s="58">
        <v>10</v>
      </c>
      <c r="U20" s="58">
        <v>10</v>
      </c>
      <c r="V20" s="58">
        <v>10</v>
      </c>
      <c r="W20" s="58">
        <v>10</v>
      </c>
      <c r="X20" s="58">
        <v>10</v>
      </c>
      <c r="Y20" s="59">
        <v>10</v>
      </c>
      <c r="Z20" s="67">
        <f t="shared" si="1"/>
        <v>90</v>
      </c>
      <c r="AA20" s="68">
        <f t="shared" si="2"/>
        <v>180</v>
      </c>
      <c r="AB20" s="64"/>
      <c r="AC20" s="69">
        <f>$AA$348</f>
        <v>0</v>
      </c>
      <c r="AD20" s="70">
        <f>RANK(AC20,AC$9:AC$38,0)+COUNTIF(AC$9:$AC20,AC20)-1</f>
        <v>12</v>
      </c>
      <c r="AE20" s="70">
        <f t="shared" si="3"/>
        <v>1</v>
      </c>
      <c r="AF20" s="70">
        <f>IF(ISBLANK($C20),0,1)*INDEX('Allocation Points'!$B$3:$AG$32,AE20,COUNTIF(AE$9:AE$38,AE20)+2)</f>
        <v>0</v>
      </c>
      <c r="AG20" s="74"/>
      <c r="AH20" s="69">
        <f>AA349</f>
        <v>0</v>
      </c>
      <c r="AI20" s="70">
        <f>RANK(AH20,AH$9:AH$38,0)+COUNTIF(AH$9:$AH20,AH20)-1</f>
        <v>12</v>
      </c>
      <c r="AJ20" s="70">
        <f t="shared" si="4"/>
        <v>1</v>
      </c>
      <c r="AK20" s="70">
        <f>IF(ISBLANK($C20),0,1)*INDEX('Allocation Points'!$B$3:$AG$32,AJ20,COUNTIF(AJ$9:AJ$38,AJ20)+2)</f>
        <v>0</v>
      </c>
      <c r="AL20" s="74"/>
      <c r="AM20" s="69">
        <f>AA347</f>
        <v>180</v>
      </c>
      <c r="AN20" s="70">
        <f>RANK(AM20,AM$9:AM$38,1)+COUNTIF(AM$9:$AM20,AM20)-1</f>
        <v>12</v>
      </c>
      <c r="AO20" s="70">
        <f t="shared" si="5"/>
        <v>1</v>
      </c>
      <c r="AP20" s="70">
        <f>IF(ISBLANK($C20),0,1)*INDEX('Allocation Points'!$B$3:$AG$32,AO20,COUNTIF(AO$9:AO$38,AO20)+2)</f>
        <v>0</v>
      </c>
    </row>
    <row r="21" spans="2:42" x14ac:dyDescent="0.35">
      <c r="B21" s="73">
        <v>13</v>
      </c>
      <c r="C21" s="7"/>
      <c r="D21" s="10"/>
      <c r="E21" s="55">
        <v>20</v>
      </c>
      <c r="F21" s="56"/>
      <c r="G21" s="57">
        <v>10</v>
      </c>
      <c r="H21" s="58">
        <v>10</v>
      </c>
      <c r="I21" s="58">
        <v>10</v>
      </c>
      <c r="J21" s="58">
        <v>10</v>
      </c>
      <c r="K21" s="58">
        <v>10</v>
      </c>
      <c r="L21" s="58">
        <v>10</v>
      </c>
      <c r="M21" s="58">
        <v>10</v>
      </c>
      <c r="N21" s="58">
        <v>10</v>
      </c>
      <c r="O21" s="59">
        <v>10</v>
      </c>
      <c r="P21" s="60">
        <f t="shared" si="0"/>
        <v>90</v>
      </c>
      <c r="Q21" s="61">
        <v>10</v>
      </c>
      <c r="R21" s="58">
        <v>10</v>
      </c>
      <c r="S21" s="58">
        <v>10</v>
      </c>
      <c r="T21" s="58">
        <v>10</v>
      </c>
      <c r="U21" s="58">
        <v>10</v>
      </c>
      <c r="V21" s="58">
        <v>10</v>
      </c>
      <c r="W21" s="58">
        <v>10</v>
      </c>
      <c r="X21" s="58">
        <v>10</v>
      </c>
      <c r="Y21" s="59">
        <v>10</v>
      </c>
      <c r="Z21" s="67">
        <f t="shared" si="1"/>
        <v>90</v>
      </c>
      <c r="AA21" s="68">
        <f t="shared" si="2"/>
        <v>180</v>
      </c>
      <c r="AC21" s="69">
        <f>$AA$371</f>
        <v>0</v>
      </c>
      <c r="AD21" s="69">
        <f>RANK(AC21,AC$9:AC$38,0)+COUNTIF(AC$9:$AC21,AC21)-1</f>
        <v>13</v>
      </c>
      <c r="AE21" s="69">
        <f t="shared" si="3"/>
        <v>1</v>
      </c>
      <c r="AF21" s="69">
        <f>IF(ISBLANK($C21),0,1)*INDEX('Allocation Points'!$B$3:$AG$32,AE21,COUNTIF(AE$9:AE$38,AE21)+2)</f>
        <v>0</v>
      </c>
      <c r="AG21" s="74"/>
      <c r="AH21" s="69">
        <f>AA372</f>
        <v>0</v>
      </c>
      <c r="AI21" s="70">
        <f>RANK(AH21,AH$9:AH$38,0)+COUNTIF(AH$9:$AH21,AH21)-1</f>
        <v>13</v>
      </c>
      <c r="AJ21" s="69">
        <f t="shared" si="4"/>
        <v>1</v>
      </c>
      <c r="AK21" s="69">
        <f>IF(ISBLANK($C21),0,1)*INDEX('Allocation Points'!$B$3:$AG$32,AJ21,COUNTIF(AJ$9:AJ$38,AJ21)+2)</f>
        <v>0</v>
      </c>
      <c r="AL21" s="74"/>
      <c r="AM21" s="69">
        <f>AA370</f>
        <v>180</v>
      </c>
      <c r="AN21" s="70">
        <f>RANK(AM21,AM$9:AM$38,1)+COUNTIF(AM$9:$AM21,AM21)-1</f>
        <v>13</v>
      </c>
      <c r="AO21" s="69">
        <f t="shared" si="5"/>
        <v>1</v>
      </c>
      <c r="AP21" s="69">
        <f>IF(ISBLANK($C21),0,1)*INDEX('Allocation Points'!$B$3:$AG$32,AO21,COUNTIF(AO$9:AO$38,AO21)+2)</f>
        <v>0</v>
      </c>
    </row>
    <row r="22" spans="2:42" x14ac:dyDescent="0.35">
      <c r="B22" s="73">
        <v>14</v>
      </c>
      <c r="C22" s="7"/>
      <c r="D22" s="10"/>
      <c r="E22" s="55">
        <v>20</v>
      </c>
      <c r="F22" s="56"/>
      <c r="G22" s="57">
        <v>10</v>
      </c>
      <c r="H22" s="58">
        <v>10</v>
      </c>
      <c r="I22" s="58">
        <v>10</v>
      </c>
      <c r="J22" s="58">
        <v>10</v>
      </c>
      <c r="K22" s="58">
        <v>10</v>
      </c>
      <c r="L22" s="58">
        <v>10</v>
      </c>
      <c r="M22" s="58">
        <v>10</v>
      </c>
      <c r="N22" s="58">
        <v>10</v>
      </c>
      <c r="O22" s="59">
        <v>10</v>
      </c>
      <c r="P22" s="60">
        <f t="shared" si="0"/>
        <v>90</v>
      </c>
      <c r="Q22" s="61">
        <v>10</v>
      </c>
      <c r="R22" s="58">
        <v>10</v>
      </c>
      <c r="S22" s="58">
        <v>10</v>
      </c>
      <c r="T22" s="58">
        <v>10</v>
      </c>
      <c r="U22" s="58">
        <v>10</v>
      </c>
      <c r="V22" s="58">
        <v>10</v>
      </c>
      <c r="W22" s="58">
        <v>10</v>
      </c>
      <c r="X22" s="58">
        <v>10</v>
      </c>
      <c r="Y22" s="59">
        <v>10</v>
      </c>
      <c r="Z22" s="67">
        <f t="shared" si="1"/>
        <v>90</v>
      </c>
      <c r="AA22" s="68">
        <f t="shared" si="2"/>
        <v>180</v>
      </c>
      <c r="AC22" s="69">
        <f>$AA$394</f>
        <v>0</v>
      </c>
      <c r="AD22" s="70">
        <f>RANK(AC22,AC$9:AC$38,0)+COUNTIF(AC$9:$AC22,AC22)-1</f>
        <v>14</v>
      </c>
      <c r="AE22" s="70">
        <f t="shared" si="3"/>
        <v>1</v>
      </c>
      <c r="AF22" s="70">
        <f>IF(ISBLANK($C22),0,1)*INDEX('Allocation Points'!$B$3:$AG$32,AE22,COUNTIF(AE$9:AE$38,AE22)+2)</f>
        <v>0</v>
      </c>
      <c r="AG22" s="74"/>
      <c r="AH22" s="69">
        <f>AA395</f>
        <v>0</v>
      </c>
      <c r="AI22" s="70">
        <f>RANK(AH22,AH$9:AH$38,0)+COUNTIF(AH$9:$AH22,AH22)-1</f>
        <v>14</v>
      </c>
      <c r="AJ22" s="70">
        <f t="shared" si="4"/>
        <v>1</v>
      </c>
      <c r="AK22" s="70">
        <f>IF(ISBLANK($C22),0,1)*INDEX('Allocation Points'!$B$3:$AG$32,AJ22,COUNTIF(AJ$9:AJ$38,AJ22)+2)</f>
        <v>0</v>
      </c>
      <c r="AL22" s="74"/>
      <c r="AM22" s="69">
        <f>AA393</f>
        <v>180</v>
      </c>
      <c r="AN22" s="70">
        <f>RANK(AM22,AM$9:AM$38,1)+COUNTIF(AM$9:$AM22,AM22)-1</f>
        <v>14</v>
      </c>
      <c r="AO22" s="70">
        <f t="shared" si="5"/>
        <v>1</v>
      </c>
      <c r="AP22" s="70">
        <f>IF(ISBLANK($C22),0,1)*INDEX('Allocation Points'!$B$3:$AG$32,AO22,COUNTIF(AO$9:AO$38,AO22)+2)</f>
        <v>0</v>
      </c>
    </row>
    <row r="23" spans="2:42" x14ac:dyDescent="0.35">
      <c r="B23" s="73">
        <v>15</v>
      </c>
      <c r="C23" s="7"/>
      <c r="D23" s="9"/>
      <c r="E23" s="55">
        <v>20</v>
      </c>
      <c r="F23" s="56"/>
      <c r="G23" s="57">
        <v>10</v>
      </c>
      <c r="H23" s="58">
        <v>10</v>
      </c>
      <c r="I23" s="58">
        <v>10</v>
      </c>
      <c r="J23" s="58">
        <v>10</v>
      </c>
      <c r="K23" s="58">
        <v>10</v>
      </c>
      <c r="L23" s="58">
        <v>10</v>
      </c>
      <c r="M23" s="58">
        <v>10</v>
      </c>
      <c r="N23" s="58">
        <v>10</v>
      </c>
      <c r="O23" s="59">
        <v>10</v>
      </c>
      <c r="P23" s="60">
        <f t="shared" si="0"/>
        <v>90</v>
      </c>
      <c r="Q23" s="61">
        <v>10</v>
      </c>
      <c r="R23" s="58">
        <v>10</v>
      </c>
      <c r="S23" s="58">
        <v>10</v>
      </c>
      <c r="T23" s="58">
        <v>10</v>
      </c>
      <c r="U23" s="58">
        <v>10</v>
      </c>
      <c r="V23" s="58">
        <v>10</v>
      </c>
      <c r="W23" s="58">
        <v>10</v>
      </c>
      <c r="X23" s="58">
        <v>10</v>
      </c>
      <c r="Y23" s="59">
        <v>10</v>
      </c>
      <c r="Z23" s="67">
        <f t="shared" si="1"/>
        <v>90</v>
      </c>
      <c r="AA23" s="68">
        <f t="shared" si="2"/>
        <v>180</v>
      </c>
      <c r="AB23" s="74"/>
      <c r="AC23" s="69">
        <f>$AA$417</f>
        <v>0</v>
      </c>
      <c r="AD23" s="70">
        <f>RANK(AC23,AC$9:AC$38,0)+COUNTIF(AC$9:$AC23,AC23)-1</f>
        <v>15</v>
      </c>
      <c r="AE23" s="70">
        <f t="shared" si="3"/>
        <v>1</v>
      </c>
      <c r="AF23" s="70">
        <f>IF(ISBLANK($C23),0,1)*INDEX('Allocation Points'!$B$3:$AG$32,AE23,COUNTIF(AE$9:AE$38,AE23)+2)</f>
        <v>0</v>
      </c>
      <c r="AG23" s="74"/>
      <c r="AH23" s="69">
        <f>AA418</f>
        <v>0</v>
      </c>
      <c r="AI23" s="70">
        <f>RANK(AH23,AH$9:AH$38,0)+COUNTIF(AH$9:$AH23,AH23)-1</f>
        <v>15</v>
      </c>
      <c r="AJ23" s="70">
        <f t="shared" si="4"/>
        <v>1</v>
      </c>
      <c r="AK23" s="70">
        <f>IF(ISBLANK($C23),0,1)*INDEX('Allocation Points'!$B$3:$AG$32,AJ23,COUNTIF(AJ$9:AJ$38,AJ23)+2)</f>
        <v>0</v>
      </c>
      <c r="AL23" s="74"/>
      <c r="AM23" s="69">
        <f>AA416</f>
        <v>180</v>
      </c>
      <c r="AN23" s="70">
        <f>RANK(AM23,AM$9:AM$38,1)+COUNTIF(AM$9:$AM23,AM23)-1</f>
        <v>15</v>
      </c>
      <c r="AO23" s="70">
        <f t="shared" si="5"/>
        <v>1</v>
      </c>
      <c r="AP23" s="70">
        <f>IF(ISBLANK($C23),0,1)*INDEX('Allocation Points'!$B$3:$AG$32,AO23,COUNTIF(AO$9:AO$38,AO23)+2)</f>
        <v>0</v>
      </c>
    </row>
    <row r="24" spans="2:42" x14ac:dyDescent="0.35">
      <c r="B24" s="73">
        <v>16</v>
      </c>
      <c r="C24" s="7"/>
      <c r="D24" s="9"/>
      <c r="E24" s="55">
        <v>20</v>
      </c>
      <c r="F24" s="56"/>
      <c r="G24" s="57">
        <v>10</v>
      </c>
      <c r="H24" s="58">
        <v>10</v>
      </c>
      <c r="I24" s="58">
        <v>10</v>
      </c>
      <c r="J24" s="58">
        <v>10</v>
      </c>
      <c r="K24" s="58">
        <v>10</v>
      </c>
      <c r="L24" s="58">
        <v>10</v>
      </c>
      <c r="M24" s="58">
        <v>10</v>
      </c>
      <c r="N24" s="58">
        <v>10</v>
      </c>
      <c r="O24" s="59">
        <v>10</v>
      </c>
      <c r="P24" s="60">
        <f t="shared" si="0"/>
        <v>90</v>
      </c>
      <c r="Q24" s="61">
        <v>10</v>
      </c>
      <c r="R24" s="58">
        <v>10</v>
      </c>
      <c r="S24" s="58">
        <v>10</v>
      </c>
      <c r="T24" s="58">
        <v>10</v>
      </c>
      <c r="U24" s="58">
        <v>10</v>
      </c>
      <c r="V24" s="58">
        <v>10</v>
      </c>
      <c r="W24" s="58">
        <v>10</v>
      </c>
      <c r="X24" s="58">
        <v>10</v>
      </c>
      <c r="Y24" s="59">
        <v>10</v>
      </c>
      <c r="Z24" s="67">
        <f t="shared" si="1"/>
        <v>90</v>
      </c>
      <c r="AA24" s="68">
        <f t="shared" si="2"/>
        <v>180</v>
      </c>
      <c r="AB24" s="74"/>
      <c r="AC24" s="69">
        <f>$AA$440</f>
        <v>0</v>
      </c>
      <c r="AD24" s="70">
        <f>RANK(AC24,AC$9:AC$38,0)+COUNTIF(AC$9:$AC24,AC24)-1</f>
        <v>16</v>
      </c>
      <c r="AE24" s="70">
        <f t="shared" si="3"/>
        <v>1</v>
      </c>
      <c r="AF24" s="70">
        <f>IF(ISBLANK($C24),0,1)*INDEX('Allocation Points'!$B$3:$AG$32,AE24,COUNTIF(AE$9:AE$38,AE24)+2)</f>
        <v>0</v>
      </c>
      <c r="AG24" s="74"/>
      <c r="AH24" s="69">
        <f>AA441</f>
        <v>0</v>
      </c>
      <c r="AI24" s="70">
        <f>RANK(AH24,AH$9:AH$38,0)+COUNTIF(AH$9:$AH24,AH24)-1</f>
        <v>16</v>
      </c>
      <c r="AJ24" s="70">
        <f t="shared" si="4"/>
        <v>1</v>
      </c>
      <c r="AK24" s="70">
        <f>IF(ISBLANK($C24),0,1)*INDEX('Allocation Points'!$B$3:$AG$32,AJ24,COUNTIF(AJ$9:AJ$38,AJ24)+2)</f>
        <v>0</v>
      </c>
      <c r="AL24" s="74"/>
      <c r="AM24" s="69">
        <f>AA439</f>
        <v>180</v>
      </c>
      <c r="AN24" s="70">
        <f>RANK(AM24,AM$9:AM$38,1)+COUNTIF(AM$9:$AM24,AM24)-1</f>
        <v>16</v>
      </c>
      <c r="AO24" s="70">
        <f t="shared" si="5"/>
        <v>1</v>
      </c>
      <c r="AP24" s="70">
        <f>IF(ISBLANK($C24),0,1)*INDEX('Allocation Points'!$B$3:$AG$32,AO24,COUNTIF(AO$9:AO$38,AO24)+2)</f>
        <v>0</v>
      </c>
    </row>
    <row r="25" spans="2:42" x14ac:dyDescent="0.35">
      <c r="B25" s="75">
        <v>17</v>
      </c>
      <c r="C25" s="7"/>
      <c r="D25" s="10"/>
      <c r="E25" s="55">
        <v>20</v>
      </c>
      <c r="F25" s="56"/>
      <c r="G25" s="57">
        <v>10</v>
      </c>
      <c r="H25" s="58">
        <v>10</v>
      </c>
      <c r="I25" s="58">
        <v>10</v>
      </c>
      <c r="J25" s="58">
        <v>10</v>
      </c>
      <c r="K25" s="58">
        <v>10</v>
      </c>
      <c r="L25" s="58">
        <v>10</v>
      </c>
      <c r="M25" s="58">
        <v>10</v>
      </c>
      <c r="N25" s="58">
        <v>10</v>
      </c>
      <c r="O25" s="59">
        <v>10</v>
      </c>
      <c r="P25" s="60">
        <f t="shared" si="0"/>
        <v>90</v>
      </c>
      <c r="Q25" s="61">
        <v>10</v>
      </c>
      <c r="R25" s="58">
        <v>10</v>
      </c>
      <c r="S25" s="58">
        <v>10</v>
      </c>
      <c r="T25" s="58">
        <v>10</v>
      </c>
      <c r="U25" s="58">
        <v>10</v>
      </c>
      <c r="V25" s="58">
        <v>10</v>
      </c>
      <c r="W25" s="58">
        <v>10</v>
      </c>
      <c r="X25" s="58">
        <v>10</v>
      </c>
      <c r="Y25" s="59">
        <v>10</v>
      </c>
      <c r="Z25" s="76">
        <f t="shared" si="1"/>
        <v>90</v>
      </c>
      <c r="AA25" s="77">
        <f t="shared" si="2"/>
        <v>180</v>
      </c>
      <c r="AC25" s="69">
        <f>$AA$463</f>
        <v>0</v>
      </c>
      <c r="AD25" s="70">
        <f>RANK(AC25,AC$9:AC$38,0)+COUNTIF(AC$9:$AC25,AC25)-1</f>
        <v>17</v>
      </c>
      <c r="AE25" s="70">
        <f t="shared" si="3"/>
        <v>1</v>
      </c>
      <c r="AF25" s="70">
        <f>IF(ISBLANK($C25),0,1)*INDEX('Allocation Points'!$B$3:$AG$32,AE25,COUNTIF(AE$9:AE$38,AE25)+2)</f>
        <v>0</v>
      </c>
      <c r="AG25" s="74"/>
      <c r="AH25" s="69">
        <f>AA464</f>
        <v>0</v>
      </c>
      <c r="AI25" s="70">
        <f>RANK(AH25,AH$9:AH$38,0)+COUNTIF(AH$9:$AH25,AH25)-1</f>
        <v>17</v>
      </c>
      <c r="AJ25" s="70">
        <f t="shared" si="4"/>
        <v>1</v>
      </c>
      <c r="AK25" s="70">
        <f>IF(ISBLANK($C25),0,1)*INDEX('Allocation Points'!$B$3:$AG$32,AJ25,COUNTIF(AJ$9:AJ$38,AJ25)+2)</f>
        <v>0</v>
      </c>
      <c r="AL25" s="74"/>
      <c r="AM25" s="69">
        <f>AA462</f>
        <v>180</v>
      </c>
      <c r="AN25" s="70">
        <f>RANK(AM25,AM$9:AM$38,1)+COUNTIF(AM$9:$AM25,AM25)-1</f>
        <v>17</v>
      </c>
      <c r="AO25" s="70">
        <f t="shared" si="5"/>
        <v>1</v>
      </c>
      <c r="AP25" s="70">
        <f>IF(ISBLANK($C25),0,1)*INDEX('Allocation Points'!$B$3:$AG$32,AO25,COUNTIF(AO$9:AO$38,AO25)+2)</f>
        <v>0</v>
      </c>
    </row>
    <row r="26" spans="2:42" x14ac:dyDescent="0.35">
      <c r="B26" s="78">
        <v>18</v>
      </c>
      <c r="C26" s="7"/>
      <c r="D26" s="9"/>
      <c r="E26" s="55">
        <v>20</v>
      </c>
      <c r="F26" s="79"/>
      <c r="G26" s="80">
        <v>10</v>
      </c>
      <c r="H26" s="81">
        <v>10</v>
      </c>
      <c r="I26" s="81">
        <v>10</v>
      </c>
      <c r="J26" s="81">
        <v>10</v>
      </c>
      <c r="K26" s="81">
        <v>10</v>
      </c>
      <c r="L26" s="81">
        <v>10</v>
      </c>
      <c r="M26" s="81">
        <v>10</v>
      </c>
      <c r="N26" s="81">
        <v>10</v>
      </c>
      <c r="O26" s="82">
        <v>10</v>
      </c>
      <c r="P26" s="83">
        <f t="shared" si="0"/>
        <v>90</v>
      </c>
      <c r="Q26" s="84">
        <v>10</v>
      </c>
      <c r="R26" s="81">
        <v>10</v>
      </c>
      <c r="S26" s="81">
        <v>10</v>
      </c>
      <c r="T26" s="81">
        <v>10</v>
      </c>
      <c r="U26" s="81">
        <v>10</v>
      </c>
      <c r="V26" s="81">
        <v>10</v>
      </c>
      <c r="W26" s="81">
        <v>10</v>
      </c>
      <c r="X26" s="81">
        <v>10</v>
      </c>
      <c r="Y26" s="82">
        <v>10</v>
      </c>
      <c r="Z26" s="44">
        <f t="shared" si="1"/>
        <v>90</v>
      </c>
      <c r="AA26" s="85">
        <f t="shared" si="2"/>
        <v>180</v>
      </c>
      <c r="AC26" s="69">
        <f>$AA$486</f>
        <v>0</v>
      </c>
      <c r="AD26" s="70">
        <f>RANK(AC26,AC$9:AC$38,0)+COUNTIF(AC$9:$AC26,AC26)-1</f>
        <v>18</v>
      </c>
      <c r="AE26" s="70">
        <f t="shared" si="3"/>
        <v>1</v>
      </c>
      <c r="AF26" s="70">
        <f>IF(ISBLANK($C26),0,1)*INDEX('Allocation Points'!$B$3:$AG$32,AE26,COUNTIF(AE$9:AE$38,AE26)+2)</f>
        <v>0</v>
      </c>
      <c r="AG26" s="74"/>
      <c r="AH26" s="69">
        <f>AA487</f>
        <v>0</v>
      </c>
      <c r="AI26" s="70">
        <f>RANK(AH26,AH$9:AH$38,0)+COUNTIF(AH$9:$AH26,AH26)-1</f>
        <v>18</v>
      </c>
      <c r="AJ26" s="70">
        <f t="shared" si="4"/>
        <v>1</v>
      </c>
      <c r="AK26" s="70">
        <f>IF(ISBLANK($C26),0,1)*INDEX('Allocation Points'!$B$3:$AG$32,AJ26,COUNTIF(AJ$9:AJ$38,AJ26)+2)</f>
        <v>0</v>
      </c>
      <c r="AL26" s="74"/>
      <c r="AM26" s="69">
        <f>AA485</f>
        <v>180</v>
      </c>
      <c r="AN26" s="70">
        <f>RANK(AM26,AM$9:AM$38,1)+COUNTIF(AM$9:$AM26,AM26)-1</f>
        <v>18</v>
      </c>
      <c r="AO26" s="70">
        <f t="shared" si="5"/>
        <v>1</v>
      </c>
      <c r="AP26" s="70">
        <f>IF(ISBLANK($C26),0,1)*INDEX('Allocation Points'!$B$3:$AG$32,AO26,COUNTIF(AO$9:AO$38,AO26)+2)</f>
        <v>0</v>
      </c>
    </row>
    <row r="27" spans="2:42" x14ac:dyDescent="0.35">
      <c r="B27" s="78">
        <v>19</v>
      </c>
      <c r="C27" s="7"/>
      <c r="D27" s="10"/>
      <c r="E27" s="55">
        <v>20</v>
      </c>
      <c r="F27" s="79"/>
      <c r="G27" s="80">
        <v>10</v>
      </c>
      <c r="H27" s="81">
        <v>10</v>
      </c>
      <c r="I27" s="81">
        <v>10</v>
      </c>
      <c r="J27" s="81">
        <v>10</v>
      </c>
      <c r="K27" s="81">
        <v>10</v>
      </c>
      <c r="L27" s="81">
        <v>10</v>
      </c>
      <c r="M27" s="81">
        <v>10</v>
      </c>
      <c r="N27" s="81">
        <v>10</v>
      </c>
      <c r="O27" s="82">
        <v>10</v>
      </c>
      <c r="P27" s="83">
        <f t="shared" si="0"/>
        <v>90</v>
      </c>
      <c r="Q27" s="84">
        <v>10</v>
      </c>
      <c r="R27" s="81">
        <v>10</v>
      </c>
      <c r="S27" s="81">
        <v>10</v>
      </c>
      <c r="T27" s="81">
        <v>10</v>
      </c>
      <c r="U27" s="81">
        <v>10</v>
      </c>
      <c r="V27" s="81">
        <v>10</v>
      </c>
      <c r="W27" s="81">
        <v>10</v>
      </c>
      <c r="X27" s="81">
        <v>10</v>
      </c>
      <c r="Y27" s="82">
        <v>10</v>
      </c>
      <c r="Z27" s="44">
        <f t="shared" si="1"/>
        <v>90</v>
      </c>
      <c r="AA27" s="85">
        <f t="shared" si="2"/>
        <v>180</v>
      </c>
      <c r="AC27" s="69">
        <f>$AA$509</f>
        <v>0</v>
      </c>
      <c r="AD27" s="70">
        <f>RANK(AC27,AC$9:AC$38,0)+COUNTIF(AC$9:$AC27,AC27)-1</f>
        <v>19</v>
      </c>
      <c r="AE27" s="70">
        <f t="shared" si="3"/>
        <v>1</v>
      </c>
      <c r="AF27" s="70">
        <f>IF(ISBLANK($C27),0,1)*INDEX('Allocation Points'!$B$3:$AG$32,AE27,COUNTIF(AE$9:AE$38,AE27)+2)</f>
        <v>0</v>
      </c>
      <c r="AG27" s="74"/>
      <c r="AH27" s="69">
        <f>AA510</f>
        <v>0</v>
      </c>
      <c r="AI27" s="70">
        <f>RANK(AH27,AH$9:AH$38,0)+COUNTIF(AH$9:$AH27,AH27)-1</f>
        <v>19</v>
      </c>
      <c r="AJ27" s="70">
        <f t="shared" si="4"/>
        <v>1</v>
      </c>
      <c r="AK27" s="70">
        <f>IF(ISBLANK($C27),0,1)*INDEX('Allocation Points'!$B$3:$AG$32,AJ27,COUNTIF(AJ$9:AJ$38,AJ27)+2)</f>
        <v>0</v>
      </c>
      <c r="AL27" s="74"/>
      <c r="AM27" s="69">
        <f>AA508</f>
        <v>180</v>
      </c>
      <c r="AN27" s="70">
        <f>RANK(AM27,AM$9:AM$38,1)+COUNTIF(AM$9:$AM27,AM27)-1</f>
        <v>19</v>
      </c>
      <c r="AO27" s="70">
        <f t="shared" si="5"/>
        <v>1</v>
      </c>
      <c r="AP27" s="70">
        <f>IF(ISBLANK($C27),0,1)*INDEX('Allocation Points'!$B$3:$AG$32,AO27,COUNTIF(AO$9:AO$38,AO27)+2)</f>
        <v>0</v>
      </c>
    </row>
    <row r="28" spans="2:42" x14ac:dyDescent="0.35">
      <c r="B28" s="78">
        <v>20</v>
      </c>
      <c r="C28" s="7"/>
      <c r="D28" s="10"/>
      <c r="E28" s="55">
        <v>20</v>
      </c>
      <c r="F28" s="79"/>
      <c r="G28" s="80">
        <v>10</v>
      </c>
      <c r="H28" s="81">
        <v>10</v>
      </c>
      <c r="I28" s="81">
        <v>10</v>
      </c>
      <c r="J28" s="81">
        <v>10</v>
      </c>
      <c r="K28" s="81">
        <v>10</v>
      </c>
      <c r="L28" s="81">
        <v>10</v>
      </c>
      <c r="M28" s="81">
        <v>10</v>
      </c>
      <c r="N28" s="81">
        <v>10</v>
      </c>
      <c r="O28" s="82">
        <v>10</v>
      </c>
      <c r="P28" s="83">
        <f t="shared" si="0"/>
        <v>90</v>
      </c>
      <c r="Q28" s="84">
        <v>10</v>
      </c>
      <c r="R28" s="81">
        <v>10</v>
      </c>
      <c r="S28" s="81">
        <v>10</v>
      </c>
      <c r="T28" s="81">
        <v>10</v>
      </c>
      <c r="U28" s="81">
        <v>10</v>
      </c>
      <c r="V28" s="81">
        <v>10</v>
      </c>
      <c r="W28" s="81">
        <v>10</v>
      </c>
      <c r="X28" s="81">
        <v>10</v>
      </c>
      <c r="Y28" s="82">
        <v>10</v>
      </c>
      <c r="Z28" s="44">
        <f t="shared" si="1"/>
        <v>90</v>
      </c>
      <c r="AA28" s="85">
        <f t="shared" si="2"/>
        <v>180</v>
      </c>
      <c r="AC28" s="69">
        <f>$AA$532</f>
        <v>0</v>
      </c>
      <c r="AD28" s="70">
        <f>RANK(AC28,AC$9:AC$38,0)+COUNTIF(AC$9:$AC28,AC28)-1</f>
        <v>20</v>
      </c>
      <c r="AE28" s="70">
        <f t="shared" si="3"/>
        <v>1</v>
      </c>
      <c r="AF28" s="70">
        <f>IF(ISBLANK($C28),0,1)*INDEX('Allocation Points'!$B$3:$AG$32,AE28,COUNTIF(AE$9:AE$38,AE28)+2)</f>
        <v>0</v>
      </c>
      <c r="AG28" s="74"/>
      <c r="AH28" s="69">
        <f>AA533</f>
        <v>0</v>
      </c>
      <c r="AI28" s="70">
        <f>RANK(AH28,AH$9:AH$38,0)+COUNTIF(AH$9:$AH28,AH28)-1</f>
        <v>20</v>
      </c>
      <c r="AJ28" s="70">
        <f t="shared" si="4"/>
        <v>1</v>
      </c>
      <c r="AK28" s="70">
        <f>IF(ISBLANK($C28),0,1)*INDEX('Allocation Points'!$B$3:$AG$32,AJ28,COUNTIF(AJ$9:AJ$38,AJ28)+2)</f>
        <v>0</v>
      </c>
      <c r="AL28" s="74"/>
      <c r="AM28" s="69">
        <f>AA531</f>
        <v>180</v>
      </c>
      <c r="AN28" s="70">
        <f>RANK(AM28,AM$9:AM$38,1)+COUNTIF(AM$9:$AM28,AM28)-1</f>
        <v>20</v>
      </c>
      <c r="AO28" s="70">
        <f t="shared" si="5"/>
        <v>1</v>
      </c>
      <c r="AP28" s="70">
        <f>IF(ISBLANK($C28),0,1)*INDEX('Allocation Points'!$B$3:$AG$32,AO28,COUNTIF(AO$9:AO$38,AO28)+2)</f>
        <v>0</v>
      </c>
    </row>
    <row r="29" spans="2:42" x14ac:dyDescent="0.35">
      <c r="B29" s="78">
        <v>21</v>
      </c>
      <c r="C29" s="7"/>
      <c r="D29" s="10"/>
      <c r="E29" s="55">
        <v>20</v>
      </c>
      <c r="F29" s="79"/>
      <c r="G29" s="80">
        <v>10</v>
      </c>
      <c r="H29" s="81">
        <v>10</v>
      </c>
      <c r="I29" s="81">
        <v>10</v>
      </c>
      <c r="J29" s="81">
        <v>10</v>
      </c>
      <c r="K29" s="81">
        <v>10</v>
      </c>
      <c r="L29" s="81">
        <v>10</v>
      </c>
      <c r="M29" s="81">
        <v>10</v>
      </c>
      <c r="N29" s="81">
        <v>10</v>
      </c>
      <c r="O29" s="82">
        <v>10</v>
      </c>
      <c r="P29" s="83">
        <f t="shared" si="0"/>
        <v>90</v>
      </c>
      <c r="Q29" s="84">
        <v>10</v>
      </c>
      <c r="R29" s="81">
        <v>10</v>
      </c>
      <c r="S29" s="81">
        <v>10</v>
      </c>
      <c r="T29" s="81">
        <v>10</v>
      </c>
      <c r="U29" s="81">
        <v>10</v>
      </c>
      <c r="V29" s="81">
        <v>10</v>
      </c>
      <c r="W29" s="81">
        <v>10</v>
      </c>
      <c r="X29" s="81">
        <v>10</v>
      </c>
      <c r="Y29" s="82">
        <v>10</v>
      </c>
      <c r="Z29" s="44">
        <f t="shared" si="1"/>
        <v>90</v>
      </c>
      <c r="AA29" s="85">
        <f t="shared" si="2"/>
        <v>180</v>
      </c>
      <c r="AC29" s="69">
        <f>$AA$555</f>
        <v>0</v>
      </c>
      <c r="AD29" s="70">
        <f>RANK(AC29,AC$9:AC$38,0)+COUNTIF(AC$9:$AC29,AC29)-1</f>
        <v>21</v>
      </c>
      <c r="AE29" s="70">
        <f t="shared" si="3"/>
        <v>1</v>
      </c>
      <c r="AF29" s="70">
        <f>IF(ISBLANK($C29),0,1)*INDEX('Allocation Points'!$B$3:$AG$32,AE29,COUNTIF(AE$9:AE$38,AE29)+2)</f>
        <v>0</v>
      </c>
      <c r="AG29" s="74"/>
      <c r="AH29" s="69">
        <f>AA556</f>
        <v>0</v>
      </c>
      <c r="AI29" s="70">
        <f>RANK(AH29,AH$9:AH$38,0)+COUNTIF(AH$9:$AH29,AH29)-1</f>
        <v>21</v>
      </c>
      <c r="AJ29" s="70">
        <f t="shared" si="4"/>
        <v>1</v>
      </c>
      <c r="AK29" s="70">
        <f>IF(ISBLANK($C29),0,1)*INDEX('Allocation Points'!$B$3:$AG$32,AJ29,COUNTIF(AJ$9:AJ$38,AJ29)+2)</f>
        <v>0</v>
      </c>
      <c r="AL29" s="74"/>
      <c r="AM29" s="69">
        <f>AA554</f>
        <v>180</v>
      </c>
      <c r="AN29" s="70">
        <f>RANK(AM29,AM$9:AM$38,1)+COUNTIF(AM$9:$AM29,AM29)-1</f>
        <v>21</v>
      </c>
      <c r="AO29" s="70">
        <f t="shared" si="5"/>
        <v>1</v>
      </c>
      <c r="AP29" s="70">
        <f>IF(ISBLANK($C29),0,1)*INDEX('Allocation Points'!$B$3:$AG$32,AO29,COUNTIF(AO$9:AO$38,AO29)+2)</f>
        <v>0</v>
      </c>
    </row>
    <row r="30" spans="2:42" x14ac:dyDescent="0.35">
      <c r="B30" s="78">
        <v>22</v>
      </c>
      <c r="C30" s="7"/>
      <c r="D30" s="10"/>
      <c r="E30" s="55">
        <v>20</v>
      </c>
      <c r="F30" s="79"/>
      <c r="G30" s="80">
        <v>10</v>
      </c>
      <c r="H30" s="81">
        <v>10</v>
      </c>
      <c r="I30" s="81">
        <v>10</v>
      </c>
      <c r="J30" s="81">
        <v>10</v>
      </c>
      <c r="K30" s="81">
        <v>10</v>
      </c>
      <c r="L30" s="81">
        <v>10</v>
      </c>
      <c r="M30" s="81">
        <v>10</v>
      </c>
      <c r="N30" s="81">
        <v>10</v>
      </c>
      <c r="O30" s="82">
        <v>10</v>
      </c>
      <c r="P30" s="83">
        <f t="shared" si="0"/>
        <v>90</v>
      </c>
      <c r="Q30" s="84">
        <v>10</v>
      </c>
      <c r="R30" s="81">
        <v>10</v>
      </c>
      <c r="S30" s="81">
        <v>10</v>
      </c>
      <c r="T30" s="81">
        <v>10</v>
      </c>
      <c r="U30" s="81">
        <v>10</v>
      </c>
      <c r="V30" s="81">
        <v>10</v>
      </c>
      <c r="W30" s="81">
        <v>10</v>
      </c>
      <c r="X30" s="81">
        <v>10</v>
      </c>
      <c r="Y30" s="82">
        <v>10</v>
      </c>
      <c r="Z30" s="44">
        <f t="shared" si="1"/>
        <v>90</v>
      </c>
      <c r="AA30" s="85">
        <f t="shared" si="2"/>
        <v>180</v>
      </c>
      <c r="AC30" s="69">
        <f>$AA$578</f>
        <v>0</v>
      </c>
      <c r="AD30" s="70">
        <f>RANK(AC30,AC$9:AC$38,0)+COUNTIF(AC$9:$AC30,AC30)-1</f>
        <v>22</v>
      </c>
      <c r="AE30" s="70">
        <f t="shared" si="3"/>
        <v>1</v>
      </c>
      <c r="AF30" s="70">
        <f>IF(ISBLANK($C30),0,1)*INDEX('Allocation Points'!$B$3:$AG$32,AE30,COUNTIF(AE$9:AE$38,AE30)+2)</f>
        <v>0</v>
      </c>
      <c r="AG30" s="74"/>
      <c r="AH30" s="69">
        <f>AA579</f>
        <v>0</v>
      </c>
      <c r="AI30" s="70">
        <f>RANK(AH30,AH$9:AH$38,0)+COUNTIF(AH$9:$AH30,AH30)-1</f>
        <v>22</v>
      </c>
      <c r="AJ30" s="70">
        <f t="shared" si="4"/>
        <v>1</v>
      </c>
      <c r="AK30" s="70">
        <f>IF(ISBLANK($C30),0,1)*INDEX('Allocation Points'!$B$3:$AG$32,AJ30,COUNTIF(AJ$9:AJ$38,AJ30)+2)</f>
        <v>0</v>
      </c>
      <c r="AL30" s="74"/>
      <c r="AM30" s="69">
        <f>AA577</f>
        <v>180</v>
      </c>
      <c r="AN30" s="70">
        <f>RANK(AM30,AM$9:AM$38,1)+COUNTIF(AM$9:$AM30,AM30)-1</f>
        <v>22</v>
      </c>
      <c r="AO30" s="70">
        <f t="shared" si="5"/>
        <v>1</v>
      </c>
      <c r="AP30" s="70">
        <f>IF(ISBLANK($C30),0,1)*INDEX('Allocation Points'!$B$3:$AG$32,AO30,COUNTIF(AO$9:AO$38,AO30)+2)</f>
        <v>0</v>
      </c>
    </row>
    <row r="31" spans="2:42" x14ac:dyDescent="0.35">
      <c r="B31" s="78">
        <v>23</v>
      </c>
      <c r="C31" s="7"/>
      <c r="D31" s="10"/>
      <c r="E31" s="55">
        <v>20</v>
      </c>
      <c r="F31" s="79"/>
      <c r="G31" s="80">
        <v>10</v>
      </c>
      <c r="H31" s="81">
        <v>10</v>
      </c>
      <c r="I31" s="81">
        <v>10</v>
      </c>
      <c r="J31" s="81">
        <v>10</v>
      </c>
      <c r="K31" s="81">
        <v>10</v>
      </c>
      <c r="L31" s="81">
        <v>10</v>
      </c>
      <c r="M31" s="81">
        <v>10</v>
      </c>
      <c r="N31" s="81">
        <v>10</v>
      </c>
      <c r="O31" s="82">
        <v>10</v>
      </c>
      <c r="P31" s="83">
        <f t="shared" si="0"/>
        <v>90</v>
      </c>
      <c r="Q31" s="84">
        <v>10</v>
      </c>
      <c r="R31" s="81">
        <v>10</v>
      </c>
      <c r="S31" s="81">
        <v>10</v>
      </c>
      <c r="T31" s="81">
        <v>10</v>
      </c>
      <c r="U31" s="81">
        <v>10</v>
      </c>
      <c r="V31" s="81">
        <v>10</v>
      </c>
      <c r="W31" s="81">
        <v>10</v>
      </c>
      <c r="X31" s="81">
        <v>10</v>
      </c>
      <c r="Y31" s="82">
        <v>10</v>
      </c>
      <c r="Z31" s="44">
        <f t="shared" si="1"/>
        <v>90</v>
      </c>
      <c r="AA31" s="85">
        <f t="shared" si="2"/>
        <v>180</v>
      </c>
      <c r="AC31" s="69">
        <f>$AA$601</f>
        <v>0</v>
      </c>
      <c r="AD31" s="70">
        <f>RANK(AC31,AC$9:AC$38,0)+COUNTIF(AC$9:$AC31,AC31)-1</f>
        <v>23</v>
      </c>
      <c r="AE31" s="70">
        <f t="shared" si="3"/>
        <v>1</v>
      </c>
      <c r="AF31" s="70">
        <f>IF(ISBLANK($C31),0,1)*INDEX('Allocation Points'!$B$3:$AG$32,AE31,COUNTIF(AE$9:AE$38,AE31)+2)</f>
        <v>0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1</v>
      </c>
      <c r="AK31" s="70">
        <f>IF(ISBLANK($C31),0,1)*INDEX('Allocation Points'!$B$3:$AG$32,AJ31,COUNTIF(AJ$9:AJ$38,AJ31)+2)</f>
        <v>0</v>
      </c>
      <c r="AL31" s="74"/>
      <c r="AM31" s="69">
        <f>AA600</f>
        <v>180</v>
      </c>
      <c r="AN31" s="70">
        <f>RANK(AM31,AM$9:AM$38,1)+COUNTIF(AM$9:$AM31,AM31)-1</f>
        <v>23</v>
      </c>
      <c r="AO31" s="70">
        <f t="shared" si="5"/>
        <v>1</v>
      </c>
      <c r="AP31" s="70">
        <f>IF(ISBLANK($C31),0,1)*INDEX('Allocation Points'!$B$3:$AG$32,AO31,COUNTIF(AO$9:AO$38,AO31)+2)</f>
        <v>0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1">
        <v>10</v>
      </c>
      <c r="I32" s="81">
        <v>10</v>
      </c>
      <c r="J32" s="81">
        <v>10</v>
      </c>
      <c r="K32" s="81">
        <v>10</v>
      </c>
      <c r="L32" s="81">
        <v>10</v>
      </c>
      <c r="M32" s="81">
        <v>10</v>
      </c>
      <c r="N32" s="81">
        <v>10</v>
      </c>
      <c r="O32" s="82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1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1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1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1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1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1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1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1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1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1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1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1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1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1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1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1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1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1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1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1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1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185" t="s">
        <v>12</v>
      </c>
      <c r="D47" s="186" t="s">
        <v>13</v>
      </c>
      <c r="E47" s="187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187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187" t="s">
        <v>63</v>
      </c>
    </row>
    <row r="48" spans="2:42" x14ac:dyDescent="0.35">
      <c r="B48" s="99">
        <v>1</v>
      </c>
      <c r="C48" s="100">
        <f t="shared" ref="C48:C77" si="6">INDEX($C$9:$AN$38,MATCH(B48,$AD$9:$AD$38,0),1)</f>
        <v>0</v>
      </c>
      <c r="D48" s="100">
        <f t="shared" ref="D48:D77" si="7">INDEX($C$9:$AN$38,MATCH(B48,$AD$9:$AD$38,0),2)</f>
        <v>0</v>
      </c>
      <c r="E48" s="189">
        <f t="shared" ref="E48:E77" si="8">INDEX($C$9:$AN$38,MATCH(B48,$AD$9:$AD$38,0),27)</f>
        <v>0</v>
      </c>
      <c r="I48" s="99">
        <v>1</v>
      </c>
      <c r="J48" s="206">
        <f t="shared" ref="J48:J77" si="9">INDEX($C$9:$AN$38,MATCH(I48,$AI$9:$AI$38,0),1)</f>
        <v>0</v>
      </c>
      <c r="K48" s="207"/>
      <c r="L48" s="207"/>
      <c r="M48" s="208"/>
      <c r="N48" s="206">
        <f t="shared" ref="N48:N77" si="10">INDEX($C$9:$AN$38,MATCH(I48,$AI$9:$AI$38,0),2)</f>
        <v>0</v>
      </c>
      <c r="O48" s="207"/>
      <c r="P48" s="208"/>
      <c r="Q48" s="189">
        <f>INDEX($C$9:$AN$38,MATCH(I48,$AI$9:$AI$38,0),32)</f>
        <v>0</v>
      </c>
      <c r="T48" s="17"/>
      <c r="U48" s="99">
        <v>1</v>
      </c>
      <c r="V48" s="206">
        <f t="shared" ref="V48:V77" si="11">INDEX($C$9:$AN$38,MATCH(U48,$AN$9:$AN$38,0),1)</f>
        <v>0</v>
      </c>
      <c r="W48" s="207"/>
      <c r="X48" s="207"/>
      <c r="Y48" s="208"/>
      <c r="Z48" s="206">
        <f t="shared" ref="Z48:Z77" si="12">INDEX($C$9:$AN$38,MATCH(U48,$AN$9:$AN$38,0),2)</f>
        <v>0</v>
      </c>
      <c r="AA48" s="208"/>
      <c r="AB48" s="189">
        <f>INDEX($C$9:$AN$38,MATCH(U48,$AN$9:$AN$38,0),37)</f>
        <v>180</v>
      </c>
    </row>
    <row r="49" spans="2:28" x14ac:dyDescent="0.35">
      <c r="B49" s="99">
        <v>2</v>
      </c>
      <c r="C49" s="100">
        <f t="shared" si="6"/>
        <v>0</v>
      </c>
      <c r="D49" s="70">
        <f t="shared" si="7"/>
        <v>0</v>
      </c>
      <c r="E49" s="190">
        <f t="shared" si="8"/>
        <v>0</v>
      </c>
      <c r="I49" s="99">
        <v>2</v>
      </c>
      <c r="J49" s="201">
        <f t="shared" si="9"/>
        <v>0</v>
      </c>
      <c r="K49" s="202"/>
      <c r="L49" s="202"/>
      <c r="M49" s="203"/>
      <c r="N49" s="201">
        <f t="shared" si="10"/>
        <v>0</v>
      </c>
      <c r="O49" s="202"/>
      <c r="P49" s="203"/>
      <c r="Q49" s="189">
        <f t="shared" ref="Q49:Q77" si="13">INDEX($C$9:$AN$38,MATCH(I49,$AI$9:$AI$38,0),32)</f>
        <v>0</v>
      </c>
      <c r="T49" s="17"/>
      <c r="U49" s="99">
        <v>2</v>
      </c>
      <c r="V49" s="201">
        <f t="shared" si="11"/>
        <v>0</v>
      </c>
      <c r="W49" s="202"/>
      <c r="X49" s="202"/>
      <c r="Y49" s="203"/>
      <c r="Z49" s="201">
        <f t="shared" si="12"/>
        <v>0</v>
      </c>
      <c r="AA49" s="203"/>
      <c r="AB49" s="190">
        <f t="shared" ref="AB49:AB77" si="14">INDEX($C$9:$AN$38,MATCH(U49,$AN$9:$AN$38,0),37)</f>
        <v>180</v>
      </c>
    </row>
    <row r="50" spans="2:28" x14ac:dyDescent="0.35">
      <c r="B50" s="99">
        <v>3</v>
      </c>
      <c r="C50" s="70">
        <f t="shared" si="6"/>
        <v>0</v>
      </c>
      <c r="D50" s="70">
        <f t="shared" si="7"/>
        <v>0</v>
      </c>
      <c r="E50" s="190">
        <f t="shared" si="8"/>
        <v>0</v>
      </c>
      <c r="I50" s="99">
        <v>3</v>
      </c>
      <c r="J50" s="201">
        <f t="shared" si="9"/>
        <v>0</v>
      </c>
      <c r="K50" s="202"/>
      <c r="L50" s="202"/>
      <c r="M50" s="203"/>
      <c r="N50" s="201">
        <f t="shared" si="10"/>
        <v>0</v>
      </c>
      <c r="O50" s="202"/>
      <c r="P50" s="203"/>
      <c r="Q50" s="189">
        <f t="shared" si="13"/>
        <v>0</v>
      </c>
      <c r="T50" s="17"/>
      <c r="U50" s="99">
        <v>3</v>
      </c>
      <c r="V50" s="201">
        <f t="shared" si="11"/>
        <v>0</v>
      </c>
      <c r="W50" s="202"/>
      <c r="X50" s="202"/>
      <c r="Y50" s="203"/>
      <c r="Z50" s="201">
        <f t="shared" si="12"/>
        <v>0</v>
      </c>
      <c r="AA50" s="203"/>
      <c r="AB50" s="190">
        <f t="shared" si="14"/>
        <v>180</v>
      </c>
    </row>
    <row r="51" spans="2:28" x14ac:dyDescent="0.35">
      <c r="B51" s="99">
        <v>4</v>
      </c>
      <c r="C51" s="70">
        <f t="shared" si="6"/>
        <v>0</v>
      </c>
      <c r="D51" s="70">
        <f t="shared" si="7"/>
        <v>0</v>
      </c>
      <c r="E51" s="190">
        <f t="shared" si="8"/>
        <v>0</v>
      </c>
      <c r="I51" s="99">
        <v>4</v>
      </c>
      <c r="J51" s="201">
        <f t="shared" si="9"/>
        <v>0</v>
      </c>
      <c r="K51" s="202"/>
      <c r="L51" s="202"/>
      <c r="M51" s="203"/>
      <c r="N51" s="201">
        <f t="shared" si="10"/>
        <v>0</v>
      </c>
      <c r="O51" s="202"/>
      <c r="P51" s="203"/>
      <c r="Q51" s="189">
        <f t="shared" si="13"/>
        <v>0</v>
      </c>
      <c r="T51" s="17"/>
      <c r="U51" s="99">
        <v>4</v>
      </c>
      <c r="V51" s="201">
        <f t="shared" si="11"/>
        <v>0</v>
      </c>
      <c r="W51" s="202"/>
      <c r="X51" s="202"/>
      <c r="Y51" s="203"/>
      <c r="Z51" s="201">
        <f t="shared" si="12"/>
        <v>0</v>
      </c>
      <c r="AA51" s="203"/>
      <c r="AB51" s="190">
        <f t="shared" si="14"/>
        <v>180</v>
      </c>
    </row>
    <row r="52" spans="2:28" x14ac:dyDescent="0.35">
      <c r="B52" s="99">
        <v>5</v>
      </c>
      <c r="C52" s="70">
        <f t="shared" si="6"/>
        <v>0</v>
      </c>
      <c r="D52" s="70">
        <f t="shared" si="7"/>
        <v>0</v>
      </c>
      <c r="E52" s="190">
        <f t="shared" si="8"/>
        <v>0</v>
      </c>
      <c r="I52" s="99">
        <v>5</v>
      </c>
      <c r="J52" s="201">
        <f t="shared" si="9"/>
        <v>0</v>
      </c>
      <c r="K52" s="202"/>
      <c r="L52" s="202"/>
      <c r="M52" s="203"/>
      <c r="N52" s="201">
        <f t="shared" si="10"/>
        <v>0</v>
      </c>
      <c r="O52" s="202"/>
      <c r="P52" s="203"/>
      <c r="Q52" s="189">
        <f t="shared" si="13"/>
        <v>0</v>
      </c>
      <c r="T52" s="17"/>
      <c r="U52" s="99">
        <v>5</v>
      </c>
      <c r="V52" s="201">
        <f t="shared" si="11"/>
        <v>0</v>
      </c>
      <c r="W52" s="202"/>
      <c r="X52" s="202"/>
      <c r="Y52" s="203"/>
      <c r="Z52" s="201">
        <f t="shared" si="12"/>
        <v>0</v>
      </c>
      <c r="AA52" s="203"/>
      <c r="AB52" s="190">
        <f t="shared" si="14"/>
        <v>180</v>
      </c>
    </row>
    <row r="53" spans="2:28" x14ac:dyDescent="0.35">
      <c r="B53" s="99">
        <v>6</v>
      </c>
      <c r="C53" s="70">
        <f t="shared" si="6"/>
        <v>0</v>
      </c>
      <c r="D53" s="70">
        <f t="shared" si="7"/>
        <v>0</v>
      </c>
      <c r="E53" s="190">
        <f t="shared" si="8"/>
        <v>0</v>
      </c>
      <c r="I53" s="99">
        <v>6</v>
      </c>
      <c r="J53" s="201">
        <f t="shared" si="9"/>
        <v>0</v>
      </c>
      <c r="K53" s="202"/>
      <c r="L53" s="202"/>
      <c r="M53" s="203"/>
      <c r="N53" s="201">
        <f t="shared" si="10"/>
        <v>0</v>
      </c>
      <c r="O53" s="202"/>
      <c r="P53" s="203"/>
      <c r="Q53" s="189">
        <f t="shared" si="13"/>
        <v>0</v>
      </c>
      <c r="T53" s="17"/>
      <c r="U53" s="99">
        <v>6</v>
      </c>
      <c r="V53" s="201">
        <f t="shared" si="11"/>
        <v>0</v>
      </c>
      <c r="W53" s="202"/>
      <c r="X53" s="202"/>
      <c r="Y53" s="203"/>
      <c r="Z53" s="201">
        <f t="shared" si="12"/>
        <v>0</v>
      </c>
      <c r="AA53" s="203"/>
      <c r="AB53" s="190">
        <f t="shared" si="14"/>
        <v>180</v>
      </c>
    </row>
    <row r="54" spans="2:28" x14ac:dyDescent="0.35">
      <c r="B54" s="99">
        <v>7</v>
      </c>
      <c r="C54" s="70">
        <f t="shared" si="6"/>
        <v>0</v>
      </c>
      <c r="D54" s="70">
        <f t="shared" si="7"/>
        <v>0</v>
      </c>
      <c r="E54" s="190">
        <f t="shared" si="8"/>
        <v>0</v>
      </c>
      <c r="I54" s="99">
        <v>7</v>
      </c>
      <c r="J54" s="201">
        <f t="shared" si="9"/>
        <v>0</v>
      </c>
      <c r="K54" s="202"/>
      <c r="L54" s="202"/>
      <c r="M54" s="203"/>
      <c r="N54" s="201">
        <f t="shared" si="10"/>
        <v>0</v>
      </c>
      <c r="O54" s="202"/>
      <c r="P54" s="203"/>
      <c r="Q54" s="189">
        <f t="shared" si="13"/>
        <v>0</v>
      </c>
      <c r="T54" s="17"/>
      <c r="U54" s="99">
        <v>7</v>
      </c>
      <c r="V54" s="201">
        <f t="shared" si="11"/>
        <v>0</v>
      </c>
      <c r="W54" s="202"/>
      <c r="X54" s="202"/>
      <c r="Y54" s="203"/>
      <c r="Z54" s="201">
        <f t="shared" si="12"/>
        <v>0</v>
      </c>
      <c r="AA54" s="203"/>
      <c r="AB54" s="190">
        <f t="shared" si="14"/>
        <v>180</v>
      </c>
    </row>
    <row r="55" spans="2:28" x14ac:dyDescent="0.35">
      <c r="B55" s="99">
        <v>8</v>
      </c>
      <c r="C55" s="70">
        <f t="shared" si="6"/>
        <v>0</v>
      </c>
      <c r="D55" s="70">
        <f t="shared" si="7"/>
        <v>0</v>
      </c>
      <c r="E55" s="190">
        <f t="shared" si="8"/>
        <v>0</v>
      </c>
      <c r="I55" s="99">
        <v>8</v>
      </c>
      <c r="J55" s="201">
        <f t="shared" si="9"/>
        <v>0</v>
      </c>
      <c r="K55" s="202"/>
      <c r="L55" s="202"/>
      <c r="M55" s="203"/>
      <c r="N55" s="201">
        <f t="shared" si="10"/>
        <v>0</v>
      </c>
      <c r="O55" s="202"/>
      <c r="P55" s="203"/>
      <c r="Q55" s="189">
        <f t="shared" si="13"/>
        <v>0</v>
      </c>
      <c r="T55" s="17"/>
      <c r="U55" s="99">
        <v>8</v>
      </c>
      <c r="V55" s="201">
        <f t="shared" si="11"/>
        <v>0</v>
      </c>
      <c r="W55" s="202"/>
      <c r="X55" s="202"/>
      <c r="Y55" s="203"/>
      <c r="Z55" s="201">
        <f t="shared" si="12"/>
        <v>0</v>
      </c>
      <c r="AA55" s="203"/>
      <c r="AB55" s="190">
        <f t="shared" si="14"/>
        <v>180</v>
      </c>
    </row>
    <row r="56" spans="2:28" x14ac:dyDescent="0.35">
      <c r="B56" s="99">
        <v>9</v>
      </c>
      <c r="C56" s="70">
        <f t="shared" si="6"/>
        <v>0</v>
      </c>
      <c r="D56" s="70">
        <f t="shared" si="7"/>
        <v>0</v>
      </c>
      <c r="E56" s="190">
        <f t="shared" si="8"/>
        <v>0</v>
      </c>
      <c r="I56" s="99">
        <v>9</v>
      </c>
      <c r="J56" s="201">
        <f t="shared" si="9"/>
        <v>0</v>
      </c>
      <c r="K56" s="202"/>
      <c r="L56" s="202"/>
      <c r="M56" s="203"/>
      <c r="N56" s="201">
        <f t="shared" si="10"/>
        <v>0</v>
      </c>
      <c r="O56" s="202"/>
      <c r="P56" s="203"/>
      <c r="Q56" s="189">
        <f t="shared" si="13"/>
        <v>0</v>
      </c>
      <c r="T56" s="17"/>
      <c r="U56" s="99">
        <v>9</v>
      </c>
      <c r="V56" s="201">
        <f t="shared" si="11"/>
        <v>0</v>
      </c>
      <c r="W56" s="202"/>
      <c r="X56" s="202"/>
      <c r="Y56" s="203"/>
      <c r="Z56" s="201">
        <f t="shared" si="12"/>
        <v>0</v>
      </c>
      <c r="AA56" s="203"/>
      <c r="AB56" s="190">
        <f t="shared" si="14"/>
        <v>180</v>
      </c>
    </row>
    <row r="57" spans="2:28" x14ac:dyDescent="0.35">
      <c r="B57" s="99">
        <v>10</v>
      </c>
      <c r="C57" s="70">
        <f t="shared" si="6"/>
        <v>0</v>
      </c>
      <c r="D57" s="70">
        <f t="shared" si="7"/>
        <v>0</v>
      </c>
      <c r="E57" s="190">
        <f t="shared" si="8"/>
        <v>0</v>
      </c>
      <c r="I57" s="99">
        <v>10</v>
      </c>
      <c r="J57" s="201">
        <f t="shared" si="9"/>
        <v>0</v>
      </c>
      <c r="K57" s="202"/>
      <c r="L57" s="202"/>
      <c r="M57" s="203"/>
      <c r="N57" s="201">
        <f t="shared" si="10"/>
        <v>0</v>
      </c>
      <c r="O57" s="202"/>
      <c r="P57" s="203"/>
      <c r="Q57" s="189">
        <f t="shared" si="13"/>
        <v>0</v>
      </c>
      <c r="T57" s="17"/>
      <c r="U57" s="99">
        <v>10</v>
      </c>
      <c r="V57" s="201">
        <f t="shared" si="11"/>
        <v>0</v>
      </c>
      <c r="W57" s="202"/>
      <c r="X57" s="202"/>
      <c r="Y57" s="203"/>
      <c r="Z57" s="201">
        <f t="shared" si="12"/>
        <v>0</v>
      </c>
      <c r="AA57" s="203"/>
      <c r="AB57" s="190">
        <f t="shared" si="14"/>
        <v>180</v>
      </c>
    </row>
    <row r="58" spans="2:28" x14ac:dyDescent="0.35">
      <c r="B58" s="99">
        <v>11</v>
      </c>
      <c r="C58" s="70">
        <f t="shared" si="6"/>
        <v>0</v>
      </c>
      <c r="D58" s="70">
        <f t="shared" si="7"/>
        <v>0</v>
      </c>
      <c r="E58" s="190">
        <f t="shared" si="8"/>
        <v>0</v>
      </c>
      <c r="I58" s="99">
        <v>11</v>
      </c>
      <c r="J58" s="201">
        <f t="shared" si="9"/>
        <v>0</v>
      </c>
      <c r="K58" s="202"/>
      <c r="L58" s="202"/>
      <c r="M58" s="203"/>
      <c r="N58" s="201">
        <f t="shared" si="10"/>
        <v>0</v>
      </c>
      <c r="O58" s="202"/>
      <c r="P58" s="203"/>
      <c r="Q58" s="189">
        <f t="shared" si="13"/>
        <v>0</v>
      </c>
      <c r="T58" s="17"/>
      <c r="U58" s="99">
        <v>11</v>
      </c>
      <c r="V58" s="201">
        <f t="shared" si="11"/>
        <v>0</v>
      </c>
      <c r="W58" s="202"/>
      <c r="X58" s="202"/>
      <c r="Y58" s="203"/>
      <c r="Z58" s="201">
        <f t="shared" si="12"/>
        <v>0</v>
      </c>
      <c r="AA58" s="203"/>
      <c r="AB58" s="190">
        <f t="shared" si="14"/>
        <v>180</v>
      </c>
    </row>
    <row r="59" spans="2:28" x14ac:dyDescent="0.35">
      <c r="B59" s="99">
        <v>12</v>
      </c>
      <c r="C59" s="70">
        <f t="shared" si="6"/>
        <v>0</v>
      </c>
      <c r="D59" s="70">
        <f t="shared" si="7"/>
        <v>0</v>
      </c>
      <c r="E59" s="190">
        <f t="shared" si="8"/>
        <v>0</v>
      </c>
      <c r="I59" s="99">
        <v>12</v>
      </c>
      <c r="J59" s="201">
        <f t="shared" si="9"/>
        <v>0</v>
      </c>
      <c r="K59" s="202"/>
      <c r="L59" s="202"/>
      <c r="M59" s="203"/>
      <c r="N59" s="201">
        <f t="shared" si="10"/>
        <v>0</v>
      </c>
      <c r="O59" s="202"/>
      <c r="P59" s="203"/>
      <c r="Q59" s="189">
        <f t="shared" si="13"/>
        <v>0</v>
      </c>
      <c r="T59" s="17"/>
      <c r="U59" s="99">
        <v>12</v>
      </c>
      <c r="V59" s="201">
        <f t="shared" si="11"/>
        <v>0</v>
      </c>
      <c r="W59" s="202"/>
      <c r="X59" s="202"/>
      <c r="Y59" s="203"/>
      <c r="Z59" s="201">
        <f t="shared" si="12"/>
        <v>0</v>
      </c>
      <c r="AA59" s="203"/>
      <c r="AB59" s="190">
        <f t="shared" si="14"/>
        <v>180</v>
      </c>
    </row>
    <row r="60" spans="2:28" x14ac:dyDescent="0.35">
      <c r="B60" s="99">
        <v>13</v>
      </c>
      <c r="C60" s="70">
        <f t="shared" si="6"/>
        <v>0</v>
      </c>
      <c r="D60" s="70">
        <f t="shared" si="7"/>
        <v>0</v>
      </c>
      <c r="E60" s="190">
        <f t="shared" si="8"/>
        <v>0</v>
      </c>
      <c r="I60" s="99">
        <v>13</v>
      </c>
      <c r="J60" s="201">
        <f t="shared" si="9"/>
        <v>0</v>
      </c>
      <c r="K60" s="202"/>
      <c r="L60" s="202"/>
      <c r="M60" s="203"/>
      <c r="N60" s="201">
        <f t="shared" si="10"/>
        <v>0</v>
      </c>
      <c r="O60" s="202"/>
      <c r="P60" s="203"/>
      <c r="Q60" s="189">
        <f t="shared" si="13"/>
        <v>0</v>
      </c>
      <c r="T60" s="17"/>
      <c r="U60" s="99">
        <v>13</v>
      </c>
      <c r="V60" s="201">
        <f t="shared" si="11"/>
        <v>0</v>
      </c>
      <c r="W60" s="202"/>
      <c r="X60" s="202"/>
      <c r="Y60" s="203"/>
      <c r="Z60" s="201">
        <f t="shared" si="12"/>
        <v>0</v>
      </c>
      <c r="AA60" s="203"/>
      <c r="AB60" s="190">
        <f t="shared" si="14"/>
        <v>180</v>
      </c>
    </row>
    <row r="61" spans="2:28" x14ac:dyDescent="0.35">
      <c r="B61" s="99">
        <v>14</v>
      </c>
      <c r="C61" s="70">
        <f t="shared" si="6"/>
        <v>0</v>
      </c>
      <c r="D61" s="70">
        <f t="shared" si="7"/>
        <v>0</v>
      </c>
      <c r="E61" s="190">
        <f t="shared" si="8"/>
        <v>0</v>
      </c>
      <c r="I61" s="99">
        <v>14</v>
      </c>
      <c r="J61" s="201">
        <f t="shared" si="9"/>
        <v>0</v>
      </c>
      <c r="K61" s="202"/>
      <c r="L61" s="202"/>
      <c r="M61" s="203"/>
      <c r="N61" s="201">
        <f t="shared" si="10"/>
        <v>0</v>
      </c>
      <c r="O61" s="202"/>
      <c r="P61" s="203"/>
      <c r="Q61" s="189">
        <f t="shared" si="13"/>
        <v>0</v>
      </c>
      <c r="T61" s="17"/>
      <c r="U61" s="99">
        <v>14</v>
      </c>
      <c r="V61" s="201">
        <f t="shared" si="11"/>
        <v>0</v>
      </c>
      <c r="W61" s="202"/>
      <c r="X61" s="202"/>
      <c r="Y61" s="203"/>
      <c r="Z61" s="201">
        <f t="shared" si="12"/>
        <v>0</v>
      </c>
      <c r="AA61" s="203"/>
      <c r="AB61" s="190">
        <f t="shared" si="14"/>
        <v>180</v>
      </c>
    </row>
    <row r="62" spans="2:28" x14ac:dyDescent="0.35">
      <c r="B62" s="99">
        <v>15</v>
      </c>
      <c r="C62" s="70">
        <f t="shared" si="6"/>
        <v>0</v>
      </c>
      <c r="D62" s="70">
        <f t="shared" si="7"/>
        <v>0</v>
      </c>
      <c r="E62" s="190">
        <f t="shared" si="8"/>
        <v>0</v>
      </c>
      <c r="I62" s="99">
        <v>15</v>
      </c>
      <c r="J62" s="201">
        <f t="shared" si="9"/>
        <v>0</v>
      </c>
      <c r="K62" s="202"/>
      <c r="L62" s="202"/>
      <c r="M62" s="203"/>
      <c r="N62" s="201">
        <f t="shared" si="10"/>
        <v>0</v>
      </c>
      <c r="O62" s="202"/>
      <c r="P62" s="203"/>
      <c r="Q62" s="189">
        <f t="shared" si="13"/>
        <v>0</v>
      </c>
      <c r="T62" s="17"/>
      <c r="U62" s="99">
        <v>15</v>
      </c>
      <c r="V62" s="201">
        <f t="shared" si="11"/>
        <v>0</v>
      </c>
      <c r="W62" s="202"/>
      <c r="X62" s="202"/>
      <c r="Y62" s="203"/>
      <c r="Z62" s="201">
        <f t="shared" si="12"/>
        <v>0</v>
      </c>
      <c r="AA62" s="203"/>
      <c r="AB62" s="190">
        <f t="shared" si="14"/>
        <v>180</v>
      </c>
    </row>
    <row r="63" spans="2:28" x14ac:dyDescent="0.35">
      <c r="B63" s="99">
        <v>16</v>
      </c>
      <c r="C63" s="70">
        <f t="shared" si="6"/>
        <v>0</v>
      </c>
      <c r="D63" s="70">
        <f t="shared" si="7"/>
        <v>0</v>
      </c>
      <c r="E63" s="190">
        <f t="shared" si="8"/>
        <v>0</v>
      </c>
      <c r="I63" s="99">
        <v>16</v>
      </c>
      <c r="J63" s="201">
        <f t="shared" si="9"/>
        <v>0</v>
      </c>
      <c r="K63" s="202"/>
      <c r="L63" s="202"/>
      <c r="M63" s="203"/>
      <c r="N63" s="201">
        <f t="shared" si="10"/>
        <v>0</v>
      </c>
      <c r="O63" s="202"/>
      <c r="P63" s="203"/>
      <c r="Q63" s="189">
        <f t="shared" si="13"/>
        <v>0</v>
      </c>
      <c r="T63" s="17"/>
      <c r="U63" s="99">
        <v>16</v>
      </c>
      <c r="V63" s="201">
        <f t="shared" si="11"/>
        <v>0</v>
      </c>
      <c r="W63" s="202"/>
      <c r="X63" s="202"/>
      <c r="Y63" s="203"/>
      <c r="Z63" s="201">
        <f t="shared" si="12"/>
        <v>0</v>
      </c>
      <c r="AA63" s="203"/>
      <c r="AB63" s="190">
        <f t="shared" si="14"/>
        <v>180</v>
      </c>
    </row>
    <row r="64" spans="2:28" x14ac:dyDescent="0.35">
      <c r="B64" s="99">
        <v>17</v>
      </c>
      <c r="C64" s="70">
        <f t="shared" si="6"/>
        <v>0</v>
      </c>
      <c r="D64" s="70">
        <f t="shared" si="7"/>
        <v>0</v>
      </c>
      <c r="E64" s="190">
        <f t="shared" si="8"/>
        <v>0</v>
      </c>
      <c r="I64" s="99">
        <v>17</v>
      </c>
      <c r="J64" s="201">
        <f t="shared" si="9"/>
        <v>0</v>
      </c>
      <c r="K64" s="202"/>
      <c r="L64" s="202"/>
      <c r="M64" s="203"/>
      <c r="N64" s="201">
        <f t="shared" si="10"/>
        <v>0</v>
      </c>
      <c r="O64" s="202"/>
      <c r="P64" s="203"/>
      <c r="Q64" s="189">
        <f t="shared" si="13"/>
        <v>0</v>
      </c>
      <c r="T64" s="17"/>
      <c r="U64" s="99">
        <v>17</v>
      </c>
      <c r="V64" s="201">
        <f t="shared" si="11"/>
        <v>0</v>
      </c>
      <c r="W64" s="202"/>
      <c r="X64" s="202"/>
      <c r="Y64" s="203"/>
      <c r="Z64" s="201">
        <f t="shared" si="12"/>
        <v>0</v>
      </c>
      <c r="AA64" s="203"/>
      <c r="AB64" s="190">
        <f t="shared" si="14"/>
        <v>180</v>
      </c>
    </row>
    <row r="65" spans="2:28" x14ac:dyDescent="0.35">
      <c r="B65" s="99">
        <v>18</v>
      </c>
      <c r="C65" s="70">
        <f t="shared" si="6"/>
        <v>0</v>
      </c>
      <c r="D65" s="70">
        <f t="shared" si="7"/>
        <v>0</v>
      </c>
      <c r="E65" s="190">
        <f t="shared" si="8"/>
        <v>0</v>
      </c>
      <c r="I65" s="99">
        <v>18</v>
      </c>
      <c r="J65" s="201">
        <f t="shared" si="9"/>
        <v>0</v>
      </c>
      <c r="K65" s="202"/>
      <c r="L65" s="202"/>
      <c r="M65" s="203"/>
      <c r="N65" s="201">
        <f t="shared" si="10"/>
        <v>0</v>
      </c>
      <c r="O65" s="202"/>
      <c r="P65" s="203"/>
      <c r="Q65" s="189">
        <f t="shared" si="13"/>
        <v>0</v>
      </c>
      <c r="T65" s="17"/>
      <c r="U65" s="99">
        <v>18</v>
      </c>
      <c r="V65" s="201">
        <f t="shared" si="11"/>
        <v>0</v>
      </c>
      <c r="W65" s="202"/>
      <c r="X65" s="202"/>
      <c r="Y65" s="203"/>
      <c r="Z65" s="201">
        <f t="shared" si="12"/>
        <v>0</v>
      </c>
      <c r="AA65" s="203"/>
      <c r="AB65" s="190">
        <f t="shared" si="14"/>
        <v>180</v>
      </c>
    </row>
    <row r="66" spans="2:28" x14ac:dyDescent="0.35">
      <c r="B66" s="99">
        <v>19</v>
      </c>
      <c r="C66" s="70">
        <f t="shared" si="6"/>
        <v>0</v>
      </c>
      <c r="D66" s="70">
        <f t="shared" si="7"/>
        <v>0</v>
      </c>
      <c r="E66" s="190">
        <f t="shared" si="8"/>
        <v>0</v>
      </c>
      <c r="I66" s="99">
        <v>19</v>
      </c>
      <c r="J66" s="201">
        <f t="shared" si="9"/>
        <v>0</v>
      </c>
      <c r="K66" s="202"/>
      <c r="L66" s="202"/>
      <c r="M66" s="203"/>
      <c r="N66" s="201">
        <f t="shared" si="10"/>
        <v>0</v>
      </c>
      <c r="O66" s="202"/>
      <c r="P66" s="203"/>
      <c r="Q66" s="189">
        <f t="shared" si="13"/>
        <v>0</v>
      </c>
      <c r="T66" s="17"/>
      <c r="U66" s="99">
        <v>19</v>
      </c>
      <c r="V66" s="201">
        <f t="shared" si="11"/>
        <v>0</v>
      </c>
      <c r="W66" s="202"/>
      <c r="X66" s="202"/>
      <c r="Y66" s="203"/>
      <c r="Z66" s="201">
        <f t="shared" si="12"/>
        <v>0</v>
      </c>
      <c r="AA66" s="203"/>
      <c r="AB66" s="190">
        <f t="shared" si="14"/>
        <v>180</v>
      </c>
    </row>
    <row r="67" spans="2:28" x14ac:dyDescent="0.35">
      <c r="B67" s="99">
        <v>20</v>
      </c>
      <c r="C67" s="70">
        <f t="shared" si="6"/>
        <v>0</v>
      </c>
      <c r="D67" s="70">
        <f t="shared" si="7"/>
        <v>0</v>
      </c>
      <c r="E67" s="190">
        <f t="shared" si="8"/>
        <v>0</v>
      </c>
      <c r="I67" s="99">
        <v>20</v>
      </c>
      <c r="J67" s="201">
        <f t="shared" si="9"/>
        <v>0</v>
      </c>
      <c r="K67" s="202"/>
      <c r="L67" s="202"/>
      <c r="M67" s="203"/>
      <c r="N67" s="201">
        <f t="shared" si="10"/>
        <v>0</v>
      </c>
      <c r="O67" s="202"/>
      <c r="P67" s="203"/>
      <c r="Q67" s="189">
        <f t="shared" si="13"/>
        <v>0</v>
      </c>
      <c r="T67" s="17"/>
      <c r="U67" s="99">
        <v>20</v>
      </c>
      <c r="V67" s="201">
        <f t="shared" si="11"/>
        <v>0</v>
      </c>
      <c r="W67" s="202"/>
      <c r="X67" s="202"/>
      <c r="Y67" s="203"/>
      <c r="Z67" s="201">
        <f t="shared" si="12"/>
        <v>0</v>
      </c>
      <c r="AA67" s="203"/>
      <c r="AB67" s="190">
        <f t="shared" si="14"/>
        <v>180</v>
      </c>
    </row>
    <row r="68" spans="2:28" x14ac:dyDescent="0.35">
      <c r="B68" s="99">
        <v>21</v>
      </c>
      <c r="C68" s="70">
        <f t="shared" si="6"/>
        <v>0</v>
      </c>
      <c r="D68" s="70">
        <f t="shared" si="7"/>
        <v>0</v>
      </c>
      <c r="E68" s="190">
        <f t="shared" si="8"/>
        <v>0</v>
      </c>
      <c r="I68" s="99">
        <v>21</v>
      </c>
      <c r="J68" s="201">
        <f t="shared" si="9"/>
        <v>0</v>
      </c>
      <c r="K68" s="202"/>
      <c r="L68" s="202"/>
      <c r="M68" s="203"/>
      <c r="N68" s="201">
        <f t="shared" si="10"/>
        <v>0</v>
      </c>
      <c r="O68" s="202"/>
      <c r="P68" s="203"/>
      <c r="Q68" s="189">
        <f t="shared" si="13"/>
        <v>0</v>
      </c>
      <c r="T68" s="17"/>
      <c r="U68" s="99">
        <v>21</v>
      </c>
      <c r="V68" s="201">
        <f t="shared" si="11"/>
        <v>0</v>
      </c>
      <c r="W68" s="202"/>
      <c r="X68" s="202"/>
      <c r="Y68" s="203"/>
      <c r="Z68" s="201">
        <f t="shared" si="12"/>
        <v>0</v>
      </c>
      <c r="AA68" s="203"/>
      <c r="AB68" s="190">
        <f t="shared" si="14"/>
        <v>180</v>
      </c>
    </row>
    <row r="69" spans="2:28" x14ac:dyDescent="0.35">
      <c r="B69" s="99">
        <v>22</v>
      </c>
      <c r="C69" s="70">
        <f t="shared" si="6"/>
        <v>0</v>
      </c>
      <c r="D69" s="70">
        <f t="shared" si="7"/>
        <v>0</v>
      </c>
      <c r="E69" s="190">
        <f t="shared" si="8"/>
        <v>0</v>
      </c>
      <c r="I69" s="99">
        <v>22</v>
      </c>
      <c r="J69" s="201">
        <f t="shared" si="9"/>
        <v>0</v>
      </c>
      <c r="K69" s="202"/>
      <c r="L69" s="202"/>
      <c r="M69" s="203"/>
      <c r="N69" s="201">
        <f t="shared" si="10"/>
        <v>0</v>
      </c>
      <c r="O69" s="202"/>
      <c r="P69" s="203"/>
      <c r="Q69" s="189">
        <f t="shared" si="13"/>
        <v>0</v>
      </c>
      <c r="T69" s="17"/>
      <c r="U69" s="99">
        <v>22</v>
      </c>
      <c r="V69" s="201">
        <f t="shared" si="11"/>
        <v>0</v>
      </c>
      <c r="W69" s="202"/>
      <c r="X69" s="202"/>
      <c r="Y69" s="203"/>
      <c r="Z69" s="201">
        <f t="shared" si="12"/>
        <v>0</v>
      </c>
      <c r="AA69" s="203"/>
      <c r="AB69" s="190">
        <f t="shared" si="14"/>
        <v>180</v>
      </c>
    </row>
    <row r="70" spans="2:28" x14ac:dyDescent="0.35">
      <c r="B70" s="99">
        <v>23</v>
      </c>
      <c r="C70" s="70">
        <f t="shared" si="6"/>
        <v>0</v>
      </c>
      <c r="D70" s="70">
        <f t="shared" si="7"/>
        <v>0</v>
      </c>
      <c r="E70" s="190">
        <f t="shared" si="8"/>
        <v>0</v>
      </c>
      <c r="I70" s="99">
        <v>23</v>
      </c>
      <c r="J70" s="201">
        <f t="shared" si="9"/>
        <v>0</v>
      </c>
      <c r="K70" s="202"/>
      <c r="L70" s="202"/>
      <c r="M70" s="203"/>
      <c r="N70" s="201">
        <f t="shared" si="10"/>
        <v>0</v>
      </c>
      <c r="O70" s="202"/>
      <c r="P70" s="203"/>
      <c r="Q70" s="189">
        <f t="shared" si="13"/>
        <v>0</v>
      </c>
      <c r="T70" s="17"/>
      <c r="U70" s="99">
        <v>23</v>
      </c>
      <c r="V70" s="201">
        <f t="shared" si="11"/>
        <v>0</v>
      </c>
      <c r="W70" s="202"/>
      <c r="X70" s="202"/>
      <c r="Y70" s="203"/>
      <c r="Z70" s="201">
        <f t="shared" si="12"/>
        <v>0</v>
      </c>
      <c r="AA70" s="203"/>
      <c r="AB70" s="190">
        <f t="shared" si="14"/>
        <v>180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>
        <f>C9</f>
        <v>0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0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20</v>
      </c>
      <c r="H88" s="211"/>
      <c r="I88" s="211"/>
      <c r="J88" s="211"/>
      <c r="K88" s="17"/>
      <c r="L88" s="211">
        <f>$F$3</f>
        <v>133</v>
      </c>
      <c r="M88" s="211"/>
      <c r="N88" s="211"/>
      <c r="O88" s="211">
        <f>$G$3</f>
        <v>68.599999999999994</v>
      </c>
      <c r="P88" s="211"/>
      <c r="Q88" s="212">
        <f>ROUND((G88*(L88/113)+(O88-AA91)),0)</f>
        <v>20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4</v>
      </c>
      <c r="I91" s="110">
        <f t="shared" si="15"/>
        <v>5</v>
      </c>
      <c r="J91" s="110">
        <f t="shared" si="15"/>
        <v>4</v>
      </c>
      <c r="K91" s="110">
        <f t="shared" si="15"/>
        <v>3</v>
      </c>
      <c r="L91" s="110">
        <f t="shared" si="15"/>
        <v>5</v>
      </c>
      <c r="M91" s="110">
        <f t="shared" si="15"/>
        <v>3</v>
      </c>
      <c r="N91" s="110">
        <f t="shared" si="15"/>
        <v>5</v>
      </c>
      <c r="O91" s="110">
        <f t="shared" si="15"/>
        <v>3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5</v>
      </c>
      <c r="U91" s="112">
        <f t="shared" si="16"/>
        <v>3</v>
      </c>
      <c r="V91" s="112">
        <f t="shared" si="16"/>
        <v>4</v>
      </c>
      <c r="W91" s="112">
        <f t="shared" si="16"/>
        <v>4</v>
      </c>
      <c r="X91" s="112">
        <f t="shared" si="16"/>
        <v>5</v>
      </c>
      <c r="Y91" s="113">
        <f t="shared" si="16"/>
        <v>4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4</v>
      </c>
      <c r="H92" s="115">
        <f t="shared" ref="H92:O92" si="17">H$8</f>
        <v>8</v>
      </c>
      <c r="I92" s="115">
        <f t="shared" si="17"/>
        <v>12</v>
      </c>
      <c r="J92" s="115">
        <f t="shared" si="17"/>
        <v>14</v>
      </c>
      <c r="K92" s="115">
        <f t="shared" si="17"/>
        <v>2</v>
      </c>
      <c r="L92" s="115">
        <f t="shared" si="17"/>
        <v>10</v>
      </c>
      <c r="M92" s="115">
        <f t="shared" si="17"/>
        <v>18</v>
      </c>
      <c r="N92" s="115">
        <f t="shared" si="17"/>
        <v>16</v>
      </c>
      <c r="O92" s="116">
        <f t="shared" si="17"/>
        <v>6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17</v>
      </c>
      <c r="V92" s="119">
        <f t="shared" si="18"/>
        <v>15</v>
      </c>
      <c r="W92" s="119">
        <f t="shared" si="18"/>
        <v>3</v>
      </c>
      <c r="X92" s="119">
        <f t="shared" si="18"/>
        <v>13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1</v>
      </c>
      <c r="H93" s="122">
        <f t="shared" ref="H93:O93" si="19">IF($Q88&lt;=18,IF(H92&lt;=$Q88,1,0),IF($Q88&lt;=36,IF(H92&lt;=($Q88-18),2,1),IF($Q88&gt;36,IF(H92&lt;=($Q88-36),3,2))))</f>
        <v>1</v>
      </c>
      <c r="I93" s="122">
        <f t="shared" si="19"/>
        <v>1</v>
      </c>
      <c r="J93" s="122">
        <f t="shared" si="19"/>
        <v>1</v>
      </c>
      <c r="K93" s="122">
        <f t="shared" si="19"/>
        <v>2</v>
      </c>
      <c r="L93" s="122">
        <f t="shared" si="19"/>
        <v>1</v>
      </c>
      <c r="M93" s="122">
        <f t="shared" si="19"/>
        <v>1</v>
      </c>
      <c r="N93" s="122">
        <f t="shared" si="19"/>
        <v>1</v>
      </c>
      <c r="O93" s="123">
        <f t="shared" si="19"/>
        <v>1</v>
      </c>
      <c r="P93" s="124">
        <f>SUM(G93:O93)</f>
        <v>10</v>
      </c>
      <c r="Q93" s="123">
        <f t="shared" ref="Q93:Y93" si="20">IF($Q88&lt;=18,IF(Q92&lt;=$Q88,1,0),IF($Q88&lt;=36,IF(Q92&lt;=($Q88-18),2,1),IF($Q88&gt;36,IF(Q92&lt;=($Q88-36),3,2))))</f>
        <v>2</v>
      </c>
      <c r="R93" s="123">
        <f t="shared" si="20"/>
        <v>1</v>
      </c>
      <c r="S93" s="123">
        <f t="shared" si="20"/>
        <v>1</v>
      </c>
      <c r="T93" s="123">
        <f t="shared" si="20"/>
        <v>1</v>
      </c>
      <c r="U93" s="123">
        <f t="shared" si="20"/>
        <v>1</v>
      </c>
      <c r="V93" s="123">
        <f t="shared" si="20"/>
        <v>1</v>
      </c>
      <c r="W93" s="123">
        <f t="shared" si="20"/>
        <v>1</v>
      </c>
      <c r="X93" s="123">
        <f t="shared" si="20"/>
        <v>1</v>
      </c>
      <c r="Y93" s="123">
        <f t="shared" si="20"/>
        <v>1</v>
      </c>
      <c r="Z93" s="125">
        <f>SUM(Q93:Y93)</f>
        <v>10</v>
      </c>
      <c r="AA93" s="126">
        <f>P93+Z93</f>
        <v>20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10</v>
      </c>
      <c r="H94" s="128">
        <f t="shared" si="21"/>
        <v>10</v>
      </c>
      <c r="I94" s="128">
        <f t="shared" si="21"/>
        <v>10</v>
      </c>
      <c r="J94" s="128">
        <f t="shared" si="21"/>
        <v>10</v>
      </c>
      <c r="K94" s="128">
        <f t="shared" si="21"/>
        <v>10</v>
      </c>
      <c r="L94" s="128">
        <f t="shared" si="21"/>
        <v>10</v>
      </c>
      <c r="M94" s="128">
        <f t="shared" si="21"/>
        <v>10</v>
      </c>
      <c r="N94" s="128">
        <f t="shared" si="21"/>
        <v>10</v>
      </c>
      <c r="O94" s="128">
        <f t="shared" si="21"/>
        <v>10</v>
      </c>
      <c r="P94" s="129">
        <f>SUM(G94:O94)</f>
        <v>90</v>
      </c>
      <c r="Q94" s="130">
        <f t="shared" ref="Q94:Y94" si="22">Q9</f>
        <v>10</v>
      </c>
      <c r="R94" s="128">
        <f t="shared" si="22"/>
        <v>10</v>
      </c>
      <c r="S94" s="128">
        <f t="shared" si="22"/>
        <v>10</v>
      </c>
      <c r="T94" s="128">
        <f t="shared" si="22"/>
        <v>10</v>
      </c>
      <c r="U94" s="128">
        <f t="shared" si="22"/>
        <v>10</v>
      </c>
      <c r="V94" s="128">
        <f t="shared" si="22"/>
        <v>10</v>
      </c>
      <c r="W94" s="128">
        <f t="shared" si="22"/>
        <v>10</v>
      </c>
      <c r="X94" s="128">
        <f t="shared" si="22"/>
        <v>10</v>
      </c>
      <c r="Y94" s="131">
        <f t="shared" si="22"/>
        <v>10</v>
      </c>
      <c r="Z94" s="129">
        <f>SUM(Q94:Y94)</f>
        <v>90</v>
      </c>
      <c r="AA94" s="132">
        <f>P94+Z94</f>
        <v>180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0</v>
      </c>
      <c r="H95" s="134">
        <f t="shared" ref="H95:O95" si="23">IF(H94-H91=-1,3+H93)+IF(H94-H91=0,2+H93)+IF(H94-H91=1,1+H93)+IF(H94-H91=2,H93)+IF(H94-H91=3,IF(H93-1&gt;0,H93-1,0))+IF(H94-H91=4,IF(H93-2&gt;0,H93-2,0))</f>
        <v>0</v>
      </c>
      <c r="I95" s="134">
        <f t="shared" si="23"/>
        <v>0</v>
      </c>
      <c r="J95" s="134">
        <f t="shared" si="23"/>
        <v>0</v>
      </c>
      <c r="K95" s="134">
        <f t="shared" si="23"/>
        <v>0</v>
      </c>
      <c r="L95" s="134">
        <f t="shared" si="23"/>
        <v>0</v>
      </c>
      <c r="M95" s="134">
        <f t="shared" si="23"/>
        <v>0</v>
      </c>
      <c r="N95" s="134">
        <f t="shared" si="23"/>
        <v>0</v>
      </c>
      <c r="O95" s="135">
        <f t="shared" si="23"/>
        <v>0</v>
      </c>
      <c r="P95" s="136">
        <f>SUM(G95:O95)</f>
        <v>0</v>
      </c>
      <c r="Q95" s="137">
        <f t="shared" ref="Q95:Y95" si="24">IF(Q94-Q91=-1,3+Q93)+IF(Q94-Q91=0,2+Q93)+IF(Q94-Q91=1,1+Q93)+IF(Q94-Q91=2,Q93)+IF(Q94-Q91=3,IF(Q93-1&gt;0,Q93-1,0))+IF(Q94-Q91=4,IF(Q93-2&gt;0,Q93-2,0))</f>
        <v>0</v>
      </c>
      <c r="R95" s="138">
        <f t="shared" si="24"/>
        <v>0</v>
      </c>
      <c r="S95" s="138">
        <f t="shared" si="24"/>
        <v>0</v>
      </c>
      <c r="T95" s="138">
        <f t="shared" si="24"/>
        <v>0</v>
      </c>
      <c r="U95" s="138">
        <f t="shared" si="24"/>
        <v>0</v>
      </c>
      <c r="V95" s="138">
        <f t="shared" si="24"/>
        <v>0</v>
      </c>
      <c r="W95" s="138">
        <f t="shared" si="24"/>
        <v>0</v>
      </c>
      <c r="X95" s="138">
        <f t="shared" si="24"/>
        <v>0</v>
      </c>
      <c r="Y95" s="135">
        <f t="shared" si="24"/>
        <v>0</v>
      </c>
      <c r="Z95" s="136">
        <f>SUM(Q95:Y95)</f>
        <v>0</v>
      </c>
      <c r="AA95" s="139">
        <f>P95+Z95</f>
        <v>0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0</v>
      </c>
      <c r="H96" s="141">
        <f t="shared" si="25"/>
        <v>0</v>
      </c>
      <c r="I96" s="141">
        <f t="shared" si="25"/>
        <v>0</v>
      </c>
      <c r="J96" s="141">
        <f t="shared" si="25"/>
        <v>0</v>
      </c>
      <c r="K96" s="141">
        <f t="shared" si="25"/>
        <v>0</v>
      </c>
      <c r="L96" s="141">
        <f t="shared" si="25"/>
        <v>0</v>
      </c>
      <c r="M96" s="141">
        <f t="shared" si="25"/>
        <v>0</v>
      </c>
      <c r="N96" s="141">
        <f t="shared" si="25"/>
        <v>0</v>
      </c>
      <c r="O96" s="142">
        <f t="shared" si="25"/>
        <v>0</v>
      </c>
      <c r="P96" s="143">
        <f>SUM(G96:O96)</f>
        <v>0</v>
      </c>
      <c r="Q96" s="142">
        <f t="shared" ref="Q96:Y96" si="26">IF(Q94-Q91=-2,4)+IF(Q94-Q91=-1,3)+IF(Q94-Q91=0,2)+IF(Q94-Q91=1,1)+IF(Q94-Q91&gt;2,0)</f>
        <v>0</v>
      </c>
      <c r="R96" s="142">
        <f t="shared" si="26"/>
        <v>0</v>
      </c>
      <c r="S96" s="142">
        <f t="shared" si="26"/>
        <v>0</v>
      </c>
      <c r="T96" s="142">
        <f t="shared" si="26"/>
        <v>0</v>
      </c>
      <c r="U96" s="142">
        <f t="shared" si="26"/>
        <v>0</v>
      </c>
      <c r="V96" s="142">
        <f t="shared" si="26"/>
        <v>0</v>
      </c>
      <c r="W96" s="142">
        <f t="shared" si="26"/>
        <v>0</v>
      </c>
      <c r="X96" s="142">
        <f t="shared" si="26"/>
        <v>0</v>
      </c>
      <c r="Y96" s="142">
        <f t="shared" si="26"/>
        <v>0</v>
      </c>
      <c r="Z96" s="143">
        <f>SUM(Q96:Y96)</f>
        <v>0</v>
      </c>
      <c r="AA96" s="144">
        <f>P96+Z96</f>
        <v>0</v>
      </c>
      <c r="AB96" s="101"/>
      <c r="AC96" s="101"/>
    </row>
    <row r="97" spans="5:32" x14ac:dyDescent="0.35">
      <c r="E97" s="101"/>
      <c r="F97" s="38"/>
      <c r="G97" s="28">
        <f>G94-G91</f>
        <v>6</v>
      </c>
      <c r="H97" s="28">
        <f t="shared" ref="H97:O97" si="27">H94-H91</f>
        <v>6</v>
      </c>
      <c r="I97" s="28">
        <f t="shared" si="27"/>
        <v>5</v>
      </c>
      <c r="J97" s="28">
        <f t="shared" si="27"/>
        <v>6</v>
      </c>
      <c r="K97" s="28">
        <f t="shared" si="27"/>
        <v>7</v>
      </c>
      <c r="L97" s="28">
        <f t="shared" si="27"/>
        <v>5</v>
      </c>
      <c r="M97" s="28">
        <f t="shared" si="27"/>
        <v>7</v>
      </c>
      <c r="N97" s="28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5"/>
      <c r="AA97" s="146"/>
      <c r="AB97" s="101"/>
      <c r="AC97" s="101"/>
    </row>
    <row r="98" spans="5:32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2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2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0</v>
      </c>
      <c r="P100" s="198" t="s">
        <v>57</v>
      </c>
      <c r="Q100" s="198"/>
      <c r="R100" s="198"/>
      <c r="S100" s="198"/>
      <c r="T100" s="198"/>
      <c r="U100" s="148">
        <f>COUNTIF(G97:Y97,"=2")</f>
        <v>0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</row>
    <row r="101" spans="5:32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0</v>
      </c>
      <c r="M101" s="217" t="s">
        <v>59</v>
      </c>
      <c r="N101" s="217"/>
      <c r="O101" s="152">
        <f>COUNTIF(G97:Y97,"=1")</f>
        <v>0</v>
      </c>
      <c r="P101" s="198" t="s">
        <v>60</v>
      </c>
      <c r="Q101" s="198"/>
      <c r="R101" s="198"/>
      <c r="S101" s="198"/>
      <c r="T101" s="198"/>
      <c r="U101" s="151">
        <f>COUNTIF(G97:Y97,"&gt;=3")</f>
        <v>18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</row>
    <row r="102" spans="5:32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0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</row>
    <row r="103" spans="5:32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0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</row>
    <row r="104" spans="5:32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0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</row>
    <row r="105" spans="5:32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18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</row>
    <row r="106" spans="5:32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</row>
    <row r="107" spans="5:32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</row>
    <row r="108" spans="5:32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</row>
    <row r="109" spans="5:32" ht="15.5" thickTop="1" thickBot="1" x14ac:dyDescent="0.4"/>
    <row r="110" spans="5:32" x14ac:dyDescent="0.35">
      <c r="E110" s="101"/>
      <c r="F110" s="102" t="s">
        <v>49</v>
      </c>
      <c r="G110" s="196">
        <f>C10</f>
        <v>0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0</v>
      </c>
      <c r="AB110" s="101"/>
      <c r="AC110" s="101"/>
    </row>
    <row r="111" spans="5:32" ht="15" thickBot="1" x14ac:dyDescent="0.4">
      <c r="E111" s="101"/>
      <c r="F111" s="104" t="s">
        <v>6</v>
      </c>
      <c r="G111" s="210">
        <f>E10</f>
        <v>20</v>
      </c>
      <c r="H111" s="211"/>
      <c r="I111" s="211"/>
      <c r="J111" s="211"/>
      <c r="K111" s="17"/>
      <c r="L111" s="211">
        <f>$F$3</f>
        <v>133</v>
      </c>
      <c r="M111" s="211"/>
      <c r="N111" s="211"/>
      <c r="O111" s="211">
        <f>$G$3</f>
        <v>68.599999999999994</v>
      </c>
      <c r="P111" s="211"/>
      <c r="Q111" s="212">
        <f>ROUND((G111*(L111/113)+(O111-AA114)),0)</f>
        <v>20</v>
      </c>
      <c r="R111" s="212"/>
      <c r="S111" s="212"/>
      <c r="T111" s="212"/>
      <c r="U111" s="17"/>
      <c r="V111" s="17"/>
      <c r="AA111" s="17"/>
      <c r="AB111" s="101"/>
      <c r="AC111" s="101"/>
    </row>
    <row r="112" spans="5:32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2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2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4</v>
      </c>
      <c r="I114" s="110">
        <f t="shared" si="29"/>
        <v>5</v>
      </c>
      <c r="J114" s="110">
        <f t="shared" si="29"/>
        <v>4</v>
      </c>
      <c r="K114" s="110">
        <f t="shared" si="29"/>
        <v>3</v>
      </c>
      <c r="L114" s="110">
        <f t="shared" si="29"/>
        <v>5</v>
      </c>
      <c r="M114" s="110">
        <f t="shared" si="29"/>
        <v>3</v>
      </c>
      <c r="N114" s="110">
        <f t="shared" si="29"/>
        <v>5</v>
      </c>
      <c r="O114" s="110">
        <f t="shared" si="29"/>
        <v>3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5</v>
      </c>
      <c r="U114" s="112">
        <f t="shared" si="30"/>
        <v>3</v>
      </c>
      <c r="V114" s="112">
        <f t="shared" si="30"/>
        <v>4</v>
      </c>
      <c r="W114" s="112">
        <f t="shared" si="30"/>
        <v>4</v>
      </c>
      <c r="X114" s="112">
        <f t="shared" si="30"/>
        <v>5</v>
      </c>
      <c r="Y114" s="113">
        <f t="shared" si="30"/>
        <v>4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2" x14ac:dyDescent="0.35">
      <c r="E115" s="101"/>
      <c r="F115" s="114" t="s">
        <v>7</v>
      </c>
      <c r="G115" s="115">
        <f>G$8</f>
        <v>4</v>
      </c>
      <c r="H115" s="115">
        <f t="shared" ref="H115:O115" si="31">H$8</f>
        <v>8</v>
      </c>
      <c r="I115" s="115">
        <f t="shared" si="31"/>
        <v>12</v>
      </c>
      <c r="J115" s="115">
        <f t="shared" si="31"/>
        <v>14</v>
      </c>
      <c r="K115" s="115">
        <f t="shared" si="31"/>
        <v>2</v>
      </c>
      <c r="L115" s="115">
        <f t="shared" si="31"/>
        <v>10</v>
      </c>
      <c r="M115" s="115">
        <f t="shared" si="31"/>
        <v>18</v>
      </c>
      <c r="N115" s="115">
        <f t="shared" si="31"/>
        <v>16</v>
      </c>
      <c r="O115" s="116">
        <f t="shared" si="31"/>
        <v>6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17</v>
      </c>
      <c r="V115" s="119">
        <f t="shared" si="32"/>
        <v>15</v>
      </c>
      <c r="W115" s="119">
        <f t="shared" si="32"/>
        <v>3</v>
      </c>
      <c r="X115" s="119">
        <f t="shared" si="32"/>
        <v>13</v>
      </c>
      <c r="Y115" s="116">
        <f t="shared" si="32"/>
        <v>7</v>
      </c>
      <c r="Z115" s="117"/>
      <c r="AA115" s="120"/>
      <c r="AB115" s="101"/>
      <c r="AC115" s="101"/>
    </row>
    <row r="116" spans="5:32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1</v>
      </c>
      <c r="H116" s="122">
        <f t="shared" ref="H116:O116" si="33">IF($Q111&lt;=18,IF(H115&lt;=$Q111,1,0),IF($Q111&lt;=36,IF(H115&lt;=($Q111-18),2,1),IF($Q111&gt;36,IF(H115&lt;=($Q111-36),3,2))))</f>
        <v>1</v>
      </c>
      <c r="I116" s="122">
        <f t="shared" si="33"/>
        <v>1</v>
      </c>
      <c r="J116" s="122">
        <f t="shared" si="33"/>
        <v>1</v>
      </c>
      <c r="K116" s="122">
        <f t="shared" si="33"/>
        <v>2</v>
      </c>
      <c r="L116" s="122">
        <f t="shared" si="33"/>
        <v>1</v>
      </c>
      <c r="M116" s="122">
        <f t="shared" si="33"/>
        <v>1</v>
      </c>
      <c r="N116" s="122">
        <f t="shared" si="33"/>
        <v>1</v>
      </c>
      <c r="O116" s="123">
        <f t="shared" si="33"/>
        <v>1</v>
      </c>
      <c r="P116" s="124">
        <f>SUM(G116:O116)</f>
        <v>10</v>
      </c>
      <c r="Q116" s="123">
        <f t="shared" ref="Q116:Y116" si="34">IF($Q111&lt;=18,IF(Q115&lt;=$Q111,1,0),IF($Q111&lt;=36,IF(Q115&lt;=($Q111-18),2,1),IF($Q111&gt;36,IF(Q115&lt;=($Q111-36),3,2))))</f>
        <v>2</v>
      </c>
      <c r="R116" s="123">
        <f t="shared" si="34"/>
        <v>1</v>
      </c>
      <c r="S116" s="123">
        <f t="shared" si="34"/>
        <v>1</v>
      </c>
      <c r="T116" s="123">
        <f t="shared" si="34"/>
        <v>1</v>
      </c>
      <c r="U116" s="123">
        <f t="shared" si="34"/>
        <v>1</v>
      </c>
      <c r="V116" s="123">
        <f t="shared" si="34"/>
        <v>1</v>
      </c>
      <c r="W116" s="123">
        <f t="shared" si="34"/>
        <v>1</v>
      </c>
      <c r="X116" s="123">
        <f t="shared" si="34"/>
        <v>1</v>
      </c>
      <c r="Y116" s="123">
        <f t="shared" si="34"/>
        <v>1</v>
      </c>
      <c r="Z116" s="125">
        <f>SUM(Q116:Y116)</f>
        <v>10</v>
      </c>
      <c r="AA116" s="126">
        <f>P116+Z116</f>
        <v>20</v>
      </c>
      <c r="AB116" s="101"/>
      <c r="AC116" s="101"/>
    </row>
    <row r="117" spans="5:32" x14ac:dyDescent="0.35">
      <c r="E117" s="101"/>
      <c r="F117" s="127" t="s">
        <v>51</v>
      </c>
      <c r="G117" s="128">
        <f t="shared" ref="G117:O117" si="35">G10</f>
        <v>10</v>
      </c>
      <c r="H117" s="128">
        <f t="shared" si="35"/>
        <v>10</v>
      </c>
      <c r="I117" s="128">
        <f t="shared" si="35"/>
        <v>10</v>
      </c>
      <c r="J117" s="128">
        <f t="shared" si="35"/>
        <v>10</v>
      </c>
      <c r="K117" s="128">
        <f t="shared" si="35"/>
        <v>10</v>
      </c>
      <c r="L117" s="128">
        <f t="shared" si="35"/>
        <v>10</v>
      </c>
      <c r="M117" s="128">
        <f t="shared" si="35"/>
        <v>10</v>
      </c>
      <c r="N117" s="128">
        <f t="shared" si="35"/>
        <v>10</v>
      </c>
      <c r="O117" s="128">
        <f t="shared" si="35"/>
        <v>10</v>
      </c>
      <c r="P117" s="129">
        <f>SUM(G117:O117)</f>
        <v>90</v>
      </c>
      <c r="Q117" s="130">
        <f t="shared" ref="Q117:Y117" si="36">Q10</f>
        <v>10</v>
      </c>
      <c r="R117" s="128">
        <f t="shared" si="36"/>
        <v>10</v>
      </c>
      <c r="S117" s="128">
        <f t="shared" si="36"/>
        <v>10</v>
      </c>
      <c r="T117" s="128">
        <f t="shared" si="36"/>
        <v>10</v>
      </c>
      <c r="U117" s="128">
        <f t="shared" si="36"/>
        <v>10</v>
      </c>
      <c r="V117" s="128">
        <f t="shared" si="36"/>
        <v>10</v>
      </c>
      <c r="W117" s="128">
        <f t="shared" si="36"/>
        <v>10</v>
      </c>
      <c r="X117" s="128">
        <f t="shared" si="36"/>
        <v>10</v>
      </c>
      <c r="Y117" s="131">
        <f t="shared" si="36"/>
        <v>10</v>
      </c>
      <c r="Z117" s="129">
        <f>SUM(Q117:Y117)</f>
        <v>90</v>
      </c>
      <c r="AA117" s="132">
        <f>P117+Z117</f>
        <v>180</v>
      </c>
      <c r="AB117" s="101"/>
      <c r="AC117" s="101"/>
    </row>
    <row r="118" spans="5:32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0</v>
      </c>
      <c r="H118" s="134">
        <f t="shared" ref="H118:O118" si="37">IF(H117-H114=-1,3+H116)+IF(H117-H114=0,2+H116)+IF(H117-H114=1,1+H116)+IF(H117-H114=2,H116)+IF(H117-H114=3,IF(H116-1&gt;0,H116-1,0))+IF(H117-H114=4,IF(H116-2&gt;0,H116-2,0))</f>
        <v>0</v>
      </c>
      <c r="I118" s="134">
        <f t="shared" si="37"/>
        <v>0</v>
      </c>
      <c r="J118" s="134">
        <f t="shared" si="37"/>
        <v>0</v>
      </c>
      <c r="K118" s="134">
        <f t="shared" si="37"/>
        <v>0</v>
      </c>
      <c r="L118" s="134">
        <f t="shared" si="37"/>
        <v>0</v>
      </c>
      <c r="M118" s="134">
        <f t="shared" si="37"/>
        <v>0</v>
      </c>
      <c r="N118" s="134">
        <f t="shared" si="37"/>
        <v>0</v>
      </c>
      <c r="O118" s="135">
        <f t="shared" si="37"/>
        <v>0</v>
      </c>
      <c r="P118" s="136">
        <f>SUM(G118:O118)</f>
        <v>0</v>
      </c>
      <c r="Q118" s="137">
        <f t="shared" ref="Q118:Y118" si="38">IF(Q117-Q114=-1,3+Q116)+IF(Q117-Q114=0,2+Q116)+IF(Q117-Q114=1,1+Q116)+IF(Q117-Q114=2,Q116)+IF(Q117-Q114=3,IF(Q116-1&gt;0,Q116-1,0))+IF(Q117-Q114=4,IF(Q116-2&gt;0,Q116-2,0))</f>
        <v>0</v>
      </c>
      <c r="R118" s="138">
        <f t="shared" si="38"/>
        <v>0</v>
      </c>
      <c r="S118" s="138">
        <f t="shared" si="38"/>
        <v>0</v>
      </c>
      <c r="T118" s="138">
        <f t="shared" si="38"/>
        <v>0</v>
      </c>
      <c r="U118" s="138">
        <f t="shared" si="38"/>
        <v>0</v>
      </c>
      <c r="V118" s="138">
        <f t="shared" si="38"/>
        <v>0</v>
      </c>
      <c r="W118" s="138">
        <f t="shared" si="38"/>
        <v>0</v>
      </c>
      <c r="X118" s="138">
        <f t="shared" si="38"/>
        <v>0</v>
      </c>
      <c r="Y118" s="135">
        <f t="shared" si="38"/>
        <v>0</v>
      </c>
      <c r="Z118" s="136">
        <f>SUM(Q118:Y118)</f>
        <v>0</v>
      </c>
      <c r="AA118" s="139">
        <f>P118+Z118</f>
        <v>0</v>
      </c>
      <c r="AB118" s="101"/>
      <c r="AC118" s="101"/>
    </row>
    <row r="119" spans="5:32" ht="15" thickBot="1" x14ac:dyDescent="0.4">
      <c r="E119" s="101"/>
      <c r="F119" s="140" t="s">
        <v>53</v>
      </c>
      <c r="G119" s="141">
        <f t="shared" ref="G119:O119" si="39">IF(G117-G114=-2,4)+IF(G117-G114=-1,3)+IF(G117-G114=0,2)+IF(G117-G114=1,1)+IF(G117-G114&gt;2,0)</f>
        <v>0</v>
      </c>
      <c r="H119" s="141">
        <f t="shared" si="39"/>
        <v>0</v>
      </c>
      <c r="I119" s="141">
        <f t="shared" si="39"/>
        <v>0</v>
      </c>
      <c r="J119" s="141">
        <f t="shared" si="39"/>
        <v>0</v>
      </c>
      <c r="K119" s="141">
        <f t="shared" si="39"/>
        <v>0</v>
      </c>
      <c r="L119" s="141">
        <f t="shared" si="39"/>
        <v>0</v>
      </c>
      <c r="M119" s="141">
        <f t="shared" si="39"/>
        <v>0</v>
      </c>
      <c r="N119" s="141">
        <f t="shared" si="39"/>
        <v>0</v>
      </c>
      <c r="O119" s="142">
        <f t="shared" si="39"/>
        <v>0</v>
      </c>
      <c r="P119" s="143">
        <f>SUM(G119:O119)</f>
        <v>0</v>
      </c>
      <c r="Q119" s="142">
        <f t="shared" ref="Q119:Y119" si="40">IF(Q117-Q114=-2,4)+IF(Q117-Q114=-1,3)+IF(Q117-Q114=0,2)+IF(Q117-Q114=1,1)+IF(Q117-Q114&gt;2,0)</f>
        <v>0</v>
      </c>
      <c r="R119" s="142">
        <f t="shared" si="40"/>
        <v>0</v>
      </c>
      <c r="S119" s="142">
        <f t="shared" si="40"/>
        <v>0</v>
      </c>
      <c r="T119" s="142">
        <f t="shared" si="40"/>
        <v>0</v>
      </c>
      <c r="U119" s="142">
        <f t="shared" si="40"/>
        <v>0</v>
      </c>
      <c r="V119" s="142">
        <f t="shared" si="40"/>
        <v>0</v>
      </c>
      <c r="W119" s="142">
        <f t="shared" si="40"/>
        <v>0</v>
      </c>
      <c r="X119" s="142">
        <f t="shared" si="40"/>
        <v>0</v>
      </c>
      <c r="Y119" s="142">
        <f t="shared" si="40"/>
        <v>0</v>
      </c>
      <c r="Z119" s="143">
        <f>SUM(Q119:Y119)</f>
        <v>0</v>
      </c>
      <c r="AA119" s="144">
        <f>P119+Z119</f>
        <v>0</v>
      </c>
      <c r="AB119" s="101"/>
      <c r="AC119" s="101"/>
    </row>
    <row r="120" spans="5:32" x14ac:dyDescent="0.35">
      <c r="E120" s="101"/>
      <c r="F120" s="38"/>
      <c r="G120" s="28">
        <f>G117-G114</f>
        <v>6</v>
      </c>
      <c r="H120" s="28">
        <f t="shared" ref="H120:O120" si="41">H117-H114</f>
        <v>6</v>
      </c>
      <c r="I120" s="28">
        <f t="shared" si="41"/>
        <v>5</v>
      </c>
      <c r="J120" s="28">
        <f t="shared" si="41"/>
        <v>6</v>
      </c>
      <c r="K120" s="28">
        <f t="shared" si="41"/>
        <v>7</v>
      </c>
      <c r="L120" s="28">
        <f t="shared" si="41"/>
        <v>5</v>
      </c>
      <c r="M120" s="28">
        <f t="shared" si="41"/>
        <v>7</v>
      </c>
      <c r="N120" s="28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5"/>
      <c r="AA120" s="146"/>
      <c r="AB120" s="101"/>
      <c r="AC120" s="101"/>
    </row>
    <row r="121" spans="5:32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2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2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0</v>
      </c>
      <c r="P123" s="198" t="s">
        <v>57</v>
      </c>
      <c r="Q123" s="198"/>
      <c r="R123" s="198"/>
      <c r="S123" s="198"/>
      <c r="T123" s="198"/>
      <c r="U123" s="148">
        <f>COUNTIF(G120:Y120,"=2")</f>
        <v>0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</row>
    <row r="124" spans="5:32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0</v>
      </c>
      <c r="P124" s="198" t="s">
        <v>60</v>
      </c>
      <c r="Q124" s="198"/>
      <c r="R124" s="198"/>
      <c r="S124" s="198"/>
      <c r="T124" s="198"/>
      <c r="U124" s="151">
        <f>COUNTIF(G120:Y120,"&gt;=3")</f>
        <v>18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</row>
    <row r="125" spans="5:32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0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</row>
    <row r="126" spans="5:32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0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</row>
    <row r="127" spans="5:32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0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</row>
    <row r="128" spans="5:32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18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</row>
    <row r="129" spans="5:32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</row>
    <row r="130" spans="5:32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</row>
    <row r="131" spans="5:32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</row>
    <row r="132" spans="5:32" ht="15.5" thickTop="1" thickBot="1" x14ac:dyDescent="0.4"/>
    <row r="133" spans="5:32" x14ac:dyDescent="0.35">
      <c r="E133" s="101"/>
      <c r="F133" s="102" t="s">
        <v>49</v>
      </c>
      <c r="G133" s="196">
        <f>C11</f>
        <v>0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0</v>
      </c>
      <c r="AB133" s="101"/>
      <c r="AC133" s="101"/>
    </row>
    <row r="134" spans="5:32" ht="15" thickBot="1" x14ac:dyDescent="0.4">
      <c r="E134" s="101"/>
      <c r="F134" s="104" t="s">
        <v>6</v>
      </c>
      <c r="G134" s="210">
        <f>E11</f>
        <v>20</v>
      </c>
      <c r="H134" s="211"/>
      <c r="I134" s="211"/>
      <c r="J134" s="211"/>
      <c r="K134" s="17"/>
      <c r="L134" s="211">
        <f>$F$3</f>
        <v>133</v>
      </c>
      <c r="M134" s="211"/>
      <c r="N134" s="211"/>
      <c r="O134" s="211">
        <f>$G$3</f>
        <v>68.599999999999994</v>
      </c>
      <c r="P134" s="211"/>
      <c r="Q134" s="212">
        <f>ROUND((G134*(L134/113)+(O134-AA137)),0)</f>
        <v>20</v>
      </c>
      <c r="R134" s="212"/>
      <c r="S134" s="212"/>
      <c r="T134" s="212"/>
      <c r="U134" s="17"/>
      <c r="V134" s="17"/>
      <c r="AA134" s="17"/>
      <c r="AB134" s="101"/>
      <c r="AC134" s="101"/>
    </row>
    <row r="135" spans="5:32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2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2" x14ac:dyDescent="0.35">
      <c r="E137" s="101"/>
      <c r="F137" s="109" t="s">
        <v>11</v>
      </c>
      <c r="G137" s="110">
        <f>G$7</f>
        <v>4</v>
      </c>
      <c r="H137" s="110">
        <f t="shared" ref="H137:O137" si="43">H$7</f>
        <v>4</v>
      </c>
      <c r="I137" s="110">
        <f t="shared" si="43"/>
        <v>5</v>
      </c>
      <c r="J137" s="110">
        <f t="shared" si="43"/>
        <v>4</v>
      </c>
      <c r="K137" s="110">
        <f t="shared" si="43"/>
        <v>3</v>
      </c>
      <c r="L137" s="110">
        <f t="shared" si="43"/>
        <v>5</v>
      </c>
      <c r="M137" s="110">
        <f t="shared" si="43"/>
        <v>3</v>
      </c>
      <c r="N137" s="110">
        <f t="shared" si="43"/>
        <v>5</v>
      </c>
      <c r="O137" s="110">
        <f t="shared" si="43"/>
        <v>3</v>
      </c>
      <c r="P137" s="111">
        <f>SUM(G137:O137)</f>
        <v>36</v>
      </c>
      <c r="Q137" s="110">
        <f t="shared" ref="Q137:Y137" si="44">Q$7</f>
        <v>4</v>
      </c>
      <c r="R137" s="112">
        <f t="shared" si="44"/>
        <v>4</v>
      </c>
      <c r="S137" s="112">
        <f t="shared" si="44"/>
        <v>3</v>
      </c>
      <c r="T137" s="112">
        <f t="shared" si="44"/>
        <v>5</v>
      </c>
      <c r="U137" s="112">
        <f t="shared" si="44"/>
        <v>3</v>
      </c>
      <c r="V137" s="112">
        <f t="shared" si="44"/>
        <v>4</v>
      </c>
      <c r="W137" s="112">
        <f t="shared" si="44"/>
        <v>4</v>
      </c>
      <c r="X137" s="112">
        <f t="shared" si="44"/>
        <v>5</v>
      </c>
      <c r="Y137" s="113">
        <f t="shared" si="44"/>
        <v>4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2" x14ac:dyDescent="0.35">
      <c r="E138" s="101"/>
      <c r="F138" s="114" t="s">
        <v>7</v>
      </c>
      <c r="G138" s="115">
        <f>G$8</f>
        <v>4</v>
      </c>
      <c r="H138" s="115">
        <f t="shared" ref="H138:O138" si="45">H$8</f>
        <v>8</v>
      </c>
      <c r="I138" s="115">
        <f t="shared" si="45"/>
        <v>12</v>
      </c>
      <c r="J138" s="115">
        <f t="shared" si="45"/>
        <v>14</v>
      </c>
      <c r="K138" s="115">
        <f t="shared" si="45"/>
        <v>2</v>
      </c>
      <c r="L138" s="115">
        <f t="shared" si="45"/>
        <v>10</v>
      </c>
      <c r="M138" s="115">
        <f t="shared" si="45"/>
        <v>18</v>
      </c>
      <c r="N138" s="115">
        <f t="shared" si="45"/>
        <v>16</v>
      </c>
      <c r="O138" s="116">
        <f t="shared" si="45"/>
        <v>6</v>
      </c>
      <c r="P138" s="117"/>
      <c r="Q138" s="118">
        <f t="shared" ref="Q138:Y138" si="46">Q$8</f>
        <v>1</v>
      </c>
      <c r="R138" s="119">
        <f t="shared" si="46"/>
        <v>9</v>
      </c>
      <c r="S138" s="119">
        <f t="shared" si="46"/>
        <v>11</v>
      </c>
      <c r="T138" s="119">
        <f t="shared" si="46"/>
        <v>5</v>
      </c>
      <c r="U138" s="119">
        <f t="shared" si="46"/>
        <v>17</v>
      </c>
      <c r="V138" s="119">
        <f t="shared" si="46"/>
        <v>15</v>
      </c>
      <c r="W138" s="119">
        <f t="shared" si="46"/>
        <v>3</v>
      </c>
      <c r="X138" s="119">
        <f t="shared" si="46"/>
        <v>13</v>
      </c>
      <c r="Y138" s="116">
        <f t="shared" si="46"/>
        <v>7</v>
      </c>
      <c r="Z138" s="117"/>
      <c r="AA138" s="120"/>
      <c r="AB138" s="101"/>
      <c r="AC138" s="101"/>
    </row>
    <row r="139" spans="5:32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1</v>
      </c>
      <c r="H139" s="122">
        <f t="shared" ref="H139:O139" si="47">IF($Q134&lt;=18,IF(H138&lt;=$Q134,1,0),IF($Q134&lt;=36,IF(H138&lt;=($Q134-18),2,1),IF($Q134&gt;36,IF(H138&lt;=($Q134-36),3,2))))</f>
        <v>1</v>
      </c>
      <c r="I139" s="122">
        <f t="shared" si="47"/>
        <v>1</v>
      </c>
      <c r="J139" s="122">
        <f t="shared" si="47"/>
        <v>1</v>
      </c>
      <c r="K139" s="122">
        <f t="shared" si="47"/>
        <v>2</v>
      </c>
      <c r="L139" s="122">
        <f t="shared" si="47"/>
        <v>1</v>
      </c>
      <c r="M139" s="122">
        <f t="shared" si="47"/>
        <v>1</v>
      </c>
      <c r="N139" s="122">
        <f t="shared" si="47"/>
        <v>1</v>
      </c>
      <c r="O139" s="123">
        <f t="shared" si="47"/>
        <v>1</v>
      </c>
      <c r="P139" s="124">
        <f>SUM(G139:O139)</f>
        <v>10</v>
      </c>
      <c r="Q139" s="123">
        <f t="shared" ref="Q139:Y139" si="48">IF($Q134&lt;=18,IF(Q138&lt;=$Q134,1,0),IF($Q134&lt;=36,IF(Q138&lt;=($Q134-18),2,1),IF($Q134&gt;36,IF(Q138&lt;=($Q134-36),3,2))))</f>
        <v>2</v>
      </c>
      <c r="R139" s="123">
        <f t="shared" si="48"/>
        <v>1</v>
      </c>
      <c r="S139" s="123">
        <f t="shared" si="48"/>
        <v>1</v>
      </c>
      <c r="T139" s="123">
        <f t="shared" si="48"/>
        <v>1</v>
      </c>
      <c r="U139" s="123">
        <f t="shared" si="48"/>
        <v>1</v>
      </c>
      <c r="V139" s="123">
        <f t="shared" si="48"/>
        <v>1</v>
      </c>
      <c r="W139" s="123">
        <f t="shared" si="48"/>
        <v>1</v>
      </c>
      <c r="X139" s="123">
        <f t="shared" si="48"/>
        <v>1</v>
      </c>
      <c r="Y139" s="123">
        <f t="shared" si="48"/>
        <v>1</v>
      </c>
      <c r="Z139" s="125">
        <f>SUM(Q139:Y139)</f>
        <v>10</v>
      </c>
      <c r="AA139" s="126">
        <f>P139+Z139</f>
        <v>20</v>
      </c>
      <c r="AB139" s="101"/>
      <c r="AC139" s="101"/>
    </row>
    <row r="140" spans="5:32" x14ac:dyDescent="0.35">
      <c r="E140" s="101"/>
      <c r="F140" s="127" t="s">
        <v>51</v>
      </c>
      <c r="G140" s="128">
        <f t="shared" ref="G140:O140" si="49">G11</f>
        <v>10</v>
      </c>
      <c r="H140" s="128">
        <f t="shared" si="49"/>
        <v>10</v>
      </c>
      <c r="I140" s="128">
        <f t="shared" si="49"/>
        <v>10</v>
      </c>
      <c r="J140" s="128">
        <f t="shared" si="49"/>
        <v>10</v>
      </c>
      <c r="K140" s="128">
        <f t="shared" si="49"/>
        <v>10</v>
      </c>
      <c r="L140" s="128">
        <f t="shared" si="49"/>
        <v>10</v>
      </c>
      <c r="M140" s="128">
        <f t="shared" si="49"/>
        <v>10</v>
      </c>
      <c r="N140" s="128">
        <f t="shared" si="49"/>
        <v>10</v>
      </c>
      <c r="O140" s="128">
        <f t="shared" si="49"/>
        <v>10</v>
      </c>
      <c r="P140" s="129">
        <f>SUM(G140:O140)</f>
        <v>90</v>
      </c>
      <c r="Q140" s="130">
        <f t="shared" ref="Q140:Y140" si="50">Q11</f>
        <v>10</v>
      </c>
      <c r="R140" s="128">
        <f t="shared" si="50"/>
        <v>10</v>
      </c>
      <c r="S140" s="128">
        <f t="shared" si="50"/>
        <v>10</v>
      </c>
      <c r="T140" s="128">
        <f t="shared" si="50"/>
        <v>10</v>
      </c>
      <c r="U140" s="128">
        <f t="shared" si="50"/>
        <v>10</v>
      </c>
      <c r="V140" s="128">
        <f t="shared" si="50"/>
        <v>10</v>
      </c>
      <c r="W140" s="128">
        <f t="shared" si="50"/>
        <v>10</v>
      </c>
      <c r="X140" s="128">
        <f t="shared" si="50"/>
        <v>10</v>
      </c>
      <c r="Y140" s="131">
        <f t="shared" si="50"/>
        <v>10</v>
      </c>
      <c r="Z140" s="129">
        <f>SUM(Q140:Y140)</f>
        <v>90</v>
      </c>
      <c r="AA140" s="132">
        <f>P140+Z140</f>
        <v>180</v>
      </c>
      <c r="AB140" s="101"/>
      <c r="AC140" s="101"/>
    </row>
    <row r="141" spans="5:32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0</v>
      </c>
      <c r="H141" s="134">
        <f t="shared" ref="H141:O141" si="51">IF(H140-H137=-1,3+H139)+IF(H140-H137=0,2+H139)+IF(H140-H137=1,1+H139)+IF(H140-H137=2,H139)+IF(H140-H137=3,IF(H139-1&gt;0,H139-1,0))+IF(H140-H137=4,IF(H139-2&gt;0,H139-2,0))</f>
        <v>0</v>
      </c>
      <c r="I141" s="134">
        <f t="shared" si="51"/>
        <v>0</v>
      </c>
      <c r="J141" s="134">
        <f t="shared" si="51"/>
        <v>0</v>
      </c>
      <c r="K141" s="134">
        <f t="shared" si="51"/>
        <v>0</v>
      </c>
      <c r="L141" s="134">
        <f t="shared" si="51"/>
        <v>0</v>
      </c>
      <c r="M141" s="134">
        <f t="shared" si="51"/>
        <v>0</v>
      </c>
      <c r="N141" s="134">
        <f t="shared" si="51"/>
        <v>0</v>
      </c>
      <c r="O141" s="135">
        <f t="shared" si="51"/>
        <v>0</v>
      </c>
      <c r="P141" s="136">
        <f>SUM(G141:O141)</f>
        <v>0</v>
      </c>
      <c r="Q141" s="137">
        <f t="shared" ref="Q141:Y141" si="52">IF(Q140-Q137=-1,3+Q139)+IF(Q140-Q137=0,2+Q139)+IF(Q140-Q137=1,1+Q139)+IF(Q140-Q137=2,Q139)+IF(Q140-Q137=3,IF(Q139-1&gt;0,Q139-1,0))+IF(Q140-Q137=4,IF(Q139-2&gt;0,Q139-2,0))</f>
        <v>0</v>
      </c>
      <c r="R141" s="138">
        <f t="shared" si="52"/>
        <v>0</v>
      </c>
      <c r="S141" s="138">
        <f t="shared" si="52"/>
        <v>0</v>
      </c>
      <c r="T141" s="138">
        <f t="shared" si="52"/>
        <v>0</v>
      </c>
      <c r="U141" s="138">
        <f t="shared" si="52"/>
        <v>0</v>
      </c>
      <c r="V141" s="138">
        <f t="shared" si="52"/>
        <v>0</v>
      </c>
      <c r="W141" s="138">
        <f t="shared" si="52"/>
        <v>0</v>
      </c>
      <c r="X141" s="138">
        <f t="shared" si="52"/>
        <v>0</v>
      </c>
      <c r="Y141" s="135">
        <f t="shared" si="52"/>
        <v>0</v>
      </c>
      <c r="Z141" s="136">
        <f>SUM(Q141:Y141)</f>
        <v>0</v>
      </c>
      <c r="AA141" s="139">
        <f>P141+Z141</f>
        <v>0</v>
      </c>
      <c r="AB141" s="101"/>
      <c r="AC141" s="101"/>
    </row>
    <row r="142" spans="5:32" ht="15" thickBot="1" x14ac:dyDescent="0.4">
      <c r="E142" s="101"/>
      <c r="F142" s="140" t="s">
        <v>53</v>
      </c>
      <c r="G142" s="141">
        <f t="shared" ref="G142:O142" si="53">IF(G140-G137=-2,4)+IF(G140-G137=-1,3)+IF(G140-G137=0,2)+IF(G140-G137=1,1)+IF(G140-G137&gt;2,0)</f>
        <v>0</v>
      </c>
      <c r="H142" s="141">
        <f t="shared" si="53"/>
        <v>0</v>
      </c>
      <c r="I142" s="141">
        <f t="shared" si="53"/>
        <v>0</v>
      </c>
      <c r="J142" s="141">
        <f t="shared" si="53"/>
        <v>0</v>
      </c>
      <c r="K142" s="141">
        <f t="shared" si="53"/>
        <v>0</v>
      </c>
      <c r="L142" s="141">
        <f t="shared" si="53"/>
        <v>0</v>
      </c>
      <c r="M142" s="141">
        <f t="shared" si="53"/>
        <v>0</v>
      </c>
      <c r="N142" s="141">
        <f t="shared" si="53"/>
        <v>0</v>
      </c>
      <c r="O142" s="142">
        <f t="shared" si="53"/>
        <v>0</v>
      </c>
      <c r="P142" s="143">
        <f>SUM(G142:O142)</f>
        <v>0</v>
      </c>
      <c r="Q142" s="142">
        <f t="shared" ref="Q142:Y142" si="54">IF(Q140-Q137=-2,4)+IF(Q140-Q137=-1,3)+IF(Q140-Q137=0,2)+IF(Q140-Q137=1,1)+IF(Q140-Q137&gt;2,0)</f>
        <v>0</v>
      </c>
      <c r="R142" s="142">
        <f t="shared" si="54"/>
        <v>0</v>
      </c>
      <c r="S142" s="142">
        <f t="shared" si="54"/>
        <v>0</v>
      </c>
      <c r="T142" s="142">
        <f t="shared" si="54"/>
        <v>0</v>
      </c>
      <c r="U142" s="142">
        <f t="shared" si="54"/>
        <v>0</v>
      </c>
      <c r="V142" s="142">
        <f t="shared" si="54"/>
        <v>0</v>
      </c>
      <c r="W142" s="142">
        <f t="shared" si="54"/>
        <v>0</v>
      </c>
      <c r="X142" s="142">
        <f t="shared" si="54"/>
        <v>0</v>
      </c>
      <c r="Y142" s="142">
        <f t="shared" si="54"/>
        <v>0</v>
      </c>
      <c r="Z142" s="143">
        <f>SUM(Q142:Y142)</f>
        <v>0</v>
      </c>
      <c r="AA142" s="144">
        <f>P142+Z142</f>
        <v>0</v>
      </c>
      <c r="AB142" s="101"/>
      <c r="AC142" s="101"/>
    </row>
    <row r="143" spans="5:32" x14ac:dyDescent="0.35">
      <c r="E143" s="101"/>
      <c r="F143" s="38"/>
      <c r="G143" s="28">
        <f>G140-G137</f>
        <v>6</v>
      </c>
      <c r="H143" s="28">
        <f t="shared" ref="H143:O143" si="55">H140-H137</f>
        <v>6</v>
      </c>
      <c r="I143" s="28">
        <f t="shared" si="55"/>
        <v>5</v>
      </c>
      <c r="J143" s="28">
        <f t="shared" si="55"/>
        <v>6</v>
      </c>
      <c r="K143" s="28">
        <f t="shared" si="55"/>
        <v>7</v>
      </c>
      <c r="L143" s="28">
        <f t="shared" si="55"/>
        <v>5</v>
      </c>
      <c r="M143" s="28">
        <f t="shared" si="55"/>
        <v>7</v>
      </c>
      <c r="N143" s="28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5"/>
      <c r="AA143" s="146"/>
      <c r="AB143" s="101"/>
      <c r="AC143" s="101"/>
    </row>
    <row r="144" spans="5:32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2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2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0</v>
      </c>
      <c r="P146" s="198" t="s">
        <v>57</v>
      </c>
      <c r="Q146" s="198"/>
      <c r="R146" s="198"/>
      <c r="S146" s="198"/>
      <c r="T146" s="198"/>
      <c r="U146" s="148">
        <f>COUNTIF(G143:Y143,"=2")</f>
        <v>0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</row>
    <row r="147" spans="5:32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0</v>
      </c>
      <c r="P147" s="198" t="s">
        <v>60</v>
      </c>
      <c r="Q147" s="198"/>
      <c r="R147" s="198"/>
      <c r="S147" s="198"/>
      <c r="T147" s="198"/>
      <c r="U147" s="151">
        <f>COUNTIF(G143:Y143,"&gt;=3")</f>
        <v>18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</row>
    <row r="148" spans="5:32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0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</row>
    <row r="149" spans="5:32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0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</row>
    <row r="150" spans="5:32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0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</row>
    <row r="151" spans="5:32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18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</row>
    <row r="152" spans="5:32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</row>
    <row r="153" spans="5:32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</row>
    <row r="154" spans="5:32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</row>
    <row r="155" spans="5:32" ht="15.5" thickTop="1" thickBot="1" x14ac:dyDescent="0.4"/>
    <row r="156" spans="5:32" x14ac:dyDescent="0.35">
      <c r="E156" s="101"/>
      <c r="F156" s="102" t="s">
        <v>49</v>
      </c>
      <c r="G156" s="196">
        <f>C12</f>
        <v>0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0</v>
      </c>
      <c r="AB156" s="101"/>
      <c r="AC156" s="101"/>
    </row>
    <row r="157" spans="5:32" ht="15" thickBot="1" x14ac:dyDescent="0.4">
      <c r="E157" s="101"/>
      <c r="F157" s="104" t="s">
        <v>6</v>
      </c>
      <c r="G157" s="210">
        <f>E12</f>
        <v>20</v>
      </c>
      <c r="H157" s="211"/>
      <c r="I157" s="211"/>
      <c r="J157" s="211"/>
      <c r="K157" s="17"/>
      <c r="L157" s="211">
        <f>$F$3</f>
        <v>133</v>
      </c>
      <c r="M157" s="211"/>
      <c r="N157" s="211"/>
      <c r="O157" s="211">
        <f>$G$3</f>
        <v>68.599999999999994</v>
      </c>
      <c r="P157" s="211"/>
      <c r="Q157" s="212">
        <f>ROUND((G157*(L157/113)+(O157-AA160)),0)</f>
        <v>20</v>
      </c>
      <c r="R157" s="212"/>
      <c r="S157" s="212"/>
      <c r="T157" s="212"/>
      <c r="U157" s="17"/>
      <c r="V157" s="17"/>
      <c r="AA157" s="17"/>
      <c r="AB157" s="101"/>
      <c r="AC157" s="101"/>
    </row>
    <row r="158" spans="5:32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2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2" x14ac:dyDescent="0.35">
      <c r="E160" s="101"/>
      <c r="F160" s="109" t="s">
        <v>11</v>
      </c>
      <c r="G160" s="110">
        <f>G$7</f>
        <v>4</v>
      </c>
      <c r="H160" s="110">
        <f t="shared" ref="H160:O160" si="57">H$7</f>
        <v>4</v>
      </c>
      <c r="I160" s="110">
        <f t="shared" si="57"/>
        <v>5</v>
      </c>
      <c r="J160" s="110">
        <f t="shared" si="57"/>
        <v>4</v>
      </c>
      <c r="K160" s="110">
        <f t="shared" si="57"/>
        <v>3</v>
      </c>
      <c r="L160" s="110">
        <f t="shared" si="57"/>
        <v>5</v>
      </c>
      <c r="M160" s="110">
        <f t="shared" si="57"/>
        <v>3</v>
      </c>
      <c r="N160" s="110">
        <f t="shared" si="57"/>
        <v>5</v>
      </c>
      <c r="O160" s="110">
        <f t="shared" si="57"/>
        <v>3</v>
      </c>
      <c r="P160" s="111">
        <f>SUM(G160:O160)</f>
        <v>36</v>
      </c>
      <c r="Q160" s="110">
        <f t="shared" ref="Q160:Y160" si="58">Q$7</f>
        <v>4</v>
      </c>
      <c r="R160" s="112">
        <f t="shared" si="58"/>
        <v>4</v>
      </c>
      <c r="S160" s="112">
        <f t="shared" si="58"/>
        <v>3</v>
      </c>
      <c r="T160" s="112">
        <f t="shared" si="58"/>
        <v>5</v>
      </c>
      <c r="U160" s="112">
        <f t="shared" si="58"/>
        <v>3</v>
      </c>
      <c r="V160" s="112">
        <f t="shared" si="58"/>
        <v>4</v>
      </c>
      <c r="W160" s="112">
        <f t="shared" si="58"/>
        <v>4</v>
      </c>
      <c r="X160" s="112">
        <f t="shared" si="58"/>
        <v>5</v>
      </c>
      <c r="Y160" s="113">
        <f t="shared" si="58"/>
        <v>4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2" x14ac:dyDescent="0.35">
      <c r="E161" s="101"/>
      <c r="F161" s="114" t="s">
        <v>7</v>
      </c>
      <c r="G161" s="115">
        <f>G$8</f>
        <v>4</v>
      </c>
      <c r="H161" s="115">
        <f t="shared" ref="H161:O161" si="59">H$8</f>
        <v>8</v>
      </c>
      <c r="I161" s="115">
        <f t="shared" si="59"/>
        <v>12</v>
      </c>
      <c r="J161" s="115">
        <f t="shared" si="59"/>
        <v>14</v>
      </c>
      <c r="K161" s="115">
        <f t="shared" si="59"/>
        <v>2</v>
      </c>
      <c r="L161" s="115">
        <f t="shared" si="59"/>
        <v>10</v>
      </c>
      <c r="M161" s="115">
        <f t="shared" si="59"/>
        <v>18</v>
      </c>
      <c r="N161" s="115">
        <f t="shared" si="59"/>
        <v>16</v>
      </c>
      <c r="O161" s="116">
        <f t="shared" si="59"/>
        <v>6</v>
      </c>
      <c r="P161" s="117"/>
      <c r="Q161" s="118">
        <f t="shared" ref="Q161:Y161" si="60">Q$8</f>
        <v>1</v>
      </c>
      <c r="R161" s="119">
        <f t="shared" si="60"/>
        <v>9</v>
      </c>
      <c r="S161" s="119">
        <f t="shared" si="60"/>
        <v>11</v>
      </c>
      <c r="T161" s="119">
        <f t="shared" si="60"/>
        <v>5</v>
      </c>
      <c r="U161" s="119">
        <f t="shared" si="60"/>
        <v>17</v>
      </c>
      <c r="V161" s="119">
        <f t="shared" si="60"/>
        <v>15</v>
      </c>
      <c r="W161" s="119">
        <f t="shared" si="60"/>
        <v>3</v>
      </c>
      <c r="X161" s="119">
        <f t="shared" si="60"/>
        <v>13</v>
      </c>
      <c r="Y161" s="116">
        <f t="shared" si="60"/>
        <v>7</v>
      </c>
      <c r="Z161" s="117"/>
      <c r="AA161" s="120"/>
      <c r="AB161" s="101"/>
      <c r="AC161" s="101"/>
    </row>
    <row r="162" spans="5:32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1</v>
      </c>
      <c r="H162" s="122">
        <f t="shared" ref="H162:O162" si="61">IF($Q157&lt;=18,IF(H161&lt;=$Q157,1,0),IF($Q157&lt;=36,IF(H161&lt;=($Q157-18),2,1),IF($Q157&gt;36,IF(H161&lt;=($Q157-36),3,2))))</f>
        <v>1</v>
      </c>
      <c r="I162" s="122">
        <f t="shared" si="61"/>
        <v>1</v>
      </c>
      <c r="J162" s="122">
        <f t="shared" si="61"/>
        <v>1</v>
      </c>
      <c r="K162" s="122">
        <f t="shared" si="61"/>
        <v>2</v>
      </c>
      <c r="L162" s="122">
        <f t="shared" si="61"/>
        <v>1</v>
      </c>
      <c r="M162" s="122">
        <f t="shared" si="61"/>
        <v>1</v>
      </c>
      <c r="N162" s="122">
        <f t="shared" si="61"/>
        <v>1</v>
      </c>
      <c r="O162" s="123">
        <f t="shared" si="61"/>
        <v>1</v>
      </c>
      <c r="P162" s="124">
        <f>SUM(G162:O162)</f>
        <v>10</v>
      </c>
      <c r="Q162" s="123">
        <f t="shared" ref="Q162:Y162" si="62">IF($Q157&lt;=18,IF(Q161&lt;=$Q157,1,0),IF($Q157&lt;=36,IF(Q161&lt;=($Q157-18),2,1),IF($Q157&gt;36,IF(Q161&lt;=($Q157-36),3,2))))</f>
        <v>2</v>
      </c>
      <c r="R162" s="123">
        <f t="shared" si="62"/>
        <v>1</v>
      </c>
      <c r="S162" s="123">
        <f t="shared" si="62"/>
        <v>1</v>
      </c>
      <c r="T162" s="123">
        <f t="shared" si="62"/>
        <v>1</v>
      </c>
      <c r="U162" s="123">
        <f t="shared" si="62"/>
        <v>1</v>
      </c>
      <c r="V162" s="123">
        <f t="shared" si="62"/>
        <v>1</v>
      </c>
      <c r="W162" s="123">
        <f t="shared" si="62"/>
        <v>1</v>
      </c>
      <c r="X162" s="123">
        <f t="shared" si="62"/>
        <v>1</v>
      </c>
      <c r="Y162" s="123">
        <f t="shared" si="62"/>
        <v>1</v>
      </c>
      <c r="Z162" s="125">
        <f>SUM(Q162:Y162)</f>
        <v>10</v>
      </c>
      <c r="AA162" s="126">
        <f>P162+Z162</f>
        <v>20</v>
      </c>
      <c r="AB162" s="101"/>
      <c r="AC162" s="101"/>
    </row>
    <row r="163" spans="5:32" x14ac:dyDescent="0.35">
      <c r="E163" s="101"/>
      <c r="F163" s="127" t="s">
        <v>51</v>
      </c>
      <c r="G163" s="128">
        <f t="shared" ref="G163:O163" si="63">G12</f>
        <v>10</v>
      </c>
      <c r="H163" s="128">
        <f t="shared" si="63"/>
        <v>10</v>
      </c>
      <c r="I163" s="128">
        <f t="shared" si="63"/>
        <v>10</v>
      </c>
      <c r="J163" s="128">
        <f t="shared" si="63"/>
        <v>10</v>
      </c>
      <c r="K163" s="128">
        <f t="shared" si="63"/>
        <v>10</v>
      </c>
      <c r="L163" s="128">
        <f t="shared" si="63"/>
        <v>10</v>
      </c>
      <c r="M163" s="128">
        <f t="shared" si="63"/>
        <v>10</v>
      </c>
      <c r="N163" s="128">
        <f t="shared" si="63"/>
        <v>10</v>
      </c>
      <c r="O163" s="128">
        <f t="shared" si="63"/>
        <v>10</v>
      </c>
      <c r="P163" s="129">
        <f>SUM(G163:O163)</f>
        <v>90</v>
      </c>
      <c r="Q163" s="130">
        <f t="shared" ref="Q163:Y163" si="64">Q12</f>
        <v>10</v>
      </c>
      <c r="R163" s="128">
        <f t="shared" si="64"/>
        <v>10</v>
      </c>
      <c r="S163" s="128">
        <f t="shared" si="64"/>
        <v>10</v>
      </c>
      <c r="T163" s="128">
        <f t="shared" si="64"/>
        <v>10</v>
      </c>
      <c r="U163" s="128">
        <f t="shared" si="64"/>
        <v>10</v>
      </c>
      <c r="V163" s="128">
        <f t="shared" si="64"/>
        <v>10</v>
      </c>
      <c r="W163" s="128">
        <f t="shared" si="64"/>
        <v>10</v>
      </c>
      <c r="X163" s="128">
        <f t="shared" si="64"/>
        <v>10</v>
      </c>
      <c r="Y163" s="131">
        <f t="shared" si="64"/>
        <v>10</v>
      </c>
      <c r="Z163" s="129">
        <f>SUM(Q163:Y163)</f>
        <v>90</v>
      </c>
      <c r="AA163" s="132">
        <f>P163+Z163</f>
        <v>180</v>
      </c>
      <c r="AB163" s="101"/>
      <c r="AC163" s="101"/>
    </row>
    <row r="164" spans="5:32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0</v>
      </c>
      <c r="H164" s="134">
        <f t="shared" ref="H164:O164" si="65">IF(H163-H160=-1,3+H162)+IF(H163-H160=0,2+H162)+IF(H163-H160=1,1+H162)+IF(H163-H160=2,H162)+IF(H163-H160=3,IF(H162-1&gt;0,H162-1,0))+IF(H163-H160=4,IF(H162-2&gt;0,H162-2,0))</f>
        <v>0</v>
      </c>
      <c r="I164" s="134">
        <f t="shared" si="65"/>
        <v>0</v>
      </c>
      <c r="J164" s="134">
        <f t="shared" si="65"/>
        <v>0</v>
      </c>
      <c r="K164" s="134">
        <f t="shared" si="65"/>
        <v>0</v>
      </c>
      <c r="L164" s="134">
        <f t="shared" si="65"/>
        <v>0</v>
      </c>
      <c r="M164" s="134">
        <f t="shared" si="65"/>
        <v>0</v>
      </c>
      <c r="N164" s="134">
        <f t="shared" si="65"/>
        <v>0</v>
      </c>
      <c r="O164" s="135">
        <f t="shared" si="65"/>
        <v>0</v>
      </c>
      <c r="P164" s="136">
        <f>SUM(G164:O164)</f>
        <v>0</v>
      </c>
      <c r="Q164" s="137">
        <f t="shared" ref="Q164:Y164" si="66">IF(Q163-Q160=-1,3+Q162)+IF(Q163-Q160=0,2+Q162)+IF(Q163-Q160=1,1+Q162)+IF(Q163-Q160=2,Q162)+IF(Q163-Q160=3,IF(Q162-1&gt;0,Q162-1,0))+IF(Q163-Q160=4,IF(Q162-2&gt;0,Q162-2,0))</f>
        <v>0</v>
      </c>
      <c r="R164" s="138">
        <f t="shared" si="66"/>
        <v>0</v>
      </c>
      <c r="S164" s="138">
        <f t="shared" si="66"/>
        <v>0</v>
      </c>
      <c r="T164" s="138">
        <f t="shared" si="66"/>
        <v>0</v>
      </c>
      <c r="U164" s="138">
        <f t="shared" si="66"/>
        <v>0</v>
      </c>
      <c r="V164" s="138">
        <f t="shared" si="66"/>
        <v>0</v>
      </c>
      <c r="W164" s="138">
        <f t="shared" si="66"/>
        <v>0</v>
      </c>
      <c r="X164" s="138">
        <f t="shared" si="66"/>
        <v>0</v>
      </c>
      <c r="Y164" s="135">
        <f t="shared" si="66"/>
        <v>0</v>
      </c>
      <c r="Z164" s="136">
        <f>SUM(Q164:Y164)</f>
        <v>0</v>
      </c>
      <c r="AA164" s="139">
        <f>P164+Z164</f>
        <v>0</v>
      </c>
      <c r="AB164" s="101"/>
      <c r="AC164" s="101"/>
    </row>
    <row r="165" spans="5:32" ht="15" thickBot="1" x14ac:dyDescent="0.4">
      <c r="E165" s="101"/>
      <c r="F165" s="140" t="s">
        <v>53</v>
      </c>
      <c r="G165" s="141">
        <f t="shared" ref="G165:O165" si="67">IF(G163-G160=-2,4)+IF(G163-G160=-1,3)+IF(G163-G160=0,2)+IF(G163-G160=1,1)+IF(G163-G160&gt;2,0)</f>
        <v>0</v>
      </c>
      <c r="H165" s="141">
        <f t="shared" si="67"/>
        <v>0</v>
      </c>
      <c r="I165" s="141">
        <f t="shared" si="67"/>
        <v>0</v>
      </c>
      <c r="J165" s="141">
        <f t="shared" si="67"/>
        <v>0</v>
      </c>
      <c r="K165" s="141">
        <f t="shared" si="67"/>
        <v>0</v>
      </c>
      <c r="L165" s="141">
        <f t="shared" si="67"/>
        <v>0</v>
      </c>
      <c r="M165" s="141">
        <f t="shared" si="67"/>
        <v>0</v>
      </c>
      <c r="N165" s="141">
        <f t="shared" si="67"/>
        <v>0</v>
      </c>
      <c r="O165" s="142">
        <f t="shared" si="67"/>
        <v>0</v>
      </c>
      <c r="P165" s="143">
        <f>SUM(G165:O165)</f>
        <v>0</v>
      </c>
      <c r="Q165" s="142">
        <f t="shared" ref="Q165:Y165" si="68">IF(Q163-Q160=-2,4)+IF(Q163-Q160=-1,3)+IF(Q163-Q160=0,2)+IF(Q163-Q160=1,1)+IF(Q163-Q160&gt;2,0)</f>
        <v>0</v>
      </c>
      <c r="R165" s="142">
        <f t="shared" si="68"/>
        <v>0</v>
      </c>
      <c r="S165" s="142">
        <f t="shared" si="68"/>
        <v>0</v>
      </c>
      <c r="T165" s="142">
        <f t="shared" si="68"/>
        <v>0</v>
      </c>
      <c r="U165" s="142">
        <f t="shared" si="68"/>
        <v>0</v>
      </c>
      <c r="V165" s="142">
        <f t="shared" si="68"/>
        <v>0</v>
      </c>
      <c r="W165" s="142">
        <f t="shared" si="68"/>
        <v>0</v>
      </c>
      <c r="X165" s="142">
        <f t="shared" si="68"/>
        <v>0</v>
      </c>
      <c r="Y165" s="142">
        <f t="shared" si="68"/>
        <v>0</v>
      </c>
      <c r="Z165" s="143">
        <f>SUM(Q165:Y165)</f>
        <v>0</v>
      </c>
      <c r="AA165" s="144">
        <f>P165+Z165</f>
        <v>0</v>
      </c>
      <c r="AB165" s="101"/>
      <c r="AC165" s="101"/>
    </row>
    <row r="166" spans="5:32" x14ac:dyDescent="0.35">
      <c r="E166" s="101"/>
      <c r="F166" s="38"/>
      <c r="G166" s="28">
        <f>G163-G160</f>
        <v>6</v>
      </c>
      <c r="H166" s="28">
        <f t="shared" ref="H166:O166" si="69">H163-H160</f>
        <v>6</v>
      </c>
      <c r="I166" s="28">
        <f t="shared" si="69"/>
        <v>5</v>
      </c>
      <c r="J166" s="28">
        <f t="shared" si="69"/>
        <v>6</v>
      </c>
      <c r="K166" s="28">
        <f t="shared" si="69"/>
        <v>7</v>
      </c>
      <c r="L166" s="28">
        <f t="shared" si="69"/>
        <v>5</v>
      </c>
      <c r="M166" s="28">
        <f t="shared" si="69"/>
        <v>7</v>
      </c>
      <c r="N166" s="28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5"/>
      <c r="AA166" s="146"/>
      <c r="AB166" s="101"/>
      <c r="AC166" s="101"/>
    </row>
    <row r="167" spans="5:32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2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2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0</v>
      </c>
      <c r="P169" s="198" t="s">
        <v>57</v>
      </c>
      <c r="Q169" s="198"/>
      <c r="R169" s="198"/>
      <c r="S169" s="198"/>
      <c r="T169" s="198"/>
      <c r="U169" s="148">
        <f>COUNTIF(G166:Y166,"=2")</f>
        <v>0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</row>
    <row r="170" spans="5:32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0</v>
      </c>
      <c r="M170" s="217" t="s">
        <v>59</v>
      </c>
      <c r="N170" s="217"/>
      <c r="O170" s="152">
        <f>COUNTIF(G166:Y166,"=1")</f>
        <v>0</v>
      </c>
      <c r="P170" s="198" t="s">
        <v>60</v>
      </c>
      <c r="Q170" s="198"/>
      <c r="R170" s="198"/>
      <c r="S170" s="198"/>
      <c r="T170" s="198"/>
      <c r="U170" s="151">
        <f>COUNTIF(G166:Y166,"&gt;=3")</f>
        <v>18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</row>
    <row r="171" spans="5:32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0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</row>
    <row r="172" spans="5:32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0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</row>
    <row r="173" spans="5:32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0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</row>
    <row r="174" spans="5:32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18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</row>
    <row r="175" spans="5:32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</row>
    <row r="176" spans="5:32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</row>
    <row r="177" spans="5:32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</row>
    <row r="178" spans="5:32" ht="15.5" thickTop="1" thickBot="1" x14ac:dyDescent="0.4"/>
    <row r="179" spans="5:32" x14ac:dyDescent="0.35">
      <c r="E179" s="101"/>
      <c r="F179" s="102" t="s">
        <v>49</v>
      </c>
      <c r="G179" s="196">
        <f>C13</f>
        <v>0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0</v>
      </c>
      <c r="AB179" s="101"/>
      <c r="AC179" s="101"/>
    </row>
    <row r="180" spans="5:32" ht="15" thickBot="1" x14ac:dyDescent="0.4">
      <c r="E180" s="101"/>
      <c r="F180" s="104" t="s">
        <v>6</v>
      </c>
      <c r="G180" s="210">
        <f>E13</f>
        <v>20</v>
      </c>
      <c r="H180" s="211"/>
      <c r="I180" s="211"/>
      <c r="J180" s="211"/>
      <c r="K180" s="17"/>
      <c r="L180" s="211">
        <f>$F$3</f>
        <v>133</v>
      </c>
      <c r="M180" s="211"/>
      <c r="N180" s="211"/>
      <c r="O180" s="211">
        <f>$G$3</f>
        <v>68.599999999999994</v>
      </c>
      <c r="P180" s="211"/>
      <c r="Q180" s="212">
        <f>ROUND((G180*(L180/113)+(O180-AA183)),0)</f>
        <v>20</v>
      </c>
      <c r="R180" s="212"/>
      <c r="S180" s="212"/>
      <c r="T180" s="212"/>
      <c r="U180" s="17"/>
      <c r="V180" s="17"/>
      <c r="AA180" s="17"/>
      <c r="AB180" s="101"/>
      <c r="AC180" s="101"/>
    </row>
    <row r="181" spans="5:32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2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2" x14ac:dyDescent="0.35">
      <c r="E183" s="101"/>
      <c r="F183" s="109" t="s">
        <v>11</v>
      </c>
      <c r="G183" s="110">
        <f>G$7</f>
        <v>4</v>
      </c>
      <c r="H183" s="110">
        <f t="shared" ref="H183:O183" si="71">H$7</f>
        <v>4</v>
      </c>
      <c r="I183" s="110">
        <f t="shared" si="71"/>
        <v>5</v>
      </c>
      <c r="J183" s="110">
        <f t="shared" si="71"/>
        <v>4</v>
      </c>
      <c r="K183" s="110">
        <f t="shared" si="71"/>
        <v>3</v>
      </c>
      <c r="L183" s="110">
        <f t="shared" si="71"/>
        <v>5</v>
      </c>
      <c r="M183" s="110">
        <f t="shared" si="71"/>
        <v>3</v>
      </c>
      <c r="N183" s="110">
        <f t="shared" si="71"/>
        <v>5</v>
      </c>
      <c r="O183" s="110">
        <f t="shared" si="71"/>
        <v>3</v>
      </c>
      <c r="P183" s="111">
        <f>SUM(G183:O183)</f>
        <v>36</v>
      </c>
      <c r="Q183" s="110">
        <f t="shared" ref="Q183:Y183" si="72">Q$7</f>
        <v>4</v>
      </c>
      <c r="R183" s="112">
        <f t="shared" si="72"/>
        <v>4</v>
      </c>
      <c r="S183" s="112">
        <f t="shared" si="72"/>
        <v>3</v>
      </c>
      <c r="T183" s="112">
        <f t="shared" si="72"/>
        <v>5</v>
      </c>
      <c r="U183" s="112">
        <f t="shared" si="72"/>
        <v>3</v>
      </c>
      <c r="V183" s="112">
        <f t="shared" si="72"/>
        <v>4</v>
      </c>
      <c r="W183" s="112">
        <f t="shared" si="72"/>
        <v>4</v>
      </c>
      <c r="X183" s="112">
        <f t="shared" si="72"/>
        <v>5</v>
      </c>
      <c r="Y183" s="113">
        <f t="shared" si="72"/>
        <v>4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2" x14ac:dyDescent="0.35">
      <c r="E184" s="101"/>
      <c r="F184" s="114" t="s">
        <v>7</v>
      </c>
      <c r="G184" s="115">
        <f>G$8</f>
        <v>4</v>
      </c>
      <c r="H184" s="115">
        <f t="shared" ref="H184:O184" si="73">H$8</f>
        <v>8</v>
      </c>
      <c r="I184" s="115">
        <f t="shared" si="73"/>
        <v>12</v>
      </c>
      <c r="J184" s="115">
        <f t="shared" si="73"/>
        <v>14</v>
      </c>
      <c r="K184" s="115">
        <f t="shared" si="73"/>
        <v>2</v>
      </c>
      <c r="L184" s="115">
        <f t="shared" si="73"/>
        <v>10</v>
      </c>
      <c r="M184" s="115">
        <f t="shared" si="73"/>
        <v>18</v>
      </c>
      <c r="N184" s="115">
        <f t="shared" si="73"/>
        <v>16</v>
      </c>
      <c r="O184" s="116">
        <f t="shared" si="73"/>
        <v>6</v>
      </c>
      <c r="P184" s="117"/>
      <c r="Q184" s="118">
        <f t="shared" ref="Q184:Y184" si="74">Q$8</f>
        <v>1</v>
      </c>
      <c r="R184" s="119">
        <f t="shared" si="74"/>
        <v>9</v>
      </c>
      <c r="S184" s="119">
        <f t="shared" si="74"/>
        <v>11</v>
      </c>
      <c r="T184" s="119">
        <f t="shared" si="74"/>
        <v>5</v>
      </c>
      <c r="U184" s="119">
        <f t="shared" si="74"/>
        <v>17</v>
      </c>
      <c r="V184" s="119">
        <f t="shared" si="74"/>
        <v>15</v>
      </c>
      <c r="W184" s="119">
        <f t="shared" si="74"/>
        <v>3</v>
      </c>
      <c r="X184" s="119">
        <f t="shared" si="74"/>
        <v>13</v>
      </c>
      <c r="Y184" s="116">
        <f t="shared" si="74"/>
        <v>7</v>
      </c>
      <c r="Z184" s="117"/>
      <c r="AA184" s="120"/>
      <c r="AB184" s="101"/>
      <c r="AC184" s="101"/>
    </row>
    <row r="185" spans="5:32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1</v>
      </c>
      <c r="H185" s="122">
        <f t="shared" ref="H185:O185" si="75">IF($Q180&lt;=18,IF(H184&lt;=$Q180,1,0),IF($Q180&lt;=36,IF(H184&lt;=($Q180-18),2,1),IF($Q180&gt;36,IF(H184&lt;=($Q180-36),3,2))))</f>
        <v>1</v>
      </c>
      <c r="I185" s="122">
        <f t="shared" si="75"/>
        <v>1</v>
      </c>
      <c r="J185" s="122">
        <f t="shared" si="75"/>
        <v>1</v>
      </c>
      <c r="K185" s="122">
        <f t="shared" si="75"/>
        <v>2</v>
      </c>
      <c r="L185" s="122">
        <f t="shared" si="75"/>
        <v>1</v>
      </c>
      <c r="M185" s="122">
        <f t="shared" si="75"/>
        <v>1</v>
      </c>
      <c r="N185" s="122">
        <f t="shared" si="75"/>
        <v>1</v>
      </c>
      <c r="O185" s="123">
        <f t="shared" si="75"/>
        <v>1</v>
      </c>
      <c r="P185" s="124">
        <f>SUM(G185:O185)</f>
        <v>10</v>
      </c>
      <c r="Q185" s="123">
        <f t="shared" ref="Q185:Y185" si="76">IF($Q180&lt;=18,IF(Q184&lt;=$Q180,1,0),IF($Q180&lt;=36,IF(Q184&lt;=($Q180-18),2,1),IF($Q180&gt;36,IF(Q184&lt;=($Q180-36),3,2))))</f>
        <v>2</v>
      </c>
      <c r="R185" s="123">
        <f t="shared" si="76"/>
        <v>1</v>
      </c>
      <c r="S185" s="123">
        <f t="shared" si="76"/>
        <v>1</v>
      </c>
      <c r="T185" s="123">
        <f t="shared" si="76"/>
        <v>1</v>
      </c>
      <c r="U185" s="123">
        <f t="shared" si="76"/>
        <v>1</v>
      </c>
      <c r="V185" s="123">
        <f t="shared" si="76"/>
        <v>1</v>
      </c>
      <c r="W185" s="123">
        <f t="shared" si="76"/>
        <v>1</v>
      </c>
      <c r="X185" s="123">
        <f t="shared" si="76"/>
        <v>1</v>
      </c>
      <c r="Y185" s="123">
        <f t="shared" si="76"/>
        <v>1</v>
      </c>
      <c r="Z185" s="125">
        <f>SUM(Q185:Y185)</f>
        <v>10</v>
      </c>
      <c r="AA185" s="126">
        <f>P185+Z185</f>
        <v>20</v>
      </c>
      <c r="AB185" s="101"/>
      <c r="AC185" s="101"/>
    </row>
    <row r="186" spans="5:32" x14ac:dyDescent="0.35">
      <c r="E186" s="101"/>
      <c r="F186" s="127" t="s">
        <v>51</v>
      </c>
      <c r="G186" s="128">
        <f t="shared" ref="G186:O186" si="77">G13</f>
        <v>10</v>
      </c>
      <c r="H186" s="128">
        <f t="shared" si="77"/>
        <v>10</v>
      </c>
      <c r="I186" s="128">
        <f t="shared" si="77"/>
        <v>10</v>
      </c>
      <c r="J186" s="128">
        <f t="shared" si="77"/>
        <v>10</v>
      </c>
      <c r="K186" s="128">
        <f t="shared" si="77"/>
        <v>10</v>
      </c>
      <c r="L186" s="128">
        <f t="shared" si="77"/>
        <v>10</v>
      </c>
      <c r="M186" s="128">
        <f t="shared" si="77"/>
        <v>10</v>
      </c>
      <c r="N186" s="128">
        <f t="shared" si="77"/>
        <v>10</v>
      </c>
      <c r="O186" s="128">
        <f t="shared" si="77"/>
        <v>10</v>
      </c>
      <c r="P186" s="129">
        <f>SUM(G186:O186)</f>
        <v>90</v>
      </c>
      <c r="Q186" s="130">
        <f t="shared" ref="Q186:Y186" si="78">Q13</f>
        <v>10</v>
      </c>
      <c r="R186" s="128">
        <f t="shared" si="78"/>
        <v>10</v>
      </c>
      <c r="S186" s="128">
        <f t="shared" si="78"/>
        <v>10</v>
      </c>
      <c r="T186" s="128">
        <f t="shared" si="78"/>
        <v>10</v>
      </c>
      <c r="U186" s="128">
        <f t="shared" si="78"/>
        <v>10</v>
      </c>
      <c r="V186" s="128">
        <f t="shared" si="78"/>
        <v>10</v>
      </c>
      <c r="W186" s="128">
        <f t="shared" si="78"/>
        <v>10</v>
      </c>
      <c r="X186" s="128">
        <f t="shared" si="78"/>
        <v>10</v>
      </c>
      <c r="Y186" s="131">
        <f t="shared" si="78"/>
        <v>10</v>
      </c>
      <c r="Z186" s="129">
        <f>SUM(Q186:Y186)</f>
        <v>90</v>
      </c>
      <c r="AA186" s="132">
        <f>P186+Z186</f>
        <v>180</v>
      </c>
      <c r="AB186" s="101"/>
      <c r="AC186" s="101"/>
    </row>
    <row r="187" spans="5:32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0</v>
      </c>
      <c r="H187" s="134">
        <f t="shared" ref="H187:O187" si="79">IF(H186-H183=-1,3+H185)+IF(H186-H183=0,2+H185)+IF(H186-H183=1,1+H185)+IF(H186-H183=2,H185)+IF(H186-H183=3,IF(H185-1&gt;0,H185-1,0))+IF(H186-H183=4,IF(H185-2&gt;0,H185-2,0))</f>
        <v>0</v>
      </c>
      <c r="I187" s="134">
        <f t="shared" si="79"/>
        <v>0</v>
      </c>
      <c r="J187" s="134">
        <f t="shared" si="79"/>
        <v>0</v>
      </c>
      <c r="K187" s="134">
        <f t="shared" si="79"/>
        <v>0</v>
      </c>
      <c r="L187" s="134">
        <f t="shared" si="79"/>
        <v>0</v>
      </c>
      <c r="M187" s="134">
        <f t="shared" si="79"/>
        <v>0</v>
      </c>
      <c r="N187" s="134">
        <f t="shared" si="79"/>
        <v>0</v>
      </c>
      <c r="O187" s="135">
        <f t="shared" si="79"/>
        <v>0</v>
      </c>
      <c r="P187" s="136">
        <f>SUM(G187:O187)</f>
        <v>0</v>
      </c>
      <c r="Q187" s="137">
        <f t="shared" ref="Q187:Y187" si="80">IF(Q186-Q183=-1,3+Q185)+IF(Q186-Q183=0,2+Q185)+IF(Q186-Q183=1,1+Q185)+IF(Q186-Q183=2,Q185)+IF(Q186-Q183=3,IF(Q185-1&gt;0,Q185-1,0))+IF(Q186-Q183=4,IF(Q185-2&gt;0,Q185-2,0))</f>
        <v>0</v>
      </c>
      <c r="R187" s="138">
        <f t="shared" si="80"/>
        <v>0</v>
      </c>
      <c r="S187" s="138">
        <f t="shared" si="80"/>
        <v>0</v>
      </c>
      <c r="T187" s="138">
        <f t="shared" si="80"/>
        <v>0</v>
      </c>
      <c r="U187" s="138">
        <f t="shared" si="80"/>
        <v>0</v>
      </c>
      <c r="V187" s="138">
        <f t="shared" si="80"/>
        <v>0</v>
      </c>
      <c r="W187" s="138">
        <f t="shared" si="80"/>
        <v>0</v>
      </c>
      <c r="X187" s="138">
        <f t="shared" si="80"/>
        <v>0</v>
      </c>
      <c r="Y187" s="135">
        <f t="shared" si="80"/>
        <v>0</v>
      </c>
      <c r="Z187" s="136">
        <f>SUM(Q187:Y187)</f>
        <v>0</v>
      </c>
      <c r="AA187" s="139">
        <f>P187+Z187</f>
        <v>0</v>
      </c>
      <c r="AB187" s="101"/>
      <c r="AC187" s="101"/>
    </row>
    <row r="188" spans="5:32" ht="15" thickBot="1" x14ac:dyDescent="0.4">
      <c r="E188" s="101"/>
      <c r="F188" s="140" t="s">
        <v>53</v>
      </c>
      <c r="G188" s="141">
        <f t="shared" ref="G188:O188" si="81">IF(G186-G183=-2,4)+IF(G186-G183=-1,3)+IF(G186-G183=0,2)+IF(G186-G183=1,1)+IF(G186-G183&gt;2,0)</f>
        <v>0</v>
      </c>
      <c r="H188" s="141">
        <f t="shared" si="81"/>
        <v>0</v>
      </c>
      <c r="I188" s="141">
        <f t="shared" si="81"/>
        <v>0</v>
      </c>
      <c r="J188" s="141">
        <f t="shared" si="81"/>
        <v>0</v>
      </c>
      <c r="K188" s="141">
        <f t="shared" si="81"/>
        <v>0</v>
      </c>
      <c r="L188" s="141">
        <f t="shared" si="81"/>
        <v>0</v>
      </c>
      <c r="M188" s="141">
        <f t="shared" si="81"/>
        <v>0</v>
      </c>
      <c r="N188" s="141">
        <f t="shared" si="81"/>
        <v>0</v>
      </c>
      <c r="O188" s="142">
        <f t="shared" si="81"/>
        <v>0</v>
      </c>
      <c r="P188" s="143">
        <f>SUM(G188:O188)</f>
        <v>0</v>
      </c>
      <c r="Q188" s="142">
        <f t="shared" ref="Q188:Y188" si="82">IF(Q186-Q183=-2,4)+IF(Q186-Q183=-1,3)+IF(Q186-Q183=0,2)+IF(Q186-Q183=1,1)+IF(Q186-Q183&gt;2,0)</f>
        <v>0</v>
      </c>
      <c r="R188" s="142">
        <f t="shared" si="82"/>
        <v>0</v>
      </c>
      <c r="S188" s="142">
        <f t="shared" si="82"/>
        <v>0</v>
      </c>
      <c r="T188" s="142">
        <f t="shared" si="82"/>
        <v>0</v>
      </c>
      <c r="U188" s="142">
        <f t="shared" si="82"/>
        <v>0</v>
      </c>
      <c r="V188" s="142">
        <f t="shared" si="82"/>
        <v>0</v>
      </c>
      <c r="W188" s="142">
        <f t="shared" si="82"/>
        <v>0</v>
      </c>
      <c r="X188" s="142">
        <f t="shared" si="82"/>
        <v>0</v>
      </c>
      <c r="Y188" s="142">
        <f t="shared" si="82"/>
        <v>0</v>
      </c>
      <c r="Z188" s="143">
        <f>SUM(Q188:Y188)</f>
        <v>0</v>
      </c>
      <c r="AA188" s="144">
        <f>P188+Z188</f>
        <v>0</v>
      </c>
      <c r="AB188" s="101"/>
      <c r="AC188" s="101"/>
    </row>
    <row r="189" spans="5:32" x14ac:dyDescent="0.35">
      <c r="E189" s="101"/>
      <c r="F189" s="38"/>
      <c r="G189" s="28">
        <f>G186-G183</f>
        <v>6</v>
      </c>
      <c r="H189" s="28">
        <f t="shared" ref="H189:O189" si="83">H186-H183</f>
        <v>6</v>
      </c>
      <c r="I189" s="28">
        <f t="shared" si="83"/>
        <v>5</v>
      </c>
      <c r="J189" s="28">
        <f t="shared" si="83"/>
        <v>6</v>
      </c>
      <c r="K189" s="28">
        <f t="shared" si="83"/>
        <v>7</v>
      </c>
      <c r="L189" s="28">
        <f t="shared" si="83"/>
        <v>5</v>
      </c>
      <c r="M189" s="28">
        <f t="shared" si="83"/>
        <v>7</v>
      </c>
      <c r="N189" s="28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5"/>
      <c r="AA189" s="146"/>
      <c r="AB189" s="101"/>
      <c r="AC189" s="101"/>
    </row>
    <row r="190" spans="5:32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2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2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0</v>
      </c>
      <c r="P192" s="198" t="s">
        <v>57</v>
      </c>
      <c r="Q192" s="198"/>
      <c r="R192" s="198"/>
      <c r="S192" s="198"/>
      <c r="T192" s="198"/>
      <c r="U192" s="148">
        <f>COUNTIF(G189:Y189,"=2")</f>
        <v>0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</row>
    <row r="193" spans="5:32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0</v>
      </c>
      <c r="P193" s="198" t="s">
        <v>60</v>
      </c>
      <c r="Q193" s="198"/>
      <c r="R193" s="198"/>
      <c r="S193" s="198"/>
      <c r="T193" s="198"/>
      <c r="U193" s="151">
        <f>COUNTIF(G189:Y189,"&gt;=3")</f>
        <v>18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</row>
    <row r="194" spans="5:32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0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</row>
    <row r="195" spans="5:32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0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</row>
    <row r="196" spans="5:32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0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</row>
    <row r="197" spans="5:32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18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</row>
    <row r="198" spans="5:32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</row>
    <row r="199" spans="5:32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</row>
    <row r="200" spans="5:32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</row>
    <row r="201" spans="5:32" ht="15.5" thickTop="1" thickBot="1" x14ac:dyDescent="0.4"/>
    <row r="202" spans="5:32" x14ac:dyDescent="0.35">
      <c r="E202" s="101"/>
      <c r="F202" s="102" t="s">
        <v>49</v>
      </c>
      <c r="G202" s="196">
        <f>C14</f>
        <v>0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0</v>
      </c>
      <c r="AB202" s="101"/>
      <c r="AC202" s="101"/>
    </row>
    <row r="203" spans="5:32" ht="15" thickBot="1" x14ac:dyDescent="0.4">
      <c r="E203" s="101"/>
      <c r="F203" s="104" t="s">
        <v>6</v>
      </c>
      <c r="G203" s="210">
        <f>E14</f>
        <v>20</v>
      </c>
      <c r="H203" s="211"/>
      <c r="I203" s="211"/>
      <c r="J203" s="211"/>
      <c r="K203" s="17"/>
      <c r="L203" s="211">
        <f>$F$3</f>
        <v>133</v>
      </c>
      <c r="M203" s="211"/>
      <c r="N203" s="211"/>
      <c r="O203" s="211">
        <f>$G$3</f>
        <v>68.599999999999994</v>
      </c>
      <c r="P203" s="211"/>
      <c r="Q203" s="212">
        <f>ROUND((G203*(L203/113)+(O203-AA206)),0)</f>
        <v>20</v>
      </c>
      <c r="R203" s="212"/>
      <c r="S203" s="212"/>
      <c r="T203" s="212"/>
      <c r="U203" s="17"/>
      <c r="V203" s="17"/>
      <c r="AA203" s="17"/>
      <c r="AB203" s="101"/>
      <c r="AC203" s="101"/>
    </row>
    <row r="204" spans="5:32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2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2" x14ac:dyDescent="0.35">
      <c r="E206" s="101"/>
      <c r="F206" s="109" t="s">
        <v>11</v>
      </c>
      <c r="G206" s="110">
        <f>G$7</f>
        <v>4</v>
      </c>
      <c r="H206" s="110">
        <f t="shared" ref="H206:O206" si="85">H$7</f>
        <v>4</v>
      </c>
      <c r="I206" s="110">
        <f t="shared" si="85"/>
        <v>5</v>
      </c>
      <c r="J206" s="110">
        <f t="shared" si="85"/>
        <v>4</v>
      </c>
      <c r="K206" s="110">
        <f t="shared" si="85"/>
        <v>3</v>
      </c>
      <c r="L206" s="110">
        <f t="shared" si="85"/>
        <v>5</v>
      </c>
      <c r="M206" s="110">
        <f t="shared" si="85"/>
        <v>3</v>
      </c>
      <c r="N206" s="110">
        <f t="shared" si="85"/>
        <v>5</v>
      </c>
      <c r="O206" s="110">
        <f t="shared" si="85"/>
        <v>3</v>
      </c>
      <c r="P206" s="111">
        <f>SUM(G206:O206)</f>
        <v>36</v>
      </c>
      <c r="Q206" s="110">
        <f t="shared" ref="Q206:Y206" si="86">Q$7</f>
        <v>4</v>
      </c>
      <c r="R206" s="112">
        <f t="shared" si="86"/>
        <v>4</v>
      </c>
      <c r="S206" s="112">
        <f t="shared" si="86"/>
        <v>3</v>
      </c>
      <c r="T206" s="112">
        <f t="shared" si="86"/>
        <v>5</v>
      </c>
      <c r="U206" s="112">
        <f t="shared" si="86"/>
        <v>3</v>
      </c>
      <c r="V206" s="112">
        <f t="shared" si="86"/>
        <v>4</v>
      </c>
      <c r="W206" s="112">
        <f t="shared" si="86"/>
        <v>4</v>
      </c>
      <c r="X206" s="112">
        <f t="shared" si="86"/>
        <v>5</v>
      </c>
      <c r="Y206" s="113">
        <f t="shared" si="86"/>
        <v>4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2" x14ac:dyDescent="0.35">
      <c r="E207" s="101"/>
      <c r="F207" s="114" t="s">
        <v>7</v>
      </c>
      <c r="G207" s="115">
        <f>G$8</f>
        <v>4</v>
      </c>
      <c r="H207" s="115">
        <f t="shared" ref="H207:O207" si="87">H$8</f>
        <v>8</v>
      </c>
      <c r="I207" s="115">
        <f t="shared" si="87"/>
        <v>12</v>
      </c>
      <c r="J207" s="115">
        <f t="shared" si="87"/>
        <v>14</v>
      </c>
      <c r="K207" s="115">
        <f t="shared" si="87"/>
        <v>2</v>
      </c>
      <c r="L207" s="115">
        <f t="shared" si="87"/>
        <v>10</v>
      </c>
      <c r="M207" s="115">
        <f t="shared" si="87"/>
        <v>18</v>
      </c>
      <c r="N207" s="115">
        <f t="shared" si="87"/>
        <v>16</v>
      </c>
      <c r="O207" s="116">
        <f t="shared" si="87"/>
        <v>6</v>
      </c>
      <c r="P207" s="117"/>
      <c r="Q207" s="118">
        <f t="shared" ref="Q207:Y207" si="88">Q$8</f>
        <v>1</v>
      </c>
      <c r="R207" s="119">
        <f t="shared" si="88"/>
        <v>9</v>
      </c>
      <c r="S207" s="119">
        <f t="shared" si="88"/>
        <v>11</v>
      </c>
      <c r="T207" s="119">
        <f t="shared" si="88"/>
        <v>5</v>
      </c>
      <c r="U207" s="119">
        <f t="shared" si="88"/>
        <v>17</v>
      </c>
      <c r="V207" s="119">
        <f t="shared" si="88"/>
        <v>15</v>
      </c>
      <c r="W207" s="119">
        <f t="shared" si="88"/>
        <v>3</v>
      </c>
      <c r="X207" s="119">
        <f t="shared" si="88"/>
        <v>13</v>
      </c>
      <c r="Y207" s="116">
        <f t="shared" si="88"/>
        <v>7</v>
      </c>
      <c r="Z207" s="117"/>
      <c r="AA207" s="120"/>
      <c r="AB207" s="101"/>
      <c r="AC207" s="101"/>
    </row>
    <row r="208" spans="5:32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:O208" si="89">IF($Q203&lt;=18,IF(H207&lt;=$Q203,1,0),IF($Q203&lt;=36,IF(H207&lt;=($Q203-18),2,1),IF($Q203&gt;36,IF(H207&lt;=($Q203-36),3,2))))</f>
        <v>1</v>
      </c>
      <c r="I208" s="122">
        <f t="shared" si="89"/>
        <v>1</v>
      </c>
      <c r="J208" s="122">
        <f t="shared" si="89"/>
        <v>1</v>
      </c>
      <c r="K208" s="122">
        <f t="shared" si="89"/>
        <v>2</v>
      </c>
      <c r="L208" s="122">
        <f t="shared" si="89"/>
        <v>1</v>
      </c>
      <c r="M208" s="122">
        <f t="shared" si="89"/>
        <v>1</v>
      </c>
      <c r="N208" s="122">
        <f t="shared" si="89"/>
        <v>1</v>
      </c>
      <c r="O208" s="123">
        <f t="shared" si="89"/>
        <v>1</v>
      </c>
      <c r="P208" s="124">
        <f>SUM(G208:O208)</f>
        <v>10</v>
      </c>
      <c r="Q208" s="123">
        <f t="shared" ref="Q208:Y208" si="90">IF($Q203&lt;=18,IF(Q207&lt;=$Q203,1,0),IF($Q203&lt;=36,IF(Q207&lt;=($Q203-18),2,1),IF($Q203&gt;36,IF(Q207&lt;=($Q203-36),3,2))))</f>
        <v>2</v>
      </c>
      <c r="R208" s="123">
        <f t="shared" si="90"/>
        <v>1</v>
      </c>
      <c r="S208" s="123">
        <f t="shared" si="90"/>
        <v>1</v>
      </c>
      <c r="T208" s="123">
        <f t="shared" si="90"/>
        <v>1</v>
      </c>
      <c r="U208" s="123">
        <f t="shared" si="90"/>
        <v>1</v>
      </c>
      <c r="V208" s="123">
        <f t="shared" si="90"/>
        <v>1</v>
      </c>
      <c r="W208" s="123">
        <f t="shared" si="90"/>
        <v>1</v>
      </c>
      <c r="X208" s="123">
        <f t="shared" si="90"/>
        <v>1</v>
      </c>
      <c r="Y208" s="123">
        <f t="shared" si="90"/>
        <v>1</v>
      </c>
      <c r="Z208" s="125">
        <f>SUM(Q208:Y208)</f>
        <v>10</v>
      </c>
      <c r="AA208" s="126">
        <f>P208+Z208</f>
        <v>20</v>
      </c>
      <c r="AB208" s="101"/>
      <c r="AC208" s="101"/>
    </row>
    <row r="209" spans="5:32" x14ac:dyDescent="0.35">
      <c r="E209" s="101"/>
      <c r="F209" s="127" t="s">
        <v>51</v>
      </c>
      <c r="G209" s="128">
        <f t="shared" ref="G209:O209" si="91">G14</f>
        <v>10</v>
      </c>
      <c r="H209" s="128">
        <f t="shared" si="91"/>
        <v>10</v>
      </c>
      <c r="I209" s="128">
        <f t="shared" si="91"/>
        <v>10</v>
      </c>
      <c r="J209" s="128">
        <f t="shared" si="91"/>
        <v>10</v>
      </c>
      <c r="K209" s="128">
        <f t="shared" si="91"/>
        <v>10</v>
      </c>
      <c r="L209" s="128">
        <f t="shared" si="91"/>
        <v>10</v>
      </c>
      <c r="M209" s="128">
        <f t="shared" si="91"/>
        <v>10</v>
      </c>
      <c r="N209" s="128">
        <f t="shared" si="91"/>
        <v>10</v>
      </c>
      <c r="O209" s="128">
        <f t="shared" si="91"/>
        <v>10</v>
      </c>
      <c r="P209" s="129">
        <f>SUM(G209:O209)</f>
        <v>90</v>
      </c>
      <c r="Q209" s="130">
        <f t="shared" ref="Q209:Y209" si="92">Q14</f>
        <v>10</v>
      </c>
      <c r="R209" s="128">
        <f t="shared" si="92"/>
        <v>10</v>
      </c>
      <c r="S209" s="128">
        <f t="shared" si="92"/>
        <v>10</v>
      </c>
      <c r="T209" s="128">
        <f t="shared" si="92"/>
        <v>10</v>
      </c>
      <c r="U209" s="128">
        <f t="shared" si="92"/>
        <v>10</v>
      </c>
      <c r="V209" s="128">
        <f t="shared" si="92"/>
        <v>10</v>
      </c>
      <c r="W209" s="128">
        <f t="shared" si="92"/>
        <v>10</v>
      </c>
      <c r="X209" s="128">
        <f t="shared" si="92"/>
        <v>10</v>
      </c>
      <c r="Y209" s="131">
        <f t="shared" si="92"/>
        <v>10</v>
      </c>
      <c r="Z209" s="129">
        <f>SUM(Q209:Y209)</f>
        <v>90</v>
      </c>
      <c r="AA209" s="132">
        <f>P209+Z209</f>
        <v>180</v>
      </c>
      <c r="AB209" s="101"/>
      <c r="AC209" s="101"/>
    </row>
    <row r="210" spans="5:32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0</v>
      </c>
      <c r="H210" s="134">
        <f t="shared" ref="H210:O210" si="93">IF(H209-H206=-1,3+H208)+IF(H209-H206=0,2+H208)+IF(H209-H206=1,1+H208)+IF(H209-H206=2,H208)+IF(H209-H206=3,IF(H208-1&gt;0,H208-1,0))+IF(H209-H206=4,IF(H208-2&gt;0,H208-2,0))</f>
        <v>0</v>
      </c>
      <c r="I210" s="134">
        <f t="shared" si="93"/>
        <v>0</v>
      </c>
      <c r="J210" s="134">
        <f t="shared" si="93"/>
        <v>0</v>
      </c>
      <c r="K210" s="134">
        <f t="shared" si="93"/>
        <v>0</v>
      </c>
      <c r="L210" s="134">
        <f t="shared" si="93"/>
        <v>0</v>
      </c>
      <c r="M210" s="134">
        <f t="shared" si="93"/>
        <v>0</v>
      </c>
      <c r="N210" s="134">
        <f t="shared" si="93"/>
        <v>0</v>
      </c>
      <c r="O210" s="135">
        <f t="shared" si="93"/>
        <v>0</v>
      </c>
      <c r="P210" s="136">
        <f>SUM(G210:O210)</f>
        <v>0</v>
      </c>
      <c r="Q210" s="137">
        <f t="shared" ref="Q210:Y210" si="94">IF(Q209-Q206=-1,3+Q208)+IF(Q209-Q206=0,2+Q208)+IF(Q209-Q206=1,1+Q208)+IF(Q209-Q206=2,Q208)+IF(Q209-Q206=3,IF(Q208-1&gt;0,Q208-1,0))+IF(Q209-Q206=4,IF(Q208-2&gt;0,Q208-2,0))</f>
        <v>0</v>
      </c>
      <c r="R210" s="138">
        <f t="shared" si="94"/>
        <v>0</v>
      </c>
      <c r="S210" s="138">
        <f t="shared" si="94"/>
        <v>0</v>
      </c>
      <c r="T210" s="138">
        <f t="shared" si="94"/>
        <v>0</v>
      </c>
      <c r="U210" s="138">
        <f t="shared" si="94"/>
        <v>0</v>
      </c>
      <c r="V210" s="138">
        <f t="shared" si="94"/>
        <v>0</v>
      </c>
      <c r="W210" s="138">
        <f t="shared" si="94"/>
        <v>0</v>
      </c>
      <c r="X210" s="138">
        <f t="shared" si="94"/>
        <v>0</v>
      </c>
      <c r="Y210" s="135">
        <f t="shared" si="94"/>
        <v>0</v>
      </c>
      <c r="Z210" s="136">
        <f>SUM(Q210:Y210)</f>
        <v>0</v>
      </c>
      <c r="AA210" s="139">
        <f>P210+Z210</f>
        <v>0</v>
      </c>
      <c r="AB210" s="101"/>
      <c r="AC210" s="101"/>
    </row>
    <row r="211" spans="5:32" ht="15" thickBot="1" x14ac:dyDescent="0.4">
      <c r="E211" s="101"/>
      <c r="F211" s="140" t="s">
        <v>53</v>
      </c>
      <c r="G211" s="141">
        <f t="shared" ref="G211:O211" si="95">IF(G209-G206=-2,4)+IF(G209-G206=-1,3)+IF(G209-G206=0,2)+IF(G209-G206=1,1)+IF(G209-G206&gt;2,0)</f>
        <v>0</v>
      </c>
      <c r="H211" s="141">
        <f t="shared" si="95"/>
        <v>0</v>
      </c>
      <c r="I211" s="141">
        <f t="shared" si="95"/>
        <v>0</v>
      </c>
      <c r="J211" s="141">
        <f t="shared" si="95"/>
        <v>0</v>
      </c>
      <c r="K211" s="141">
        <f t="shared" si="95"/>
        <v>0</v>
      </c>
      <c r="L211" s="141">
        <f t="shared" si="95"/>
        <v>0</v>
      </c>
      <c r="M211" s="141">
        <f t="shared" si="95"/>
        <v>0</v>
      </c>
      <c r="N211" s="141">
        <f t="shared" si="95"/>
        <v>0</v>
      </c>
      <c r="O211" s="142">
        <f t="shared" si="95"/>
        <v>0</v>
      </c>
      <c r="P211" s="143">
        <f>SUM(G211:O211)</f>
        <v>0</v>
      </c>
      <c r="Q211" s="142">
        <f t="shared" ref="Q211:Y211" si="96">IF(Q209-Q206=-2,4)+IF(Q209-Q206=-1,3)+IF(Q209-Q206=0,2)+IF(Q209-Q206=1,1)+IF(Q209-Q206&gt;2,0)</f>
        <v>0</v>
      </c>
      <c r="R211" s="142">
        <f t="shared" si="96"/>
        <v>0</v>
      </c>
      <c r="S211" s="142">
        <f t="shared" si="96"/>
        <v>0</v>
      </c>
      <c r="T211" s="142">
        <f t="shared" si="96"/>
        <v>0</v>
      </c>
      <c r="U211" s="142">
        <f t="shared" si="96"/>
        <v>0</v>
      </c>
      <c r="V211" s="142">
        <f t="shared" si="96"/>
        <v>0</v>
      </c>
      <c r="W211" s="142">
        <f t="shared" si="96"/>
        <v>0</v>
      </c>
      <c r="X211" s="142">
        <f t="shared" si="96"/>
        <v>0</v>
      </c>
      <c r="Y211" s="142">
        <f t="shared" si="96"/>
        <v>0</v>
      </c>
      <c r="Z211" s="143">
        <f>SUM(Q211:Y211)</f>
        <v>0</v>
      </c>
      <c r="AA211" s="144">
        <f>P211+Z211</f>
        <v>0</v>
      </c>
      <c r="AB211" s="101"/>
      <c r="AC211" s="101"/>
    </row>
    <row r="212" spans="5:32" x14ac:dyDescent="0.35">
      <c r="E212" s="101"/>
      <c r="F212" s="38"/>
      <c r="G212" s="28">
        <f>G209-G206</f>
        <v>6</v>
      </c>
      <c r="H212" s="28">
        <f t="shared" ref="H212:O212" si="97">H209-H206</f>
        <v>6</v>
      </c>
      <c r="I212" s="28">
        <f t="shared" si="97"/>
        <v>5</v>
      </c>
      <c r="J212" s="28">
        <f t="shared" si="97"/>
        <v>6</v>
      </c>
      <c r="K212" s="28">
        <f t="shared" si="97"/>
        <v>7</v>
      </c>
      <c r="L212" s="28">
        <f t="shared" si="97"/>
        <v>5</v>
      </c>
      <c r="M212" s="28">
        <f t="shared" si="97"/>
        <v>7</v>
      </c>
      <c r="N212" s="28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5"/>
      <c r="AA212" s="146"/>
      <c r="AB212" s="101"/>
      <c r="AC212" s="101"/>
    </row>
    <row r="213" spans="5:32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2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2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0</v>
      </c>
      <c r="P215" s="198" t="s">
        <v>57</v>
      </c>
      <c r="Q215" s="198"/>
      <c r="R215" s="198"/>
      <c r="S215" s="198"/>
      <c r="T215" s="198"/>
      <c r="U215" s="148">
        <f>COUNTIF(G212:Y212,"=2")</f>
        <v>0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</row>
    <row r="216" spans="5:32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0</v>
      </c>
      <c r="M216" s="217" t="s">
        <v>59</v>
      </c>
      <c r="N216" s="217"/>
      <c r="O216" s="152">
        <f>COUNTIF(G212:Y212,"=1")</f>
        <v>0</v>
      </c>
      <c r="P216" s="198" t="s">
        <v>60</v>
      </c>
      <c r="Q216" s="198"/>
      <c r="R216" s="198"/>
      <c r="S216" s="198"/>
      <c r="T216" s="198"/>
      <c r="U216" s="151">
        <f>COUNTIF(G212:Y212,"&gt;=3")</f>
        <v>18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</row>
    <row r="217" spans="5:32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0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</row>
    <row r="218" spans="5:32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0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</row>
    <row r="219" spans="5:32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0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</row>
    <row r="220" spans="5:32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18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</row>
    <row r="221" spans="5:32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</row>
    <row r="222" spans="5:32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</row>
    <row r="223" spans="5:32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</row>
    <row r="224" spans="5:32" ht="15.5" thickTop="1" thickBot="1" x14ac:dyDescent="0.4"/>
    <row r="225" spans="5:32" x14ac:dyDescent="0.35">
      <c r="E225" s="101"/>
      <c r="F225" s="102" t="s">
        <v>49</v>
      </c>
      <c r="G225" s="196">
        <f>C15</f>
        <v>0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0</v>
      </c>
      <c r="AB225" s="101"/>
      <c r="AC225" s="101"/>
    </row>
    <row r="226" spans="5:32" ht="15" thickBot="1" x14ac:dyDescent="0.4">
      <c r="E226" s="101"/>
      <c r="F226" s="104" t="s">
        <v>6</v>
      </c>
      <c r="G226" s="210">
        <f>E15</f>
        <v>20</v>
      </c>
      <c r="H226" s="211"/>
      <c r="I226" s="211"/>
      <c r="J226" s="211"/>
      <c r="K226" s="17"/>
      <c r="L226" s="211">
        <f>$F$3</f>
        <v>133</v>
      </c>
      <c r="M226" s="211"/>
      <c r="N226" s="211"/>
      <c r="O226" s="211">
        <f>$G$3</f>
        <v>68.599999999999994</v>
      </c>
      <c r="P226" s="211"/>
      <c r="Q226" s="212">
        <f>ROUND((G226*(L226/113)+(O226-AA229)),0)</f>
        <v>20</v>
      </c>
      <c r="R226" s="212"/>
      <c r="S226" s="212"/>
      <c r="T226" s="212"/>
      <c r="U226" s="17"/>
      <c r="V226" s="17"/>
      <c r="AA226" s="17"/>
      <c r="AB226" s="101"/>
      <c r="AC226" s="101"/>
    </row>
    <row r="227" spans="5:32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2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2" x14ac:dyDescent="0.35">
      <c r="E229" s="101"/>
      <c r="F229" s="109" t="s">
        <v>11</v>
      </c>
      <c r="G229" s="110">
        <f>G$7</f>
        <v>4</v>
      </c>
      <c r="H229" s="110">
        <f t="shared" ref="H229:O229" si="99">H$7</f>
        <v>4</v>
      </c>
      <c r="I229" s="110">
        <f t="shared" si="99"/>
        <v>5</v>
      </c>
      <c r="J229" s="110">
        <f t="shared" si="99"/>
        <v>4</v>
      </c>
      <c r="K229" s="110">
        <f t="shared" si="99"/>
        <v>3</v>
      </c>
      <c r="L229" s="110">
        <f t="shared" si="99"/>
        <v>5</v>
      </c>
      <c r="M229" s="110">
        <f t="shared" si="99"/>
        <v>3</v>
      </c>
      <c r="N229" s="110">
        <f t="shared" si="99"/>
        <v>5</v>
      </c>
      <c r="O229" s="110">
        <f t="shared" si="99"/>
        <v>3</v>
      </c>
      <c r="P229" s="111">
        <f>SUM(G229:O229)</f>
        <v>36</v>
      </c>
      <c r="Q229" s="110">
        <f t="shared" ref="Q229:Y229" si="100">Q$7</f>
        <v>4</v>
      </c>
      <c r="R229" s="112">
        <f t="shared" si="100"/>
        <v>4</v>
      </c>
      <c r="S229" s="112">
        <f t="shared" si="100"/>
        <v>3</v>
      </c>
      <c r="T229" s="112">
        <f t="shared" si="100"/>
        <v>5</v>
      </c>
      <c r="U229" s="112">
        <f t="shared" si="100"/>
        <v>3</v>
      </c>
      <c r="V229" s="112">
        <f t="shared" si="100"/>
        <v>4</v>
      </c>
      <c r="W229" s="112">
        <f t="shared" si="100"/>
        <v>4</v>
      </c>
      <c r="X229" s="112">
        <f t="shared" si="100"/>
        <v>5</v>
      </c>
      <c r="Y229" s="113">
        <f t="shared" si="100"/>
        <v>4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2" x14ac:dyDescent="0.35">
      <c r="E230" s="101"/>
      <c r="F230" s="114" t="s">
        <v>7</v>
      </c>
      <c r="G230" s="115">
        <f>G$8</f>
        <v>4</v>
      </c>
      <c r="H230" s="115">
        <f t="shared" ref="H230:O230" si="101">H$8</f>
        <v>8</v>
      </c>
      <c r="I230" s="115">
        <f t="shared" si="101"/>
        <v>12</v>
      </c>
      <c r="J230" s="115">
        <f t="shared" si="101"/>
        <v>14</v>
      </c>
      <c r="K230" s="115">
        <f t="shared" si="101"/>
        <v>2</v>
      </c>
      <c r="L230" s="115">
        <f t="shared" si="101"/>
        <v>10</v>
      </c>
      <c r="M230" s="115">
        <f t="shared" si="101"/>
        <v>18</v>
      </c>
      <c r="N230" s="115">
        <f t="shared" si="101"/>
        <v>16</v>
      </c>
      <c r="O230" s="116">
        <f t="shared" si="101"/>
        <v>6</v>
      </c>
      <c r="P230" s="117"/>
      <c r="Q230" s="118">
        <f t="shared" ref="Q230:Y230" si="102">Q$8</f>
        <v>1</v>
      </c>
      <c r="R230" s="119">
        <f t="shared" si="102"/>
        <v>9</v>
      </c>
      <c r="S230" s="119">
        <f t="shared" si="102"/>
        <v>11</v>
      </c>
      <c r="T230" s="119">
        <f t="shared" si="102"/>
        <v>5</v>
      </c>
      <c r="U230" s="119">
        <f t="shared" si="102"/>
        <v>17</v>
      </c>
      <c r="V230" s="119">
        <f t="shared" si="102"/>
        <v>15</v>
      </c>
      <c r="W230" s="119">
        <f t="shared" si="102"/>
        <v>3</v>
      </c>
      <c r="X230" s="119">
        <f t="shared" si="102"/>
        <v>13</v>
      </c>
      <c r="Y230" s="116">
        <f t="shared" si="102"/>
        <v>7</v>
      </c>
      <c r="Z230" s="117"/>
      <c r="AA230" s="120"/>
      <c r="AB230" s="101"/>
      <c r="AC230" s="101"/>
    </row>
    <row r="231" spans="5:32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1</v>
      </c>
      <c r="H231" s="122">
        <f t="shared" ref="H231:O231" si="103">IF($Q226&lt;=18,IF(H230&lt;=$Q226,1,0),IF($Q226&lt;=36,IF(H230&lt;=($Q226-18),2,1),IF($Q226&gt;36,IF(H230&lt;=($Q226-36),3,2))))</f>
        <v>1</v>
      </c>
      <c r="I231" s="122">
        <f t="shared" si="103"/>
        <v>1</v>
      </c>
      <c r="J231" s="122">
        <f t="shared" si="103"/>
        <v>1</v>
      </c>
      <c r="K231" s="122">
        <f t="shared" si="103"/>
        <v>2</v>
      </c>
      <c r="L231" s="122">
        <f t="shared" si="103"/>
        <v>1</v>
      </c>
      <c r="M231" s="122">
        <f t="shared" si="103"/>
        <v>1</v>
      </c>
      <c r="N231" s="122">
        <f t="shared" si="103"/>
        <v>1</v>
      </c>
      <c r="O231" s="123">
        <f t="shared" si="103"/>
        <v>1</v>
      </c>
      <c r="P231" s="124">
        <f>SUM(G231:O231)</f>
        <v>10</v>
      </c>
      <c r="Q231" s="123">
        <f t="shared" ref="Q231:Y231" si="104">IF($Q226&lt;=18,IF(Q230&lt;=$Q226,1,0),IF($Q226&lt;=36,IF(Q230&lt;=($Q226-18),2,1),IF($Q226&gt;36,IF(Q230&lt;=($Q226-36),3,2))))</f>
        <v>2</v>
      </c>
      <c r="R231" s="123">
        <f t="shared" si="104"/>
        <v>1</v>
      </c>
      <c r="S231" s="123">
        <f t="shared" si="104"/>
        <v>1</v>
      </c>
      <c r="T231" s="123">
        <f t="shared" si="104"/>
        <v>1</v>
      </c>
      <c r="U231" s="123">
        <f t="shared" si="104"/>
        <v>1</v>
      </c>
      <c r="V231" s="123">
        <f t="shared" si="104"/>
        <v>1</v>
      </c>
      <c r="W231" s="123">
        <f t="shared" si="104"/>
        <v>1</v>
      </c>
      <c r="X231" s="123">
        <f t="shared" si="104"/>
        <v>1</v>
      </c>
      <c r="Y231" s="123">
        <f t="shared" si="104"/>
        <v>1</v>
      </c>
      <c r="Z231" s="125">
        <f>SUM(Q231:Y231)</f>
        <v>10</v>
      </c>
      <c r="AA231" s="126">
        <f>P231+Z231</f>
        <v>20</v>
      </c>
      <c r="AB231" s="101"/>
      <c r="AC231" s="101"/>
    </row>
    <row r="232" spans="5:32" x14ac:dyDescent="0.35">
      <c r="E232" s="101"/>
      <c r="F232" s="127" t="s">
        <v>51</v>
      </c>
      <c r="G232" s="128">
        <f t="shared" ref="G232:O232" si="105">G15</f>
        <v>10</v>
      </c>
      <c r="H232" s="128">
        <f t="shared" si="105"/>
        <v>10</v>
      </c>
      <c r="I232" s="128">
        <f t="shared" si="105"/>
        <v>10</v>
      </c>
      <c r="J232" s="128">
        <f t="shared" si="105"/>
        <v>10</v>
      </c>
      <c r="K232" s="128">
        <f t="shared" si="105"/>
        <v>10</v>
      </c>
      <c r="L232" s="128">
        <f t="shared" si="105"/>
        <v>10</v>
      </c>
      <c r="M232" s="128">
        <f t="shared" si="105"/>
        <v>10</v>
      </c>
      <c r="N232" s="128">
        <f t="shared" si="105"/>
        <v>10</v>
      </c>
      <c r="O232" s="128">
        <f t="shared" si="105"/>
        <v>10</v>
      </c>
      <c r="P232" s="129">
        <f>SUM(G232:O232)</f>
        <v>90</v>
      </c>
      <c r="Q232" s="130">
        <f t="shared" ref="Q232:Y232" si="106">Q15</f>
        <v>10</v>
      </c>
      <c r="R232" s="128">
        <f t="shared" si="106"/>
        <v>10</v>
      </c>
      <c r="S232" s="128">
        <f t="shared" si="106"/>
        <v>10</v>
      </c>
      <c r="T232" s="128">
        <f t="shared" si="106"/>
        <v>10</v>
      </c>
      <c r="U232" s="128">
        <f t="shared" si="106"/>
        <v>10</v>
      </c>
      <c r="V232" s="128">
        <f t="shared" si="106"/>
        <v>10</v>
      </c>
      <c r="W232" s="128">
        <f t="shared" si="106"/>
        <v>10</v>
      </c>
      <c r="X232" s="128">
        <f t="shared" si="106"/>
        <v>10</v>
      </c>
      <c r="Y232" s="131">
        <f t="shared" si="106"/>
        <v>10</v>
      </c>
      <c r="Z232" s="129">
        <f>SUM(Q232:Y232)</f>
        <v>90</v>
      </c>
      <c r="AA232" s="132">
        <f>P232+Z232</f>
        <v>180</v>
      </c>
      <c r="AB232" s="101"/>
      <c r="AC232" s="101"/>
    </row>
    <row r="233" spans="5:32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0</v>
      </c>
      <c r="H233" s="134">
        <f t="shared" ref="H233:O233" si="107">IF(H232-H229=-1,3+H231)+IF(H232-H229=0,2+H231)+IF(H232-H229=1,1+H231)+IF(H232-H229=2,H231)+IF(H232-H229=3,IF(H231-1&gt;0,H231-1,0))+IF(H232-H229=4,IF(H231-2&gt;0,H231-2,0))</f>
        <v>0</v>
      </c>
      <c r="I233" s="134">
        <f t="shared" si="107"/>
        <v>0</v>
      </c>
      <c r="J233" s="134">
        <f t="shared" si="107"/>
        <v>0</v>
      </c>
      <c r="K233" s="134">
        <f t="shared" si="107"/>
        <v>0</v>
      </c>
      <c r="L233" s="134">
        <f t="shared" si="107"/>
        <v>0</v>
      </c>
      <c r="M233" s="134">
        <f t="shared" si="107"/>
        <v>0</v>
      </c>
      <c r="N233" s="134">
        <f t="shared" si="107"/>
        <v>0</v>
      </c>
      <c r="O233" s="135">
        <f t="shared" si="107"/>
        <v>0</v>
      </c>
      <c r="P233" s="136">
        <f>SUM(G233:O233)</f>
        <v>0</v>
      </c>
      <c r="Q233" s="137">
        <f t="shared" ref="Q233:Y233" si="108">IF(Q232-Q229=-1,3+Q231)+IF(Q232-Q229=0,2+Q231)+IF(Q232-Q229=1,1+Q231)+IF(Q232-Q229=2,Q231)+IF(Q232-Q229=3,IF(Q231-1&gt;0,Q231-1,0))+IF(Q232-Q229=4,IF(Q231-2&gt;0,Q231-2,0))</f>
        <v>0</v>
      </c>
      <c r="R233" s="138">
        <f t="shared" si="108"/>
        <v>0</v>
      </c>
      <c r="S233" s="138">
        <f t="shared" si="108"/>
        <v>0</v>
      </c>
      <c r="T233" s="138">
        <f t="shared" si="108"/>
        <v>0</v>
      </c>
      <c r="U233" s="138">
        <f t="shared" si="108"/>
        <v>0</v>
      </c>
      <c r="V233" s="138">
        <f t="shared" si="108"/>
        <v>0</v>
      </c>
      <c r="W233" s="138">
        <f t="shared" si="108"/>
        <v>0</v>
      </c>
      <c r="X233" s="138">
        <f t="shared" si="108"/>
        <v>0</v>
      </c>
      <c r="Y233" s="135">
        <f t="shared" si="108"/>
        <v>0</v>
      </c>
      <c r="Z233" s="136">
        <f>SUM(Q233:Y233)</f>
        <v>0</v>
      </c>
      <c r="AA233" s="139">
        <f>P233+Z233</f>
        <v>0</v>
      </c>
      <c r="AB233" s="101"/>
      <c r="AC233" s="101"/>
    </row>
    <row r="234" spans="5:32" ht="15" thickBot="1" x14ac:dyDescent="0.4">
      <c r="E234" s="101"/>
      <c r="F234" s="140" t="s">
        <v>53</v>
      </c>
      <c r="G234" s="141">
        <f t="shared" ref="G234:O234" si="109">IF(G232-G229=-2,4)+IF(G232-G229=-1,3)+IF(G232-G229=0,2)+IF(G232-G229=1,1)+IF(G232-G229&gt;2,0)</f>
        <v>0</v>
      </c>
      <c r="H234" s="141">
        <f t="shared" si="109"/>
        <v>0</v>
      </c>
      <c r="I234" s="141">
        <f t="shared" si="109"/>
        <v>0</v>
      </c>
      <c r="J234" s="141">
        <f t="shared" si="109"/>
        <v>0</v>
      </c>
      <c r="K234" s="141">
        <f t="shared" si="109"/>
        <v>0</v>
      </c>
      <c r="L234" s="141">
        <f t="shared" si="109"/>
        <v>0</v>
      </c>
      <c r="M234" s="141">
        <f t="shared" si="109"/>
        <v>0</v>
      </c>
      <c r="N234" s="141">
        <f t="shared" si="109"/>
        <v>0</v>
      </c>
      <c r="O234" s="142">
        <f t="shared" si="109"/>
        <v>0</v>
      </c>
      <c r="P234" s="143">
        <f>SUM(G234:O234)</f>
        <v>0</v>
      </c>
      <c r="Q234" s="142">
        <f t="shared" ref="Q234:Y234" si="110">IF(Q232-Q229=-2,4)+IF(Q232-Q229=-1,3)+IF(Q232-Q229=0,2)+IF(Q232-Q229=1,1)+IF(Q232-Q229&gt;2,0)</f>
        <v>0</v>
      </c>
      <c r="R234" s="142">
        <f t="shared" si="110"/>
        <v>0</v>
      </c>
      <c r="S234" s="142">
        <f t="shared" si="110"/>
        <v>0</v>
      </c>
      <c r="T234" s="142">
        <f t="shared" si="110"/>
        <v>0</v>
      </c>
      <c r="U234" s="142">
        <f t="shared" si="110"/>
        <v>0</v>
      </c>
      <c r="V234" s="142">
        <f t="shared" si="110"/>
        <v>0</v>
      </c>
      <c r="W234" s="142">
        <f t="shared" si="110"/>
        <v>0</v>
      </c>
      <c r="X234" s="142">
        <f t="shared" si="110"/>
        <v>0</v>
      </c>
      <c r="Y234" s="142">
        <f t="shared" si="110"/>
        <v>0</v>
      </c>
      <c r="Z234" s="143">
        <f>SUM(Q234:Y234)</f>
        <v>0</v>
      </c>
      <c r="AA234" s="144">
        <f>P234+Z234</f>
        <v>0</v>
      </c>
      <c r="AB234" s="101"/>
      <c r="AC234" s="101"/>
    </row>
    <row r="235" spans="5:32" x14ac:dyDescent="0.35">
      <c r="E235" s="101"/>
      <c r="F235" s="38"/>
      <c r="G235" s="28">
        <f>G232-G229</f>
        <v>6</v>
      </c>
      <c r="H235" s="28">
        <f t="shared" ref="H235:O235" si="111">H232-H229</f>
        <v>6</v>
      </c>
      <c r="I235" s="28">
        <f t="shared" si="111"/>
        <v>5</v>
      </c>
      <c r="J235" s="28">
        <f t="shared" si="111"/>
        <v>6</v>
      </c>
      <c r="K235" s="28">
        <f t="shared" si="111"/>
        <v>7</v>
      </c>
      <c r="L235" s="28">
        <f t="shared" si="111"/>
        <v>5</v>
      </c>
      <c r="M235" s="28">
        <f t="shared" si="111"/>
        <v>7</v>
      </c>
      <c r="N235" s="28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5"/>
      <c r="AA235" s="146"/>
      <c r="AB235" s="101"/>
      <c r="AC235" s="101"/>
    </row>
    <row r="236" spans="5:32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2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2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0</v>
      </c>
      <c r="P238" s="198" t="s">
        <v>57</v>
      </c>
      <c r="Q238" s="198"/>
      <c r="R238" s="198"/>
      <c r="S238" s="198"/>
      <c r="T238" s="198"/>
      <c r="U238" s="148">
        <f>COUNTIF(G235:Y235,"=2")</f>
        <v>0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</row>
    <row r="239" spans="5:32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0</v>
      </c>
      <c r="P239" s="198" t="s">
        <v>60</v>
      </c>
      <c r="Q239" s="198"/>
      <c r="R239" s="198"/>
      <c r="S239" s="198"/>
      <c r="T239" s="198"/>
      <c r="U239" s="151">
        <f>COUNTIF(G235:Y235,"&gt;=3")</f>
        <v>18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</row>
    <row r="240" spans="5:32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0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</row>
    <row r="241" spans="5:32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0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</row>
    <row r="242" spans="5:32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0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</row>
    <row r="243" spans="5:32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18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</row>
    <row r="244" spans="5:32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</row>
    <row r="245" spans="5:32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</row>
    <row r="246" spans="5:32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</row>
    <row r="247" spans="5:32" ht="15.5" thickTop="1" thickBot="1" x14ac:dyDescent="0.4"/>
    <row r="248" spans="5:32" x14ac:dyDescent="0.35">
      <c r="E248" s="101"/>
      <c r="F248" s="102" t="s">
        <v>49</v>
      </c>
      <c r="G248" s="196">
        <f>C16</f>
        <v>0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0</v>
      </c>
      <c r="AB248" s="101"/>
      <c r="AC248" s="101"/>
    </row>
    <row r="249" spans="5:32" ht="15" thickBot="1" x14ac:dyDescent="0.4">
      <c r="E249" s="101"/>
      <c r="F249" s="104" t="s">
        <v>6</v>
      </c>
      <c r="G249" s="210">
        <f>E16</f>
        <v>20</v>
      </c>
      <c r="H249" s="211"/>
      <c r="I249" s="211"/>
      <c r="J249" s="211"/>
      <c r="K249" s="17"/>
      <c r="L249" s="211">
        <f>$F$3</f>
        <v>133</v>
      </c>
      <c r="M249" s="211"/>
      <c r="N249" s="211"/>
      <c r="O249" s="211">
        <f>$G$3</f>
        <v>68.599999999999994</v>
      </c>
      <c r="P249" s="211"/>
      <c r="Q249" s="212">
        <f>ROUND((G249*(L249/113)+(O249-AA252)),0)</f>
        <v>20</v>
      </c>
      <c r="R249" s="212"/>
      <c r="S249" s="212"/>
      <c r="T249" s="212"/>
      <c r="U249" s="17"/>
      <c r="V249" s="17"/>
      <c r="AA249" s="17"/>
      <c r="AB249" s="101"/>
      <c r="AC249" s="101"/>
    </row>
    <row r="250" spans="5:32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2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2" x14ac:dyDescent="0.35">
      <c r="E252" s="101"/>
      <c r="F252" s="109" t="s">
        <v>11</v>
      </c>
      <c r="G252" s="110">
        <f>G$7</f>
        <v>4</v>
      </c>
      <c r="H252" s="110">
        <f t="shared" ref="H252:O252" si="113">H$7</f>
        <v>4</v>
      </c>
      <c r="I252" s="110">
        <f t="shared" si="113"/>
        <v>5</v>
      </c>
      <c r="J252" s="110">
        <f t="shared" si="113"/>
        <v>4</v>
      </c>
      <c r="K252" s="110">
        <f t="shared" si="113"/>
        <v>3</v>
      </c>
      <c r="L252" s="110">
        <f t="shared" si="113"/>
        <v>5</v>
      </c>
      <c r="M252" s="110">
        <f t="shared" si="113"/>
        <v>3</v>
      </c>
      <c r="N252" s="110">
        <f t="shared" si="113"/>
        <v>5</v>
      </c>
      <c r="O252" s="110">
        <f t="shared" si="113"/>
        <v>3</v>
      </c>
      <c r="P252" s="111">
        <f>SUM(G252:O252)</f>
        <v>36</v>
      </c>
      <c r="Q252" s="110">
        <f t="shared" ref="Q252:Y252" si="114">Q$7</f>
        <v>4</v>
      </c>
      <c r="R252" s="112">
        <f t="shared" si="114"/>
        <v>4</v>
      </c>
      <c r="S252" s="112">
        <f t="shared" si="114"/>
        <v>3</v>
      </c>
      <c r="T252" s="112">
        <f t="shared" si="114"/>
        <v>5</v>
      </c>
      <c r="U252" s="112">
        <f t="shared" si="114"/>
        <v>3</v>
      </c>
      <c r="V252" s="112">
        <f t="shared" si="114"/>
        <v>4</v>
      </c>
      <c r="W252" s="112">
        <f t="shared" si="114"/>
        <v>4</v>
      </c>
      <c r="X252" s="112">
        <f t="shared" si="114"/>
        <v>5</v>
      </c>
      <c r="Y252" s="113">
        <f t="shared" si="114"/>
        <v>4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2" x14ac:dyDescent="0.35">
      <c r="E253" s="101"/>
      <c r="F253" s="114" t="s">
        <v>7</v>
      </c>
      <c r="G253" s="115">
        <f>G$8</f>
        <v>4</v>
      </c>
      <c r="H253" s="115">
        <f t="shared" ref="H253:O253" si="115">H$8</f>
        <v>8</v>
      </c>
      <c r="I253" s="115">
        <f t="shared" si="115"/>
        <v>12</v>
      </c>
      <c r="J253" s="115">
        <f t="shared" si="115"/>
        <v>14</v>
      </c>
      <c r="K253" s="115">
        <f t="shared" si="115"/>
        <v>2</v>
      </c>
      <c r="L253" s="115">
        <f t="shared" si="115"/>
        <v>10</v>
      </c>
      <c r="M253" s="115">
        <f t="shared" si="115"/>
        <v>18</v>
      </c>
      <c r="N253" s="115">
        <f t="shared" si="115"/>
        <v>16</v>
      </c>
      <c r="O253" s="116">
        <f t="shared" si="115"/>
        <v>6</v>
      </c>
      <c r="P253" s="117"/>
      <c r="Q253" s="118">
        <f t="shared" ref="Q253:Y253" si="116">Q$8</f>
        <v>1</v>
      </c>
      <c r="R253" s="119">
        <f t="shared" si="116"/>
        <v>9</v>
      </c>
      <c r="S253" s="119">
        <f t="shared" si="116"/>
        <v>11</v>
      </c>
      <c r="T253" s="119">
        <f t="shared" si="116"/>
        <v>5</v>
      </c>
      <c r="U253" s="119">
        <f t="shared" si="116"/>
        <v>17</v>
      </c>
      <c r="V253" s="119">
        <f t="shared" si="116"/>
        <v>15</v>
      </c>
      <c r="W253" s="119">
        <f t="shared" si="116"/>
        <v>3</v>
      </c>
      <c r="X253" s="119">
        <f t="shared" si="116"/>
        <v>13</v>
      </c>
      <c r="Y253" s="116">
        <f t="shared" si="116"/>
        <v>7</v>
      </c>
      <c r="Z253" s="117"/>
      <c r="AA253" s="120"/>
      <c r="AB253" s="101"/>
      <c r="AC253" s="101"/>
    </row>
    <row r="254" spans="5:32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1</v>
      </c>
      <c r="H254" s="122">
        <f t="shared" ref="H254:O254" si="117">IF($Q249&lt;=18,IF(H253&lt;=$Q249,1,0),IF($Q249&lt;=36,IF(H253&lt;=($Q249-18),2,1),IF($Q249&gt;36,IF(H253&lt;=($Q249-36),3,2))))</f>
        <v>1</v>
      </c>
      <c r="I254" s="122">
        <f t="shared" si="117"/>
        <v>1</v>
      </c>
      <c r="J254" s="122">
        <f t="shared" si="117"/>
        <v>1</v>
      </c>
      <c r="K254" s="122">
        <f t="shared" si="117"/>
        <v>2</v>
      </c>
      <c r="L254" s="122">
        <f t="shared" si="117"/>
        <v>1</v>
      </c>
      <c r="M254" s="122">
        <f t="shared" si="117"/>
        <v>1</v>
      </c>
      <c r="N254" s="122">
        <f t="shared" si="117"/>
        <v>1</v>
      </c>
      <c r="O254" s="123">
        <f t="shared" si="117"/>
        <v>1</v>
      </c>
      <c r="P254" s="124">
        <f>SUM(G254:O254)</f>
        <v>10</v>
      </c>
      <c r="Q254" s="123">
        <f t="shared" ref="Q254:Y254" si="118">IF($Q249&lt;=18,IF(Q253&lt;=$Q249,1,0),IF($Q249&lt;=36,IF(Q253&lt;=($Q249-18),2,1),IF($Q249&gt;36,IF(Q253&lt;=($Q249-36),3,2))))</f>
        <v>2</v>
      </c>
      <c r="R254" s="123">
        <f t="shared" si="118"/>
        <v>1</v>
      </c>
      <c r="S254" s="123">
        <f t="shared" si="118"/>
        <v>1</v>
      </c>
      <c r="T254" s="123">
        <f t="shared" si="118"/>
        <v>1</v>
      </c>
      <c r="U254" s="123">
        <f t="shared" si="118"/>
        <v>1</v>
      </c>
      <c r="V254" s="123">
        <f t="shared" si="118"/>
        <v>1</v>
      </c>
      <c r="W254" s="123">
        <f t="shared" si="118"/>
        <v>1</v>
      </c>
      <c r="X254" s="123">
        <f t="shared" si="118"/>
        <v>1</v>
      </c>
      <c r="Y254" s="123">
        <f t="shared" si="118"/>
        <v>1</v>
      </c>
      <c r="Z254" s="125">
        <f>SUM(Q254:Y254)</f>
        <v>10</v>
      </c>
      <c r="AA254" s="126">
        <f>P254+Z254</f>
        <v>20</v>
      </c>
      <c r="AB254" s="101"/>
      <c r="AC254" s="101"/>
    </row>
    <row r="255" spans="5:32" x14ac:dyDescent="0.35">
      <c r="E255" s="101"/>
      <c r="F255" s="127" t="s">
        <v>51</v>
      </c>
      <c r="G255" s="128">
        <f t="shared" ref="G255:O255" si="119">G16</f>
        <v>10</v>
      </c>
      <c r="H255" s="128">
        <f t="shared" si="119"/>
        <v>10</v>
      </c>
      <c r="I255" s="128">
        <f t="shared" si="119"/>
        <v>10</v>
      </c>
      <c r="J255" s="128">
        <f t="shared" si="119"/>
        <v>10</v>
      </c>
      <c r="K255" s="128">
        <f t="shared" si="119"/>
        <v>10</v>
      </c>
      <c r="L255" s="128">
        <f t="shared" si="119"/>
        <v>10</v>
      </c>
      <c r="M255" s="128">
        <f t="shared" si="119"/>
        <v>10</v>
      </c>
      <c r="N255" s="128">
        <f t="shared" si="119"/>
        <v>10</v>
      </c>
      <c r="O255" s="128">
        <f t="shared" si="119"/>
        <v>10</v>
      </c>
      <c r="P255" s="129">
        <f>SUM(G255:O255)</f>
        <v>90</v>
      </c>
      <c r="Q255" s="130">
        <f t="shared" ref="Q255:Y255" si="120">Q16</f>
        <v>10</v>
      </c>
      <c r="R255" s="128">
        <f t="shared" si="120"/>
        <v>10</v>
      </c>
      <c r="S255" s="128">
        <f t="shared" si="120"/>
        <v>10</v>
      </c>
      <c r="T255" s="128">
        <f t="shared" si="120"/>
        <v>10</v>
      </c>
      <c r="U255" s="128">
        <f t="shared" si="120"/>
        <v>10</v>
      </c>
      <c r="V255" s="128">
        <f t="shared" si="120"/>
        <v>10</v>
      </c>
      <c r="W255" s="128">
        <f t="shared" si="120"/>
        <v>10</v>
      </c>
      <c r="X255" s="128">
        <f t="shared" si="120"/>
        <v>10</v>
      </c>
      <c r="Y255" s="131">
        <f t="shared" si="120"/>
        <v>10</v>
      </c>
      <c r="Z255" s="129">
        <f>SUM(Q255:Y255)</f>
        <v>90</v>
      </c>
      <c r="AA255" s="132">
        <f>P255+Z255</f>
        <v>180</v>
      </c>
      <c r="AB255" s="101"/>
      <c r="AC255" s="101"/>
    </row>
    <row r="256" spans="5:32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0</v>
      </c>
      <c r="H256" s="134">
        <f t="shared" ref="H256:O256" si="121">IF(H255-H252=-1,3+H254)+IF(H255-H252=0,2+H254)+IF(H255-H252=1,1+H254)+IF(H255-H252=2,H254)+IF(H255-H252=3,IF(H254-1&gt;0,H254-1,0))+IF(H255-H252=4,IF(H254-2&gt;0,H254-2,0))</f>
        <v>0</v>
      </c>
      <c r="I256" s="134">
        <f t="shared" si="121"/>
        <v>0</v>
      </c>
      <c r="J256" s="134">
        <f t="shared" si="121"/>
        <v>0</v>
      </c>
      <c r="K256" s="134">
        <f t="shared" si="121"/>
        <v>0</v>
      </c>
      <c r="L256" s="134">
        <f t="shared" si="121"/>
        <v>0</v>
      </c>
      <c r="M256" s="134">
        <f t="shared" si="121"/>
        <v>0</v>
      </c>
      <c r="N256" s="134">
        <f t="shared" si="121"/>
        <v>0</v>
      </c>
      <c r="O256" s="135">
        <f t="shared" si="121"/>
        <v>0</v>
      </c>
      <c r="P256" s="136">
        <f>SUM(G256:O256)</f>
        <v>0</v>
      </c>
      <c r="Q256" s="137">
        <f t="shared" ref="Q256:Y256" si="122">IF(Q255-Q252=-1,3+Q254)+IF(Q255-Q252=0,2+Q254)+IF(Q255-Q252=1,1+Q254)+IF(Q255-Q252=2,Q254)+IF(Q255-Q252=3,IF(Q254-1&gt;0,Q254-1,0))+IF(Q255-Q252=4,IF(Q254-2&gt;0,Q254-2,0))</f>
        <v>0</v>
      </c>
      <c r="R256" s="138">
        <f t="shared" si="122"/>
        <v>0</v>
      </c>
      <c r="S256" s="138">
        <f t="shared" si="122"/>
        <v>0</v>
      </c>
      <c r="T256" s="138">
        <f t="shared" si="122"/>
        <v>0</v>
      </c>
      <c r="U256" s="138">
        <f t="shared" si="122"/>
        <v>0</v>
      </c>
      <c r="V256" s="138">
        <f t="shared" si="122"/>
        <v>0</v>
      </c>
      <c r="W256" s="138">
        <f t="shared" si="122"/>
        <v>0</v>
      </c>
      <c r="X256" s="138">
        <f t="shared" si="122"/>
        <v>0</v>
      </c>
      <c r="Y256" s="135">
        <f t="shared" si="122"/>
        <v>0</v>
      </c>
      <c r="Z256" s="136">
        <f>SUM(Q256:Y256)</f>
        <v>0</v>
      </c>
      <c r="AA256" s="139">
        <f>P256+Z256</f>
        <v>0</v>
      </c>
      <c r="AB256" s="101"/>
      <c r="AC256" s="101"/>
    </row>
    <row r="257" spans="5:32" ht="15" thickBot="1" x14ac:dyDescent="0.4">
      <c r="E257" s="101"/>
      <c r="F257" s="140" t="s">
        <v>53</v>
      </c>
      <c r="G257" s="141">
        <f t="shared" ref="G257:O257" si="123">IF(G255-G252=-2,4)+IF(G255-G252=-1,3)+IF(G255-G252=0,2)+IF(G255-G252=1,1)+IF(G255-G252&gt;2,0)</f>
        <v>0</v>
      </c>
      <c r="H257" s="141">
        <f t="shared" si="123"/>
        <v>0</v>
      </c>
      <c r="I257" s="141">
        <f t="shared" si="123"/>
        <v>0</v>
      </c>
      <c r="J257" s="141">
        <f t="shared" si="123"/>
        <v>0</v>
      </c>
      <c r="K257" s="141">
        <f t="shared" si="123"/>
        <v>0</v>
      </c>
      <c r="L257" s="141">
        <f t="shared" si="123"/>
        <v>0</v>
      </c>
      <c r="M257" s="141">
        <f t="shared" si="123"/>
        <v>0</v>
      </c>
      <c r="N257" s="141">
        <f t="shared" si="123"/>
        <v>0</v>
      </c>
      <c r="O257" s="142">
        <f t="shared" si="123"/>
        <v>0</v>
      </c>
      <c r="P257" s="143">
        <f>SUM(G257:O257)</f>
        <v>0</v>
      </c>
      <c r="Q257" s="142">
        <f t="shared" ref="Q257:Y257" si="124">IF(Q255-Q252=-2,4)+IF(Q255-Q252=-1,3)+IF(Q255-Q252=0,2)+IF(Q255-Q252=1,1)+IF(Q255-Q252&gt;2,0)</f>
        <v>0</v>
      </c>
      <c r="R257" s="142">
        <f t="shared" si="124"/>
        <v>0</v>
      </c>
      <c r="S257" s="142">
        <f t="shared" si="124"/>
        <v>0</v>
      </c>
      <c r="T257" s="142">
        <f t="shared" si="124"/>
        <v>0</v>
      </c>
      <c r="U257" s="142">
        <f t="shared" si="124"/>
        <v>0</v>
      </c>
      <c r="V257" s="142">
        <f t="shared" si="124"/>
        <v>0</v>
      </c>
      <c r="W257" s="142">
        <f t="shared" si="124"/>
        <v>0</v>
      </c>
      <c r="X257" s="142">
        <f t="shared" si="124"/>
        <v>0</v>
      </c>
      <c r="Y257" s="142">
        <f t="shared" si="124"/>
        <v>0</v>
      </c>
      <c r="Z257" s="143">
        <f>SUM(Q257:Y257)</f>
        <v>0</v>
      </c>
      <c r="AA257" s="144">
        <f>P257+Z257</f>
        <v>0</v>
      </c>
      <c r="AB257" s="101"/>
      <c r="AC257" s="101"/>
    </row>
    <row r="258" spans="5:32" x14ac:dyDescent="0.35">
      <c r="E258" s="101"/>
      <c r="F258" s="38"/>
      <c r="G258" s="28">
        <f>G255-G252</f>
        <v>6</v>
      </c>
      <c r="H258" s="28">
        <f t="shared" ref="H258:O258" si="125">H255-H252</f>
        <v>6</v>
      </c>
      <c r="I258" s="28">
        <f t="shared" si="125"/>
        <v>5</v>
      </c>
      <c r="J258" s="28">
        <f t="shared" si="125"/>
        <v>6</v>
      </c>
      <c r="K258" s="28">
        <f t="shared" si="125"/>
        <v>7</v>
      </c>
      <c r="L258" s="28">
        <f t="shared" si="125"/>
        <v>5</v>
      </c>
      <c r="M258" s="28">
        <f t="shared" si="125"/>
        <v>7</v>
      </c>
      <c r="N258" s="28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5"/>
      <c r="AA258" s="146"/>
      <c r="AB258" s="101"/>
      <c r="AC258" s="101"/>
    </row>
    <row r="259" spans="5:32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2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2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0</v>
      </c>
      <c r="P261" s="198" t="s">
        <v>57</v>
      </c>
      <c r="Q261" s="198"/>
      <c r="R261" s="198"/>
      <c r="S261" s="198"/>
      <c r="T261" s="198"/>
      <c r="U261" s="148">
        <f>COUNTIF(G258:Y258,"=2")</f>
        <v>0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</row>
    <row r="262" spans="5:32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0</v>
      </c>
      <c r="M262" s="217" t="s">
        <v>59</v>
      </c>
      <c r="N262" s="217"/>
      <c r="O262" s="152">
        <f>COUNTIF(G258:Y258,"=1")</f>
        <v>0</v>
      </c>
      <c r="P262" s="198" t="s">
        <v>60</v>
      </c>
      <c r="Q262" s="198"/>
      <c r="R262" s="198"/>
      <c r="S262" s="198"/>
      <c r="T262" s="198"/>
      <c r="U262" s="151">
        <f>COUNTIF(G258:Y258,"&gt;=3")</f>
        <v>18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</row>
    <row r="263" spans="5:32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0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</row>
    <row r="264" spans="5:32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0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</row>
    <row r="265" spans="5:32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0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</row>
    <row r="266" spans="5:32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18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</row>
    <row r="267" spans="5:32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</row>
    <row r="268" spans="5:32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</row>
    <row r="269" spans="5:32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</row>
    <row r="270" spans="5:32" ht="15.5" thickTop="1" thickBot="1" x14ac:dyDescent="0.4"/>
    <row r="271" spans="5:32" x14ac:dyDescent="0.35">
      <c r="E271" s="101"/>
      <c r="F271" s="102" t="s">
        <v>49</v>
      </c>
      <c r="G271" s="196">
        <f>C17</f>
        <v>0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0</v>
      </c>
      <c r="AB271" s="101"/>
      <c r="AC271" s="101"/>
    </row>
    <row r="272" spans="5:32" ht="15" thickBot="1" x14ac:dyDescent="0.4">
      <c r="E272" s="101"/>
      <c r="F272" s="104" t="s">
        <v>6</v>
      </c>
      <c r="G272" s="210">
        <f>E17</f>
        <v>20</v>
      </c>
      <c r="H272" s="211"/>
      <c r="I272" s="211"/>
      <c r="J272" s="211"/>
      <c r="K272" s="17"/>
      <c r="L272" s="211">
        <f>$F$3</f>
        <v>133</v>
      </c>
      <c r="M272" s="211"/>
      <c r="N272" s="211"/>
      <c r="O272" s="211">
        <f>$G$3</f>
        <v>68.599999999999994</v>
      </c>
      <c r="P272" s="211"/>
      <c r="Q272" s="212">
        <f>ROUND((G272*(L272/113)+(O272-AA275)),0)</f>
        <v>20</v>
      </c>
      <c r="R272" s="212"/>
      <c r="S272" s="212"/>
      <c r="T272" s="212"/>
      <c r="U272" s="17"/>
      <c r="V272" s="17"/>
      <c r="AA272" s="17"/>
      <c r="AB272" s="101"/>
      <c r="AC272" s="101"/>
    </row>
    <row r="273" spans="5:32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2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2" x14ac:dyDescent="0.35">
      <c r="E275" s="101"/>
      <c r="F275" s="109" t="s">
        <v>11</v>
      </c>
      <c r="G275" s="110">
        <f>G$7</f>
        <v>4</v>
      </c>
      <c r="H275" s="110">
        <f t="shared" ref="H275:O275" si="127">H$7</f>
        <v>4</v>
      </c>
      <c r="I275" s="110">
        <f t="shared" si="127"/>
        <v>5</v>
      </c>
      <c r="J275" s="110">
        <f t="shared" si="127"/>
        <v>4</v>
      </c>
      <c r="K275" s="110">
        <f t="shared" si="127"/>
        <v>3</v>
      </c>
      <c r="L275" s="110">
        <f t="shared" si="127"/>
        <v>5</v>
      </c>
      <c r="M275" s="110">
        <f t="shared" si="127"/>
        <v>3</v>
      </c>
      <c r="N275" s="110">
        <f t="shared" si="127"/>
        <v>5</v>
      </c>
      <c r="O275" s="110">
        <f t="shared" si="127"/>
        <v>3</v>
      </c>
      <c r="P275" s="111">
        <f>SUM(G275:O275)</f>
        <v>36</v>
      </c>
      <c r="Q275" s="110">
        <f t="shared" ref="Q275:Y275" si="128">Q$7</f>
        <v>4</v>
      </c>
      <c r="R275" s="112">
        <f t="shared" si="128"/>
        <v>4</v>
      </c>
      <c r="S275" s="112">
        <f t="shared" si="128"/>
        <v>3</v>
      </c>
      <c r="T275" s="112">
        <f t="shared" si="128"/>
        <v>5</v>
      </c>
      <c r="U275" s="112">
        <f t="shared" si="128"/>
        <v>3</v>
      </c>
      <c r="V275" s="112">
        <f t="shared" si="128"/>
        <v>4</v>
      </c>
      <c r="W275" s="112">
        <f t="shared" si="128"/>
        <v>4</v>
      </c>
      <c r="X275" s="112">
        <f t="shared" si="128"/>
        <v>5</v>
      </c>
      <c r="Y275" s="113">
        <f t="shared" si="128"/>
        <v>4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2" x14ac:dyDescent="0.35">
      <c r="E276" s="101"/>
      <c r="F276" s="114" t="s">
        <v>7</v>
      </c>
      <c r="G276" s="115">
        <f>G$8</f>
        <v>4</v>
      </c>
      <c r="H276" s="115">
        <f t="shared" ref="H276:O276" si="129">H$8</f>
        <v>8</v>
      </c>
      <c r="I276" s="115">
        <f t="shared" si="129"/>
        <v>12</v>
      </c>
      <c r="J276" s="115">
        <f t="shared" si="129"/>
        <v>14</v>
      </c>
      <c r="K276" s="115">
        <f t="shared" si="129"/>
        <v>2</v>
      </c>
      <c r="L276" s="115">
        <f t="shared" si="129"/>
        <v>10</v>
      </c>
      <c r="M276" s="115">
        <f t="shared" si="129"/>
        <v>18</v>
      </c>
      <c r="N276" s="115">
        <f t="shared" si="129"/>
        <v>16</v>
      </c>
      <c r="O276" s="116">
        <f t="shared" si="129"/>
        <v>6</v>
      </c>
      <c r="P276" s="117"/>
      <c r="Q276" s="118">
        <f t="shared" ref="Q276:Y276" si="130">Q$8</f>
        <v>1</v>
      </c>
      <c r="R276" s="119">
        <f t="shared" si="130"/>
        <v>9</v>
      </c>
      <c r="S276" s="119">
        <f t="shared" si="130"/>
        <v>11</v>
      </c>
      <c r="T276" s="119">
        <f t="shared" si="130"/>
        <v>5</v>
      </c>
      <c r="U276" s="119">
        <f t="shared" si="130"/>
        <v>17</v>
      </c>
      <c r="V276" s="119">
        <f t="shared" si="130"/>
        <v>15</v>
      </c>
      <c r="W276" s="119">
        <f t="shared" si="130"/>
        <v>3</v>
      </c>
      <c r="X276" s="119">
        <f t="shared" si="130"/>
        <v>13</v>
      </c>
      <c r="Y276" s="116">
        <f t="shared" si="130"/>
        <v>7</v>
      </c>
      <c r="Z276" s="117"/>
      <c r="AA276" s="120"/>
      <c r="AB276" s="101"/>
      <c r="AC276" s="101"/>
    </row>
    <row r="277" spans="5:32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1</v>
      </c>
      <c r="H277" s="122">
        <f t="shared" ref="H277:O277" si="131">IF($Q272&lt;=18,IF(H276&lt;=$Q272,1,0),IF($Q272&lt;=36,IF(H276&lt;=($Q272-18),2,1),IF($Q272&gt;36,IF(H276&lt;=($Q272-36),3,2))))</f>
        <v>1</v>
      </c>
      <c r="I277" s="122">
        <f t="shared" si="131"/>
        <v>1</v>
      </c>
      <c r="J277" s="122">
        <f t="shared" si="131"/>
        <v>1</v>
      </c>
      <c r="K277" s="122">
        <f t="shared" si="131"/>
        <v>2</v>
      </c>
      <c r="L277" s="122">
        <f t="shared" si="131"/>
        <v>1</v>
      </c>
      <c r="M277" s="122">
        <f t="shared" si="131"/>
        <v>1</v>
      </c>
      <c r="N277" s="122">
        <f t="shared" si="131"/>
        <v>1</v>
      </c>
      <c r="O277" s="123">
        <f t="shared" si="131"/>
        <v>1</v>
      </c>
      <c r="P277" s="124">
        <f>SUM(G277:O277)</f>
        <v>10</v>
      </c>
      <c r="Q277" s="123">
        <f t="shared" ref="Q277:Y277" si="132">IF($Q272&lt;=18,IF(Q276&lt;=$Q272,1,0),IF($Q272&lt;=36,IF(Q276&lt;=($Q272-18),2,1),IF($Q272&gt;36,IF(Q276&lt;=($Q272-36),3,2))))</f>
        <v>2</v>
      </c>
      <c r="R277" s="123">
        <f t="shared" si="132"/>
        <v>1</v>
      </c>
      <c r="S277" s="123">
        <f t="shared" si="132"/>
        <v>1</v>
      </c>
      <c r="T277" s="123">
        <f t="shared" si="132"/>
        <v>1</v>
      </c>
      <c r="U277" s="123">
        <f t="shared" si="132"/>
        <v>1</v>
      </c>
      <c r="V277" s="123">
        <f t="shared" si="132"/>
        <v>1</v>
      </c>
      <c r="W277" s="123">
        <f t="shared" si="132"/>
        <v>1</v>
      </c>
      <c r="X277" s="123">
        <f t="shared" si="132"/>
        <v>1</v>
      </c>
      <c r="Y277" s="123">
        <f t="shared" si="132"/>
        <v>1</v>
      </c>
      <c r="Z277" s="125">
        <f>SUM(Q277:Y277)</f>
        <v>10</v>
      </c>
      <c r="AA277" s="126">
        <f>P277+Z277</f>
        <v>20</v>
      </c>
      <c r="AB277" s="101"/>
      <c r="AC277" s="101"/>
    </row>
    <row r="278" spans="5:32" x14ac:dyDescent="0.35">
      <c r="E278" s="101"/>
      <c r="F278" s="127" t="s">
        <v>51</v>
      </c>
      <c r="G278" s="128">
        <f t="shared" ref="G278:O278" si="133">G17</f>
        <v>10</v>
      </c>
      <c r="H278" s="128">
        <f t="shared" si="133"/>
        <v>10</v>
      </c>
      <c r="I278" s="128">
        <f t="shared" si="133"/>
        <v>10</v>
      </c>
      <c r="J278" s="128">
        <f t="shared" si="133"/>
        <v>10</v>
      </c>
      <c r="K278" s="128">
        <f t="shared" si="133"/>
        <v>10</v>
      </c>
      <c r="L278" s="128">
        <f t="shared" si="133"/>
        <v>10</v>
      </c>
      <c r="M278" s="128">
        <f t="shared" si="133"/>
        <v>10</v>
      </c>
      <c r="N278" s="128">
        <f t="shared" si="133"/>
        <v>10</v>
      </c>
      <c r="O278" s="128">
        <f t="shared" si="133"/>
        <v>10</v>
      </c>
      <c r="P278" s="129">
        <f>SUM(G278:O278)</f>
        <v>90</v>
      </c>
      <c r="Q278" s="130">
        <f t="shared" ref="Q278:Y278" si="134">Q17</f>
        <v>10</v>
      </c>
      <c r="R278" s="128">
        <f t="shared" si="134"/>
        <v>10</v>
      </c>
      <c r="S278" s="128">
        <f t="shared" si="134"/>
        <v>10</v>
      </c>
      <c r="T278" s="128">
        <f t="shared" si="134"/>
        <v>10</v>
      </c>
      <c r="U278" s="128">
        <f t="shared" si="134"/>
        <v>10</v>
      </c>
      <c r="V278" s="128">
        <f t="shared" si="134"/>
        <v>10</v>
      </c>
      <c r="W278" s="128">
        <f t="shared" si="134"/>
        <v>10</v>
      </c>
      <c r="X278" s="128">
        <f t="shared" si="134"/>
        <v>10</v>
      </c>
      <c r="Y278" s="131">
        <f t="shared" si="134"/>
        <v>10</v>
      </c>
      <c r="Z278" s="129">
        <f>SUM(Q278:Y278)</f>
        <v>90</v>
      </c>
      <c r="AA278" s="132">
        <f>P278+Z278</f>
        <v>180</v>
      </c>
      <c r="AB278" s="101"/>
      <c r="AC278" s="101"/>
    </row>
    <row r="279" spans="5:32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0</v>
      </c>
      <c r="H279" s="134">
        <f t="shared" ref="H279:O279" si="135">IF(H278-H275=-1,3+H277)+IF(H278-H275=0,2+H277)+IF(H278-H275=1,1+H277)+IF(H278-H275=2,H277)+IF(H278-H275=3,IF(H277-1&gt;0,H277-1,0))+IF(H278-H275=4,IF(H277-2&gt;0,H277-2,0))</f>
        <v>0</v>
      </c>
      <c r="I279" s="134">
        <f t="shared" si="135"/>
        <v>0</v>
      </c>
      <c r="J279" s="134">
        <f t="shared" si="135"/>
        <v>0</v>
      </c>
      <c r="K279" s="134">
        <f t="shared" si="135"/>
        <v>0</v>
      </c>
      <c r="L279" s="134">
        <f t="shared" si="135"/>
        <v>0</v>
      </c>
      <c r="M279" s="134">
        <f t="shared" si="135"/>
        <v>0</v>
      </c>
      <c r="N279" s="134">
        <f t="shared" si="135"/>
        <v>0</v>
      </c>
      <c r="O279" s="135">
        <f t="shared" si="135"/>
        <v>0</v>
      </c>
      <c r="P279" s="136">
        <f>SUM(G279:O279)</f>
        <v>0</v>
      </c>
      <c r="Q279" s="137">
        <f t="shared" ref="Q279:Y279" si="136">IF(Q278-Q275=-1,3+Q277)+IF(Q278-Q275=0,2+Q277)+IF(Q278-Q275=1,1+Q277)+IF(Q278-Q275=2,Q277)+IF(Q278-Q275=3,IF(Q277-1&gt;0,Q277-1,0))+IF(Q278-Q275=4,IF(Q277-2&gt;0,Q277-2,0))</f>
        <v>0</v>
      </c>
      <c r="R279" s="138">
        <f t="shared" si="136"/>
        <v>0</v>
      </c>
      <c r="S279" s="138">
        <f t="shared" si="136"/>
        <v>0</v>
      </c>
      <c r="T279" s="138">
        <f t="shared" si="136"/>
        <v>0</v>
      </c>
      <c r="U279" s="138">
        <f t="shared" si="136"/>
        <v>0</v>
      </c>
      <c r="V279" s="138">
        <f t="shared" si="136"/>
        <v>0</v>
      </c>
      <c r="W279" s="138">
        <f t="shared" si="136"/>
        <v>0</v>
      </c>
      <c r="X279" s="138">
        <f t="shared" si="136"/>
        <v>0</v>
      </c>
      <c r="Y279" s="135">
        <f t="shared" si="136"/>
        <v>0</v>
      </c>
      <c r="Z279" s="136">
        <f>SUM(Q279:Y279)</f>
        <v>0</v>
      </c>
      <c r="AA279" s="139">
        <f>P279+Z279</f>
        <v>0</v>
      </c>
      <c r="AB279" s="101"/>
      <c r="AC279" s="101"/>
    </row>
    <row r="280" spans="5:32" ht="15" thickBot="1" x14ac:dyDescent="0.4">
      <c r="E280" s="101"/>
      <c r="F280" s="140" t="s">
        <v>53</v>
      </c>
      <c r="G280" s="141">
        <f t="shared" ref="G280:O280" si="137">IF(G278-G275=-2,4)+IF(G278-G275=-1,3)+IF(G278-G275=0,2)+IF(G278-G275=1,1)+IF(G278-G275&gt;2,0)</f>
        <v>0</v>
      </c>
      <c r="H280" s="141">
        <f t="shared" si="137"/>
        <v>0</v>
      </c>
      <c r="I280" s="141">
        <f t="shared" si="137"/>
        <v>0</v>
      </c>
      <c r="J280" s="141">
        <f t="shared" si="137"/>
        <v>0</v>
      </c>
      <c r="K280" s="141">
        <f t="shared" si="137"/>
        <v>0</v>
      </c>
      <c r="L280" s="141">
        <f t="shared" si="137"/>
        <v>0</v>
      </c>
      <c r="M280" s="141">
        <f t="shared" si="137"/>
        <v>0</v>
      </c>
      <c r="N280" s="141">
        <f t="shared" si="137"/>
        <v>0</v>
      </c>
      <c r="O280" s="142">
        <f t="shared" si="137"/>
        <v>0</v>
      </c>
      <c r="P280" s="143">
        <f>SUM(G280:O280)</f>
        <v>0</v>
      </c>
      <c r="Q280" s="142">
        <f t="shared" ref="Q280:Y280" si="138">IF(Q278-Q275=-2,4)+IF(Q278-Q275=-1,3)+IF(Q278-Q275=0,2)+IF(Q278-Q275=1,1)+IF(Q278-Q275&gt;2,0)</f>
        <v>0</v>
      </c>
      <c r="R280" s="142">
        <f t="shared" si="138"/>
        <v>0</v>
      </c>
      <c r="S280" s="142">
        <f t="shared" si="138"/>
        <v>0</v>
      </c>
      <c r="T280" s="142">
        <f t="shared" si="138"/>
        <v>0</v>
      </c>
      <c r="U280" s="142">
        <f t="shared" si="138"/>
        <v>0</v>
      </c>
      <c r="V280" s="142">
        <f t="shared" si="138"/>
        <v>0</v>
      </c>
      <c r="W280" s="142">
        <f t="shared" si="138"/>
        <v>0</v>
      </c>
      <c r="X280" s="142">
        <f t="shared" si="138"/>
        <v>0</v>
      </c>
      <c r="Y280" s="142">
        <f t="shared" si="138"/>
        <v>0</v>
      </c>
      <c r="Z280" s="143">
        <f>SUM(Q280:Y280)</f>
        <v>0</v>
      </c>
      <c r="AA280" s="144">
        <f>P280+Z280</f>
        <v>0</v>
      </c>
      <c r="AB280" s="101"/>
      <c r="AC280" s="101"/>
    </row>
    <row r="281" spans="5:32" x14ac:dyDescent="0.35">
      <c r="E281" s="101"/>
      <c r="F281" s="38"/>
      <c r="G281" s="28">
        <f>G278-G275</f>
        <v>6</v>
      </c>
      <c r="H281" s="28">
        <f t="shared" ref="H281:O281" si="139">H278-H275</f>
        <v>6</v>
      </c>
      <c r="I281" s="28">
        <f t="shared" si="139"/>
        <v>5</v>
      </c>
      <c r="J281" s="28">
        <f t="shared" si="139"/>
        <v>6</v>
      </c>
      <c r="K281" s="28">
        <f t="shared" si="139"/>
        <v>7</v>
      </c>
      <c r="L281" s="28">
        <f t="shared" si="139"/>
        <v>5</v>
      </c>
      <c r="M281" s="28">
        <f t="shared" si="139"/>
        <v>7</v>
      </c>
      <c r="N281" s="28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5"/>
      <c r="AA281" s="146"/>
      <c r="AB281" s="101"/>
      <c r="AC281" s="101"/>
    </row>
    <row r="282" spans="5:32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2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2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0</v>
      </c>
      <c r="P284" s="198" t="s">
        <v>57</v>
      </c>
      <c r="Q284" s="198"/>
      <c r="R284" s="198"/>
      <c r="S284" s="198"/>
      <c r="T284" s="198"/>
      <c r="U284" s="148">
        <f>COUNTIF(G281:Y281,"=2")</f>
        <v>0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</row>
    <row r="285" spans="5:32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0</v>
      </c>
      <c r="P285" s="198" t="s">
        <v>60</v>
      </c>
      <c r="Q285" s="198"/>
      <c r="R285" s="198"/>
      <c r="S285" s="198"/>
      <c r="T285" s="198"/>
      <c r="U285" s="151">
        <f>COUNTIF(G281:Y281,"&gt;=3")</f>
        <v>18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</row>
    <row r="286" spans="5:32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0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</row>
    <row r="287" spans="5:32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0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</row>
    <row r="288" spans="5:32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0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</row>
    <row r="289" spans="5:32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18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</row>
    <row r="290" spans="5:32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</row>
    <row r="291" spans="5:32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</row>
    <row r="292" spans="5:32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</row>
    <row r="293" spans="5:32" ht="15.5" thickTop="1" thickBot="1" x14ac:dyDescent="0.4"/>
    <row r="294" spans="5:32" x14ac:dyDescent="0.35">
      <c r="E294" s="101"/>
      <c r="F294" s="102" t="s">
        <v>49</v>
      </c>
      <c r="G294" s="196">
        <f>C18</f>
        <v>0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0</v>
      </c>
      <c r="AB294" s="101"/>
      <c r="AC294" s="101"/>
    </row>
    <row r="295" spans="5:32" ht="15" thickBot="1" x14ac:dyDescent="0.4">
      <c r="E295" s="101"/>
      <c r="F295" s="104" t="s">
        <v>6</v>
      </c>
      <c r="G295" s="210">
        <f>E18</f>
        <v>20</v>
      </c>
      <c r="H295" s="211"/>
      <c r="I295" s="211"/>
      <c r="J295" s="211"/>
      <c r="K295" s="17"/>
      <c r="L295" s="211">
        <f>$F$3</f>
        <v>133</v>
      </c>
      <c r="M295" s="211"/>
      <c r="N295" s="211"/>
      <c r="O295" s="211">
        <f>$G$3</f>
        <v>68.599999999999994</v>
      </c>
      <c r="P295" s="211"/>
      <c r="Q295" s="212">
        <f>ROUND((G295*(L295/113)+(O295-AA298)),0)</f>
        <v>20</v>
      </c>
      <c r="R295" s="212"/>
      <c r="S295" s="212"/>
      <c r="T295" s="212"/>
      <c r="U295" s="17"/>
      <c r="V295" s="17"/>
      <c r="AA295" s="17"/>
      <c r="AB295" s="101"/>
      <c r="AC295" s="101"/>
    </row>
    <row r="296" spans="5:32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2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2" x14ac:dyDescent="0.35">
      <c r="E298" s="101"/>
      <c r="F298" s="109" t="s">
        <v>11</v>
      </c>
      <c r="G298" s="110">
        <f>G$7</f>
        <v>4</v>
      </c>
      <c r="H298" s="110">
        <f t="shared" ref="H298:O298" si="141">H$7</f>
        <v>4</v>
      </c>
      <c r="I298" s="110">
        <f t="shared" si="141"/>
        <v>5</v>
      </c>
      <c r="J298" s="110">
        <f t="shared" si="141"/>
        <v>4</v>
      </c>
      <c r="K298" s="110">
        <f t="shared" si="141"/>
        <v>3</v>
      </c>
      <c r="L298" s="110">
        <f t="shared" si="141"/>
        <v>5</v>
      </c>
      <c r="M298" s="110">
        <f t="shared" si="141"/>
        <v>3</v>
      </c>
      <c r="N298" s="110">
        <f t="shared" si="141"/>
        <v>5</v>
      </c>
      <c r="O298" s="110">
        <f t="shared" si="141"/>
        <v>3</v>
      </c>
      <c r="P298" s="111">
        <f>SUM(G298:O298)</f>
        <v>36</v>
      </c>
      <c r="Q298" s="110">
        <f t="shared" ref="Q298:Y298" si="142">Q$7</f>
        <v>4</v>
      </c>
      <c r="R298" s="112">
        <f t="shared" si="142"/>
        <v>4</v>
      </c>
      <c r="S298" s="112">
        <f t="shared" si="142"/>
        <v>3</v>
      </c>
      <c r="T298" s="112">
        <f t="shared" si="142"/>
        <v>5</v>
      </c>
      <c r="U298" s="112">
        <f t="shared" si="142"/>
        <v>3</v>
      </c>
      <c r="V298" s="112">
        <f t="shared" si="142"/>
        <v>4</v>
      </c>
      <c r="W298" s="112">
        <f t="shared" si="142"/>
        <v>4</v>
      </c>
      <c r="X298" s="112">
        <f t="shared" si="142"/>
        <v>5</v>
      </c>
      <c r="Y298" s="113">
        <f t="shared" si="142"/>
        <v>4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2" x14ac:dyDescent="0.35">
      <c r="E299" s="101"/>
      <c r="F299" s="114" t="s">
        <v>7</v>
      </c>
      <c r="G299" s="115">
        <f>G$8</f>
        <v>4</v>
      </c>
      <c r="H299" s="115">
        <f t="shared" ref="H299:O299" si="143">H$8</f>
        <v>8</v>
      </c>
      <c r="I299" s="115">
        <f t="shared" si="143"/>
        <v>12</v>
      </c>
      <c r="J299" s="115">
        <f t="shared" si="143"/>
        <v>14</v>
      </c>
      <c r="K299" s="115">
        <f t="shared" si="143"/>
        <v>2</v>
      </c>
      <c r="L299" s="115">
        <f t="shared" si="143"/>
        <v>10</v>
      </c>
      <c r="M299" s="115">
        <f t="shared" si="143"/>
        <v>18</v>
      </c>
      <c r="N299" s="115">
        <f t="shared" si="143"/>
        <v>16</v>
      </c>
      <c r="O299" s="116">
        <f t="shared" si="143"/>
        <v>6</v>
      </c>
      <c r="P299" s="117"/>
      <c r="Q299" s="118">
        <f t="shared" ref="Q299:Y299" si="144">Q$8</f>
        <v>1</v>
      </c>
      <c r="R299" s="119">
        <f t="shared" si="144"/>
        <v>9</v>
      </c>
      <c r="S299" s="119">
        <f t="shared" si="144"/>
        <v>11</v>
      </c>
      <c r="T299" s="119">
        <f t="shared" si="144"/>
        <v>5</v>
      </c>
      <c r="U299" s="119">
        <f t="shared" si="144"/>
        <v>17</v>
      </c>
      <c r="V299" s="119">
        <f t="shared" si="144"/>
        <v>15</v>
      </c>
      <c r="W299" s="119">
        <f t="shared" si="144"/>
        <v>3</v>
      </c>
      <c r="X299" s="119">
        <f t="shared" si="144"/>
        <v>13</v>
      </c>
      <c r="Y299" s="116">
        <f t="shared" si="144"/>
        <v>7</v>
      </c>
      <c r="Z299" s="117"/>
      <c r="AA299" s="120"/>
      <c r="AB299" s="101"/>
      <c r="AC299" s="101"/>
    </row>
    <row r="300" spans="5:32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1</v>
      </c>
      <c r="H300" s="122">
        <f t="shared" ref="H300:O300" si="145">IF($Q295&lt;=18,IF(H299&lt;=$Q295,1,0),IF($Q295&lt;=36,IF(H299&lt;=($Q295-18),2,1),IF($Q295&gt;36,IF(H299&lt;=($Q295-36),3,2))))</f>
        <v>1</v>
      </c>
      <c r="I300" s="122">
        <f t="shared" si="145"/>
        <v>1</v>
      </c>
      <c r="J300" s="122">
        <f t="shared" si="145"/>
        <v>1</v>
      </c>
      <c r="K300" s="122">
        <f t="shared" si="145"/>
        <v>2</v>
      </c>
      <c r="L300" s="122">
        <f t="shared" si="145"/>
        <v>1</v>
      </c>
      <c r="M300" s="122">
        <f t="shared" si="145"/>
        <v>1</v>
      </c>
      <c r="N300" s="122">
        <f t="shared" si="145"/>
        <v>1</v>
      </c>
      <c r="O300" s="123">
        <f t="shared" si="145"/>
        <v>1</v>
      </c>
      <c r="P300" s="124">
        <f>SUM(G300:O300)</f>
        <v>10</v>
      </c>
      <c r="Q300" s="123">
        <f t="shared" ref="Q300:Y300" si="146">IF($Q295&lt;=18,IF(Q299&lt;=$Q295,1,0),IF($Q295&lt;=36,IF(Q299&lt;=($Q295-18),2,1),IF($Q295&gt;36,IF(Q299&lt;=($Q295-36),3,2))))</f>
        <v>2</v>
      </c>
      <c r="R300" s="123">
        <f t="shared" si="146"/>
        <v>1</v>
      </c>
      <c r="S300" s="123">
        <f t="shared" si="146"/>
        <v>1</v>
      </c>
      <c r="T300" s="123">
        <f t="shared" si="146"/>
        <v>1</v>
      </c>
      <c r="U300" s="123">
        <f t="shared" si="146"/>
        <v>1</v>
      </c>
      <c r="V300" s="123">
        <f t="shared" si="146"/>
        <v>1</v>
      </c>
      <c r="W300" s="123">
        <f t="shared" si="146"/>
        <v>1</v>
      </c>
      <c r="X300" s="123">
        <f t="shared" si="146"/>
        <v>1</v>
      </c>
      <c r="Y300" s="123">
        <f t="shared" si="146"/>
        <v>1</v>
      </c>
      <c r="Z300" s="125">
        <f>SUM(Q300:Y300)</f>
        <v>10</v>
      </c>
      <c r="AA300" s="126">
        <f>P300+Z300</f>
        <v>20</v>
      </c>
      <c r="AB300" s="101"/>
      <c r="AC300" s="101"/>
    </row>
    <row r="301" spans="5:32" x14ac:dyDescent="0.35">
      <c r="E301" s="101"/>
      <c r="F301" s="127" t="s">
        <v>51</v>
      </c>
      <c r="G301" s="128">
        <f t="shared" ref="G301:O301" si="147">G18</f>
        <v>10</v>
      </c>
      <c r="H301" s="128">
        <f t="shared" si="147"/>
        <v>10</v>
      </c>
      <c r="I301" s="128">
        <f t="shared" si="147"/>
        <v>10</v>
      </c>
      <c r="J301" s="128">
        <f t="shared" si="147"/>
        <v>10</v>
      </c>
      <c r="K301" s="128">
        <f t="shared" si="147"/>
        <v>10</v>
      </c>
      <c r="L301" s="128">
        <f t="shared" si="147"/>
        <v>10</v>
      </c>
      <c r="M301" s="128">
        <f t="shared" si="147"/>
        <v>10</v>
      </c>
      <c r="N301" s="128">
        <f t="shared" si="147"/>
        <v>10</v>
      </c>
      <c r="O301" s="128">
        <f t="shared" si="147"/>
        <v>10</v>
      </c>
      <c r="P301" s="129">
        <f>SUM(G301:O301)</f>
        <v>90</v>
      </c>
      <c r="Q301" s="130">
        <f t="shared" ref="Q301:Y301" si="148">Q18</f>
        <v>10</v>
      </c>
      <c r="R301" s="128">
        <f t="shared" si="148"/>
        <v>10</v>
      </c>
      <c r="S301" s="128">
        <f t="shared" si="148"/>
        <v>10</v>
      </c>
      <c r="T301" s="128">
        <f t="shared" si="148"/>
        <v>10</v>
      </c>
      <c r="U301" s="128">
        <f t="shared" si="148"/>
        <v>10</v>
      </c>
      <c r="V301" s="128">
        <f t="shared" si="148"/>
        <v>10</v>
      </c>
      <c r="W301" s="128">
        <f t="shared" si="148"/>
        <v>10</v>
      </c>
      <c r="X301" s="128">
        <f t="shared" si="148"/>
        <v>10</v>
      </c>
      <c r="Y301" s="131">
        <f t="shared" si="148"/>
        <v>10</v>
      </c>
      <c r="Z301" s="129">
        <f>SUM(Q301:Y301)</f>
        <v>90</v>
      </c>
      <c r="AA301" s="132">
        <f>P301+Z301</f>
        <v>180</v>
      </c>
      <c r="AB301" s="101"/>
      <c r="AC301" s="101"/>
    </row>
    <row r="302" spans="5:32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0</v>
      </c>
      <c r="H302" s="134">
        <f t="shared" ref="H302:O302" si="149">IF(H301-H298=-1,3+H300)+IF(H301-H298=0,2+H300)+IF(H301-H298=1,1+H300)+IF(H301-H298=2,H300)+IF(H301-H298=3,IF(H300-1&gt;0,H300-1,0))+IF(H301-H298=4,IF(H300-2&gt;0,H300-2,0))</f>
        <v>0</v>
      </c>
      <c r="I302" s="134">
        <f t="shared" si="149"/>
        <v>0</v>
      </c>
      <c r="J302" s="134">
        <f t="shared" si="149"/>
        <v>0</v>
      </c>
      <c r="K302" s="134">
        <f t="shared" si="149"/>
        <v>0</v>
      </c>
      <c r="L302" s="134">
        <f t="shared" si="149"/>
        <v>0</v>
      </c>
      <c r="M302" s="134">
        <f t="shared" si="149"/>
        <v>0</v>
      </c>
      <c r="N302" s="134">
        <f t="shared" si="149"/>
        <v>0</v>
      </c>
      <c r="O302" s="135">
        <f t="shared" si="149"/>
        <v>0</v>
      </c>
      <c r="P302" s="136">
        <f>SUM(G302:O302)</f>
        <v>0</v>
      </c>
      <c r="Q302" s="137">
        <f t="shared" ref="Q302:Y302" si="150">IF(Q301-Q298=-1,3+Q300)+IF(Q301-Q298=0,2+Q300)+IF(Q301-Q298=1,1+Q300)+IF(Q301-Q298=2,Q300)+IF(Q301-Q298=3,IF(Q300-1&gt;0,Q300-1,0))+IF(Q301-Q298=4,IF(Q300-2&gt;0,Q300-2,0))</f>
        <v>0</v>
      </c>
      <c r="R302" s="138">
        <f t="shared" si="150"/>
        <v>0</v>
      </c>
      <c r="S302" s="138">
        <f t="shared" si="150"/>
        <v>0</v>
      </c>
      <c r="T302" s="138">
        <f t="shared" si="150"/>
        <v>0</v>
      </c>
      <c r="U302" s="138">
        <f t="shared" si="150"/>
        <v>0</v>
      </c>
      <c r="V302" s="138">
        <f t="shared" si="150"/>
        <v>0</v>
      </c>
      <c r="W302" s="138">
        <f t="shared" si="150"/>
        <v>0</v>
      </c>
      <c r="X302" s="138">
        <f t="shared" si="150"/>
        <v>0</v>
      </c>
      <c r="Y302" s="135">
        <f t="shared" si="150"/>
        <v>0</v>
      </c>
      <c r="Z302" s="136">
        <f>SUM(Q302:Y302)</f>
        <v>0</v>
      </c>
      <c r="AA302" s="139">
        <f>P302+Z302</f>
        <v>0</v>
      </c>
      <c r="AB302" s="101"/>
      <c r="AC302" s="101"/>
    </row>
    <row r="303" spans="5:32" ht="15" thickBot="1" x14ac:dyDescent="0.4">
      <c r="E303" s="101"/>
      <c r="F303" s="140" t="s">
        <v>53</v>
      </c>
      <c r="G303" s="141">
        <f t="shared" ref="G303:O303" si="151">IF(G301-G298=-2,4)+IF(G301-G298=-1,3)+IF(G301-G298=0,2)+IF(G301-G298=1,1)+IF(G301-G298&gt;2,0)</f>
        <v>0</v>
      </c>
      <c r="H303" s="141">
        <f t="shared" si="151"/>
        <v>0</v>
      </c>
      <c r="I303" s="141">
        <f t="shared" si="151"/>
        <v>0</v>
      </c>
      <c r="J303" s="141">
        <f t="shared" si="151"/>
        <v>0</v>
      </c>
      <c r="K303" s="141">
        <f t="shared" si="151"/>
        <v>0</v>
      </c>
      <c r="L303" s="141">
        <f t="shared" si="151"/>
        <v>0</v>
      </c>
      <c r="M303" s="141">
        <f t="shared" si="151"/>
        <v>0</v>
      </c>
      <c r="N303" s="141">
        <f t="shared" si="151"/>
        <v>0</v>
      </c>
      <c r="O303" s="142">
        <f t="shared" si="151"/>
        <v>0</v>
      </c>
      <c r="P303" s="143">
        <f>SUM(G303:O303)</f>
        <v>0</v>
      </c>
      <c r="Q303" s="142">
        <f t="shared" ref="Q303:Y303" si="152">IF(Q301-Q298=-2,4)+IF(Q301-Q298=-1,3)+IF(Q301-Q298=0,2)+IF(Q301-Q298=1,1)+IF(Q301-Q298&gt;2,0)</f>
        <v>0</v>
      </c>
      <c r="R303" s="142">
        <f t="shared" si="152"/>
        <v>0</v>
      </c>
      <c r="S303" s="142">
        <f t="shared" si="152"/>
        <v>0</v>
      </c>
      <c r="T303" s="142">
        <f t="shared" si="152"/>
        <v>0</v>
      </c>
      <c r="U303" s="142">
        <f t="shared" si="152"/>
        <v>0</v>
      </c>
      <c r="V303" s="142">
        <f t="shared" si="152"/>
        <v>0</v>
      </c>
      <c r="W303" s="142">
        <f t="shared" si="152"/>
        <v>0</v>
      </c>
      <c r="X303" s="142">
        <f t="shared" si="152"/>
        <v>0</v>
      </c>
      <c r="Y303" s="142">
        <f t="shared" si="152"/>
        <v>0</v>
      </c>
      <c r="Z303" s="143">
        <f>SUM(Q303:Y303)</f>
        <v>0</v>
      </c>
      <c r="AA303" s="144">
        <f>P303+Z303</f>
        <v>0</v>
      </c>
      <c r="AB303" s="101"/>
      <c r="AC303" s="101"/>
    </row>
    <row r="304" spans="5:32" x14ac:dyDescent="0.35">
      <c r="E304" s="101"/>
      <c r="F304" s="38"/>
      <c r="G304" s="28">
        <f>G301-G298</f>
        <v>6</v>
      </c>
      <c r="H304" s="28">
        <f t="shared" ref="H304:O304" si="153">H301-H298</f>
        <v>6</v>
      </c>
      <c r="I304" s="28">
        <f t="shared" si="153"/>
        <v>5</v>
      </c>
      <c r="J304" s="28">
        <f t="shared" si="153"/>
        <v>6</v>
      </c>
      <c r="K304" s="28">
        <f t="shared" si="153"/>
        <v>7</v>
      </c>
      <c r="L304" s="28">
        <f t="shared" si="153"/>
        <v>5</v>
      </c>
      <c r="M304" s="28">
        <f t="shared" si="153"/>
        <v>7</v>
      </c>
      <c r="N304" s="28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5"/>
      <c r="AA304" s="146"/>
      <c r="AB304" s="101"/>
      <c r="AC304" s="101"/>
    </row>
    <row r="305" spans="5:32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2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2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0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</row>
    <row r="308" spans="5:32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0</v>
      </c>
      <c r="M308" s="217" t="s">
        <v>59</v>
      </c>
      <c r="N308" s="217"/>
      <c r="O308" s="152">
        <f>COUNTIF(G304:Y304,"=1")</f>
        <v>0</v>
      </c>
      <c r="P308" s="198" t="s">
        <v>60</v>
      </c>
      <c r="Q308" s="198"/>
      <c r="R308" s="198"/>
      <c r="S308" s="198"/>
      <c r="T308" s="198"/>
      <c r="U308" s="151">
        <f>COUNTIF(G304:Y304,"&gt;=3")</f>
        <v>18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</row>
    <row r="309" spans="5:32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</row>
    <row r="310" spans="5:32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0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</row>
    <row r="311" spans="5:32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0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</row>
    <row r="312" spans="5:32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18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</row>
    <row r="313" spans="5:32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</row>
    <row r="314" spans="5:32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</row>
    <row r="315" spans="5:32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</row>
    <row r="316" spans="5:32" ht="15.5" thickTop="1" thickBot="1" x14ac:dyDescent="0.4"/>
    <row r="317" spans="5:32" x14ac:dyDescent="0.35">
      <c r="E317" s="101"/>
      <c r="F317" s="102" t="s">
        <v>49</v>
      </c>
      <c r="G317" s="196">
        <f>C19</f>
        <v>0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0</v>
      </c>
      <c r="AB317" s="101"/>
      <c r="AC317" s="101"/>
    </row>
    <row r="318" spans="5:32" ht="15" thickBot="1" x14ac:dyDescent="0.4">
      <c r="E318" s="101"/>
      <c r="F318" s="104" t="s">
        <v>6</v>
      </c>
      <c r="G318" s="210">
        <f>E19</f>
        <v>20</v>
      </c>
      <c r="H318" s="211"/>
      <c r="I318" s="211"/>
      <c r="J318" s="211"/>
      <c r="K318" s="17"/>
      <c r="L318" s="211">
        <f>$F$3</f>
        <v>133</v>
      </c>
      <c r="M318" s="211"/>
      <c r="N318" s="211"/>
      <c r="O318" s="211">
        <f>$G$3</f>
        <v>68.599999999999994</v>
      </c>
      <c r="P318" s="211"/>
      <c r="Q318" s="212">
        <f>ROUND((G318*(L318/113)+(O318-AA321)),0)</f>
        <v>20</v>
      </c>
      <c r="R318" s="212"/>
      <c r="S318" s="212"/>
      <c r="T318" s="212"/>
      <c r="U318" s="17"/>
      <c r="V318" s="17"/>
      <c r="AA318" s="17"/>
      <c r="AB318" s="101"/>
      <c r="AC318" s="101"/>
    </row>
    <row r="319" spans="5:32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2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2" x14ac:dyDescent="0.35">
      <c r="E321" s="101"/>
      <c r="F321" s="109" t="s">
        <v>11</v>
      </c>
      <c r="G321" s="110">
        <f>G$7</f>
        <v>4</v>
      </c>
      <c r="H321" s="110">
        <f t="shared" ref="H321:O321" si="155">H$7</f>
        <v>4</v>
      </c>
      <c r="I321" s="110">
        <f t="shared" si="155"/>
        <v>5</v>
      </c>
      <c r="J321" s="110">
        <f t="shared" si="155"/>
        <v>4</v>
      </c>
      <c r="K321" s="110">
        <f t="shared" si="155"/>
        <v>3</v>
      </c>
      <c r="L321" s="110">
        <f t="shared" si="155"/>
        <v>5</v>
      </c>
      <c r="M321" s="110">
        <f t="shared" si="155"/>
        <v>3</v>
      </c>
      <c r="N321" s="110">
        <f t="shared" si="155"/>
        <v>5</v>
      </c>
      <c r="O321" s="110">
        <f t="shared" si="155"/>
        <v>3</v>
      </c>
      <c r="P321" s="111">
        <f>SUM(G321:O321)</f>
        <v>36</v>
      </c>
      <c r="Q321" s="110">
        <f t="shared" ref="Q321:Y321" si="156">Q$7</f>
        <v>4</v>
      </c>
      <c r="R321" s="112">
        <f t="shared" si="156"/>
        <v>4</v>
      </c>
      <c r="S321" s="112">
        <f t="shared" si="156"/>
        <v>3</v>
      </c>
      <c r="T321" s="112">
        <f t="shared" si="156"/>
        <v>5</v>
      </c>
      <c r="U321" s="112">
        <f t="shared" si="156"/>
        <v>3</v>
      </c>
      <c r="V321" s="112">
        <f t="shared" si="156"/>
        <v>4</v>
      </c>
      <c r="W321" s="112">
        <f t="shared" si="156"/>
        <v>4</v>
      </c>
      <c r="X321" s="112">
        <f t="shared" si="156"/>
        <v>5</v>
      </c>
      <c r="Y321" s="113">
        <f t="shared" si="156"/>
        <v>4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2" x14ac:dyDescent="0.35">
      <c r="E322" s="101"/>
      <c r="F322" s="114" t="s">
        <v>7</v>
      </c>
      <c r="G322" s="115">
        <f>G$8</f>
        <v>4</v>
      </c>
      <c r="H322" s="115">
        <f t="shared" ref="H322:O322" si="157">H$8</f>
        <v>8</v>
      </c>
      <c r="I322" s="115">
        <f t="shared" si="157"/>
        <v>12</v>
      </c>
      <c r="J322" s="115">
        <f t="shared" si="157"/>
        <v>14</v>
      </c>
      <c r="K322" s="115">
        <f t="shared" si="157"/>
        <v>2</v>
      </c>
      <c r="L322" s="115">
        <f t="shared" si="157"/>
        <v>10</v>
      </c>
      <c r="M322" s="115">
        <f t="shared" si="157"/>
        <v>18</v>
      </c>
      <c r="N322" s="115">
        <f t="shared" si="157"/>
        <v>16</v>
      </c>
      <c r="O322" s="116">
        <f t="shared" si="157"/>
        <v>6</v>
      </c>
      <c r="P322" s="117"/>
      <c r="Q322" s="118">
        <f t="shared" ref="Q322:Y322" si="158">Q$8</f>
        <v>1</v>
      </c>
      <c r="R322" s="119">
        <f t="shared" si="158"/>
        <v>9</v>
      </c>
      <c r="S322" s="119">
        <f t="shared" si="158"/>
        <v>11</v>
      </c>
      <c r="T322" s="119">
        <f t="shared" si="158"/>
        <v>5</v>
      </c>
      <c r="U322" s="119">
        <f t="shared" si="158"/>
        <v>17</v>
      </c>
      <c r="V322" s="119">
        <f t="shared" si="158"/>
        <v>15</v>
      </c>
      <c r="W322" s="119">
        <f t="shared" si="158"/>
        <v>3</v>
      </c>
      <c r="X322" s="119">
        <f t="shared" si="158"/>
        <v>13</v>
      </c>
      <c r="Y322" s="116">
        <f t="shared" si="158"/>
        <v>7</v>
      </c>
      <c r="Z322" s="117"/>
      <c r="AA322" s="120"/>
      <c r="AB322" s="101"/>
      <c r="AC322" s="101"/>
    </row>
    <row r="323" spans="5:32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1</v>
      </c>
      <c r="H323" s="122">
        <f t="shared" ref="H323:O323" si="159">IF($Q318&lt;=18,IF(H322&lt;=$Q318,1,0),IF($Q318&lt;=36,IF(H322&lt;=($Q318-18),2,1),IF($Q318&gt;36,IF(H322&lt;=($Q318-36),3,2))))</f>
        <v>1</v>
      </c>
      <c r="I323" s="122">
        <f t="shared" si="159"/>
        <v>1</v>
      </c>
      <c r="J323" s="122">
        <f t="shared" si="159"/>
        <v>1</v>
      </c>
      <c r="K323" s="122">
        <f t="shared" si="159"/>
        <v>2</v>
      </c>
      <c r="L323" s="122">
        <f t="shared" si="159"/>
        <v>1</v>
      </c>
      <c r="M323" s="122">
        <f t="shared" si="159"/>
        <v>1</v>
      </c>
      <c r="N323" s="122">
        <f t="shared" si="159"/>
        <v>1</v>
      </c>
      <c r="O323" s="123">
        <f t="shared" si="159"/>
        <v>1</v>
      </c>
      <c r="P323" s="124">
        <f>SUM(G323:O323)</f>
        <v>10</v>
      </c>
      <c r="Q323" s="123">
        <f t="shared" ref="Q323:Y323" si="160">IF($Q318&lt;=18,IF(Q322&lt;=$Q318,1,0),IF($Q318&lt;=36,IF(Q322&lt;=($Q318-18),2,1),IF($Q318&gt;36,IF(Q322&lt;=($Q318-36),3,2))))</f>
        <v>2</v>
      </c>
      <c r="R323" s="123">
        <f t="shared" si="160"/>
        <v>1</v>
      </c>
      <c r="S323" s="123">
        <f t="shared" si="160"/>
        <v>1</v>
      </c>
      <c r="T323" s="123">
        <f t="shared" si="160"/>
        <v>1</v>
      </c>
      <c r="U323" s="123">
        <f t="shared" si="160"/>
        <v>1</v>
      </c>
      <c r="V323" s="123">
        <f t="shared" si="160"/>
        <v>1</v>
      </c>
      <c r="W323" s="123">
        <f t="shared" si="160"/>
        <v>1</v>
      </c>
      <c r="X323" s="123">
        <f t="shared" si="160"/>
        <v>1</v>
      </c>
      <c r="Y323" s="123">
        <f t="shared" si="160"/>
        <v>1</v>
      </c>
      <c r="Z323" s="125">
        <f>SUM(Q323:Y323)</f>
        <v>10</v>
      </c>
      <c r="AA323" s="126">
        <f>P323+Z323</f>
        <v>20</v>
      </c>
      <c r="AB323" s="101"/>
      <c r="AC323" s="101"/>
    </row>
    <row r="324" spans="5:32" x14ac:dyDescent="0.35">
      <c r="E324" s="101"/>
      <c r="F324" s="127" t="s">
        <v>51</v>
      </c>
      <c r="G324" s="128">
        <f t="shared" ref="G324:O324" si="161">G19</f>
        <v>10</v>
      </c>
      <c r="H324" s="128">
        <f t="shared" si="161"/>
        <v>10</v>
      </c>
      <c r="I324" s="128">
        <f t="shared" si="161"/>
        <v>10</v>
      </c>
      <c r="J324" s="128">
        <f t="shared" si="161"/>
        <v>10</v>
      </c>
      <c r="K324" s="128">
        <f t="shared" si="161"/>
        <v>10</v>
      </c>
      <c r="L324" s="128">
        <f t="shared" si="161"/>
        <v>10</v>
      </c>
      <c r="M324" s="128">
        <f t="shared" si="161"/>
        <v>10</v>
      </c>
      <c r="N324" s="128">
        <f t="shared" si="161"/>
        <v>10</v>
      </c>
      <c r="O324" s="128">
        <f t="shared" si="161"/>
        <v>10</v>
      </c>
      <c r="P324" s="129">
        <f>SUM(G324:O324)</f>
        <v>90</v>
      </c>
      <c r="Q324" s="130">
        <f t="shared" ref="Q324:Y324" si="162">Q19</f>
        <v>10</v>
      </c>
      <c r="R324" s="128">
        <f t="shared" si="162"/>
        <v>10</v>
      </c>
      <c r="S324" s="128">
        <f t="shared" si="162"/>
        <v>10</v>
      </c>
      <c r="T324" s="128">
        <f t="shared" si="162"/>
        <v>10</v>
      </c>
      <c r="U324" s="128">
        <f t="shared" si="162"/>
        <v>10</v>
      </c>
      <c r="V324" s="128">
        <f t="shared" si="162"/>
        <v>10</v>
      </c>
      <c r="W324" s="128">
        <f t="shared" si="162"/>
        <v>10</v>
      </c>
      <c r="X324" s="128">
        <f t="shared" si="162"/>
        <v>10</v>
      </c>
      <c r="Y324" s="131">
        <f t="shared" si="162"/>
        <v>10</v>
      </c>
      <c r="Z324" s="129">
        <f>SUM(Q324:Y324)</f>
        <v>90</v>
      </c>
      <c r="AA324" s="132">
        <f>P324+Z324</f>
        <v>180</v>
      </c>
      <c r="AB324" s="101"/>
      <c r="AC324" s="101"/>
    </row>
    <row r="325" spans="5:32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0</v>
      </c>
      <c r="H325" s="134">
        <f t="shared" ref="H325:O325" si="163">IF(H324-H321=-1,3+H323)+IF(H324-H321=0,2+H323)+IF(H324-H321=1,1+H323)+IF(H324-H321=2,H323)+IF(H324-H321=3,IF(H323-1&gt;0,H323-1,0))+IF(H324-H321=4,IF(H323-2&gt;0,H323-2,0))</f>
        <v>0</v>
      </c>
      <c r="I325" s="134">
        <f t="shared" si="163"/>
        <v>0</v>
      </c>
      <c r="J325" s="134">
        <f t="shared" si="163"/>
        <v>0</v>
      </c>
      <c r="K325" s="134">
        <f t="shared" si="163"/>
        <v>0</v>
      </c>
      <c r="L325" s="134">
        <f t="shared" si="163"/>
        <v>0</v>
      </c>
      <c r="M325" s="134">
        <f t="shared" si="163"/>
        <v>0</v>
      </c>
      <c r="N325" s="134">
        <f t="shared" si="163"/>
        <v>0</v>
      </c>
      <c r="O325" s="135">
        <f t="shared" si="163"/>
        <v>0</v>
      </c>
      <c r="P325" s="136">
        <f>SUM(G325:O325)</f>
        <v>0</v>
      </c>
      <c r="Q325" s="137">
        <f t="shared" ref="Q325:Y325" si="164">IF(Q324-Q321=-1,3+Q323)+IF(Q324-Q321=0,2+Q323)+IF(Q324-Q321=1,1+Q323)+IF(Q324-Q321=2,Q323)+IF(Q324-Q321=3,IF(Q323-1&gt;0,Q323-1,0))+IF(Q324-Q321=4,IF(Q323-2&gt;0,Q323-2,0))</f>
        <v>0</v>
      </c>
      <c r="R325" s="138">
        <f t="shared" si="164"/>
        <v>0</v>
      </c>
      <c r="S325" s="138">
        <f t="shared" si="164"/>
        <v>0</v>
      </c>
      <c r="T325" s="138">
        <f t="shared" si="164"/>
        <v>0</v>
      </c>
      <c r="U325" s="138">
        <f t="shared" si="164"/>
        <v>0</v>
      </c>
      <c r="V325" s="138">
        <f t="shared" si="164"/>
        <v>0</v>
      </c>
      <c r="W325" s="138">
        <f t="shared" si="164"/>
        <v>0</v>
      </c>
      <c r="X325" s="138">
        <f t="shared" si="164"/>
        <v>0</v>
      </c>
      <c r="Y325" s="135">
        <f t="shared" si="164"/>
        <v>0</v>
      </c>
      <c r="Z325" s="136">
        <f>SUM(Q325:Y325)</f>
        <v>0</v>
      </c>
      <c r="AA325" s="139">
        <f>P325+Z325</f>
        <v>0</v>
      </c>
      <c r="AB325" s="101"/>
      <c r="AC325" s="101"/>
    </row>
    <row r="326" spans="5:32" ht="15" thickBot="1" x14ac:dyDescent="0.4">
      <c r="E326" s="101"/>
      <c r="F326" s="140" t="s">
        <v>53</v>
      </c>
      <c r="G326" s="141">
        <f t="shared" ref="G326:O326" si="165">IF(G324-G321=-2,4)+IF(G324-G321=-1,3)+IF(G324-G321=0,2)+IF(G324-G321=1,1)+IF(G324-G321&gt;2,0)</f>
        <v>0</v>
      </c>
      <c r="H326" s="141">
        <f t="shared" si="165"/>
        <v>0</v>
      </c>
      <c r="I326" s="141">
        <f t="shared" si="165"/>
        <v>0</v>
      </c>
      <c r="J326" s="141">
        <f t="shared" si="165"/>
        <v>0</v>
      </c>
      <c r="K326" s="141">
        <f t="shared" si="165"/>
        <v>0</v>
      </c>
      <c r="L326" s="141">
        <f t="shared" si="165"/>
        <v>0</v>
      </c>
      <c r="M326" s="141">
        <f t="shared" si="165"/>
        <v>0</v>
      </c>
      <c r="N326" s="141">
        <f t="shared" si="165"/>
        <v>0</v>
      </c>
      <c r="O326" s="142">
        <f t="shared" si="165"/>
        <v>0</v>
      </c>
      <c r="P326" s="143">
        <f>SUM(G326:O326)</f>
        <v>0</v>
      </c>
      <c r="Q326" s="142">
        <f t="shared" ref="Q326:Y326" si="166">IF(Q324-Q321=-2,4)+IF(Q324-Q321=-1,3)+IF(Q324-Q321=0,2)+IF(Q324-Q321=1,1)+IF(Q324-Q321&gt;2,0)</f>
        <v>0</v>
      </c>
      <c r="R326" s="142">
        <f t="shared" si="166"/>
        <v>0</v>
      </c>
      <c r="S326" s="142">
        <f t="shared" si="166"/>
        <v>0</v>
      </c>
      <c r="T326" s="142">
        <f t="shared" si="166"/>
        <v>0</v>
      </c>
      <c r="U326" s="142">
        <f t="shared" si="166"/>
        <v>0</v>
      </c>
      <c r="V326" s="142">
        <f t="shared" si="166"/>
        <v>0</v>
      </c>
      <c r="W326" s="142">
        <f t="shared" si="166"/>
        <v>0</v>
      </c>
      <c r="X326" s="142">
        <f t="shared" si="166"/>
        <v>0</v>
      </c>
      <c r="Y326" s="142">
        <f t="shared" si="166"/>
        <v>0</v>
      </c>
      <c r="Z326" s="143">
        <f>SUM(Q326:Y326)</f>
        <v>0</v>
      </c>
      <c r="AA326" s="144">
        <f>P326+Z326</f>
        <v>0</v>
      </c>
      <c r="AB326" s="101"/>
      <c r="AC326" s="101"/>
    </row>
    <row r="327" spans="5:32" x14ac:dyDescent="0.35">
      <c r="E327" s="101"/>
      <c r="F327" s="38"/>
      <c r="G327" s="28">
        <f>G324-G321</f>
        <v>6</v>
      </c>
      <c r="H327" s="28">
        <f t="shared" ref="H327:O327" si="167">H324-H321</f>
        <v>6</v>
      </c>
      <c r="I327" s="28">
        <f t="shared" si="167"/>
        <v>5</v>
      </c>
      <c r="J327" s="28">
        <f t="shared" si="167"/>
        <v>6</v>
      </c>
      <c r="K327" s="28">
        <f t="shared" si="167"/>
        <v>7</v>
      </c>
      <c r="L327" s="28">
        <f t="shared" si="167"/>
        <v>5</v>
      </c>
      <c r="M327" s="28">
        <f t="shared" si="167"/>
        <v>7</v>
      </c>
      <c r="N327" s="28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5"/>
      <c r="AA327" s="146"/>
      <c r="AB327" s="101"/>
      <c r="AC327" s="101"/>
    </row>
    <row r="328" spans="5:32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2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2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0</v>
      </c>
      <c r="P330" s="198" t="s">
        <v>57</v>
      </c>
      <c r="Q330" s="198"/>
      <c r="R330" s="198"/>
      <c r="S330" s="198"/>
      <c r="T330" s="198"/>
      <c r="U330" s="148">
        <f>COUNTIF(G327:Y327,"=2")</f>
        <v>0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</row>
    <row r="331" spans="5:32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0</v>
      </c>
      <c r="P331" s="198" t="s">
        <v>60</v>
      </c>
      <c r="Q331" s="198"/>
      <c r="R331" s="198"/>
      <c r="S331" s="198"/>
      <c r="T331" s="198"/>
      <c r="U331" s="151">
        <f>COUNTIF(G327:Y327,"&gt;=3")</f>
        <v>18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</row>
    <row r="332" spans="5:32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0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</row>
    <row r="333" spans="5:32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0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</row>
    <row r="334" spans="5:32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0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</row>
    <row r="335" spans="5:32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18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</row>
    <row r="336" spans="5:32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</row>
    <row r="337" spans="5:32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</row>
    <row r="338" spans="5:32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</row>
    <row r="339" spans="5:32" ht="15.5" thickTop="1" thickBot="1" x14ac:dyDescent="0.4"/>
    <row r="340" spans="5:32" x14ac:dyDescent="0.35">
      <c r="E340" s="101"/>
      <c r="F340" s="102" t="s">
        <v>49</v>
      </c>
      <c r="G340" s="196">
        <f>C20</f>
        <v>0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0</v>
      </c>
      <c r="AB340" s="101"/>
      <c r="AC340" s="101"/>
    </row>
    <row r="341" spans="5:32" ht="15" thickBot="1" x14ac:dyDescent="0.4">
      <c r="E341" s="101"/>
      <c r="F341" s="104" t="s">
        <v>6</v>
      </c>
      <c r="G341" s="210">
        <f>E20</f>
        <v>20</v>
      </c>
      <c r="H341" s="211"/>
      <c r="I341" s="211"/>
      <c r="J341" s="211"/>
      <c r="K341" s="17"/>
      <c r="L341" s="211">
        <f>$F$3</f>
        <v>133</v>
      </c>
      <c r="M341" s="211"/>
      <c r="N341" s="211"/>
      <c r="O341" s="211">
        <f>$G$3</f>
        <v>68.599999999999994</v>
      </c>
      <c r="P341" s="211"/>
      <c r="Q341" s="212">
        <f>ROUND((G341*(L341/113)+(O341-AA344)),0)</f>
        <v>20</v>
      </c>
      <c r="R341" s="212"/>
      <c r="S341" s="212"/>
      <c r="T341" s="212"/>
      <c r="U341" s="17"/>
      <c r="V341" s="17"/>
      <c r="AA341" s="17"/>
      <c r="AB341" s="101"/>
      <c r="AC341" s="101"/>
    </row>
    <row r="342" spans="5:32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2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2" x14ac:dyDescent="0.35">
      <c r="E344" s="101"/>
      <c r="F344" s="109" t="s">
        <v>11</v>
      </c>
      <c r="G344" s="110">
        <f>G$7</f>
        <v>4</v>
      </c>
      <c r="H344" s="110">
        <f t="shared" ref="H344:O344" si="169">H$7</f>
        <v>4</v>
      </c>
      <c r="I344" s="110">
        <f t="shared" si="169"/>
        <v>5</v>
      </c>
      <c r="J344" s="110">
        <f t="shared" si="169"/>
        <v>4</v>
      </c>
      <c r="K344" s="110">
        <f t="shared" si="169"/>
        <v>3</v>
      </c>
      <c r="L344" s="110">
        <f t="shared" si="169"/>
        <v>5</v>
      </c>
      <c r="M344" s="110">
        <f t="shared" si="169"/>
        <v>3</v>
      </c>
      <c r="N344" s="110">
        <f t="shared" si="169"/>
        <v>5</v>
      </c>
      <c r="O344" s="110">
        <f t="shared" si="169"/>
        <v>3</v>
      </c>
      <c r="P344" s="111">
        <f>SUM(G344:O344)</f>
        <v>36</v>
      </c>
      <c r="Q344" s="110">
        <f t="shared" ref="Q344:Y344" si="170">Q$7</f>
        <v>4</v>
      </c>
      <c r="R344" s="112">
        <f t="shared" si="170"/>
        <v>4</v>
      </c>
      <c r="S344" s="112">
        <f t="shared" si="170"/>
        <v>3</v>
      </c>
      <c r="T344" s="112">
        <f t="shared" si="170"/>
        <v>5</v>
      </c>
      <c r="U344" s="112">
        <f t="shared" si="170"/>
        <v>3</v>
      </c>
      <c r="V344" s="112">
        <f t="shared" si="170"/>
        <v>4</v>
      </c>
      <c r="W344" s="112">
        <f t="shared" si="170"/>
        <v>4</v>
      </c>
      <c r="X344" s="112">
        <f t="shared" si="170"/>
        <v>5</v>
      </c>
      <c r="Y344" s="113">
        <f t="shared" si="170"/>
        <v>4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2" x14ac:dyDescent="0.35">
      <c r="E345" s="101"/>
      <c r="F345" s="114" t="s">
        <v>7</v>
      </c>
      <c r="G345" s="115">
        <f>G$8</f>
        <v>4</v>
      </c>
      <c r="H345" s="115">
        <f t="shared" ref="H345:O345" si="171">H$8</f>
        <v>8</v>
      </c>
      <c r="I345" s="115">
        <f t="shared" si="171"/>
        <v>12</v>
      </c>
      <c r="J345" s="115">
        <f t="shared" si="171"/>
        <v>14</v>
      </c>
      <c r="K345" s="115">
        <f t="shared" si="171"/>
        <v>2</v>
      </c>
      <c r="L345" s="115">
        <f t="shared" si="171"/>
        <v>10</v>
      </c>
      <c r="M345" s="115">
        <f t="shared" si="171"/>
        <v>18</v>
      </c>
      <c r="N345" s="115">
        <f t="shared" si="171"/>
        <v>16</v>
      </c>
      <c r="O345" s="116">
        <f t="shared" si="171"/>
        <v>6</v>
      </c>
      <c r="P345" s="117"/>
      <c r="Q345" s="118">
        <f t="shared" ref="Q345:Y345" si="172">Q$8</f>
        <v>1</v>
      </c>
      <c r="R345" s="119">
        <f t="shared" si="172"/>
        <v>9</v>
      </c>
      <c r="S345" s="119">
        <f t="shared" si="172"/>
        <v>11</v>
      </c>
      <c r="T345" s="119">
        <f t="shared" si="172"/>
        <v>5</v>
      </c>
      <c r="U345" s="119">
        <f t="shared" si="172"/>
        <v>17</v>
      </c>
      <c r="V345" s="119">
        <f t="shared" si="172"/>
        <v>15</v>
      </c>
      <c r="W345" s="119">
        <f t="shared" si="172"/>
        <v>3</v>
      </c>
      <c r="X345" s="119">
        <f t="shared" si="172"/>
        <v>13</v>
      </c>
      <c r="Y345" s="116">
        <f t="shared" si="172"/>
        <v>7</v>
      </c>
      <c r="Z345" s="117"/>
      <c r="AA345" s="120"/>
      <c r="AB345" s="101"/>
      <c r="AC345" s="101"/>
    </row>
    <row r="346" spans="5:32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:O346" si="173">IF($Q341&lt;=18,IF(H345&lt;=$Q341,1,0),IF($Q341&lt;=36,IF(H345&lt;=($Q341-18),2,1),IF($Q341&gt;36,IF(H345&lt;=($Q341-36),3,2))))</f>
        <v>1</v>
      </c>
      <c r="I346" s="122">
        <f t="shared" si="173"/>
        <v>1</v>
      </c>
      <c r="J346" s="122">
        <f t="shared" si="173"/>
        <v>1</v>
      </c>
      <c r="K346" s="122">
        <f t="shared" si="173"/>
        <v>2</v>
      </c>
      <c r="L346" s="122">
        <f t="shared" si="173"/>
        <v>1</v>
      </c>
      <c r="M346" s="122">
        <f t="shared" si="173"/>
        <v>1</v>
      </c>
      <c r="N346" s="122">
        <f t="shared" si="173"/>
        <v>1</v>
      </c>
      <c r="O346" s="123">
        <f t="shared" si="173"/>
        <v>1</v>
      </c>
      <c r="P346" s="124">
        <f>SUM(G346:O346)</f>
        <v>10</v>
      </c>
      <c r="Q346" s="123">
        <f t="shared" ref="Q346:Y346" si="174">IF($Q341&lt;=18,IF(Q345&lt;=$Q341,1,0),IF($Q341&lt;=36,IF(Q345&lt;=($Q341-18),2,1),IF($Q341&gt;36,IF(Q345&lt;=($Q341-36),3,2))))</f>
        <v>2</v>
      </c>
      <c r="R346" s="123">
        <f t="shared" si="174"/>
        <v>1</v>
      </c>
      <c r="S346" s="123">
        <f t="shared" si="174"/>
        <v>1</v>
      </c>
      <c r="T346" s="123">
        <f t="shared" si="174"/>
        <v>1</v>
      </c>
      <c r="U346" s="123">
        <f t="shared" si="174"/>
        <v>1</v>
      </c>
      <c r="V346" s="123">
        <f t="shared" si="174"/>
        <v>1</v>
      </c>
      <c r="W346" s="123">
        <f t="shared" si="174"/>
        <v>1</v>
      </c>
      <c r="X346" s="123">
        <f t="shared" si="174"/>
        <v>1</v>
      </c>
      <c r="Y346" s="123">
        <f t="shared" si="174"/>
        <v>1</v>
      </c>
      <c r="Z346" s="125">
        <f>SUM(Q346:Y346)</f>
        <v>10</v>
      </c>
      <c r="AA346" s="126">
        <f>P346+Z346</f>
        <v>20</v>
      </c>
      <c r="AB346" s="101"/>
      <c r="AC346" s="101"/>
    </row>
    <row r="347" spans="5:32" x14ac:dyDescent="0.35">
      <c r="E347" s="101"/>
      <c r="F347" s="127" t="s">
        <v>51</v>
      </c>
      <c r="G347" s="128">
        <f t="shared" ref="G347:O347" si="175">G20</f>
        <v>10</v>
      </c>
      <c r="H347" s="128">
        <f t="shared" si="175"/>
        <v>10</v>
      </c>
      <c r="I347" s="128">
        <f t="shared" si="175"/>
        <v>10</v>
      </c>
      <c r="J347" s="128">
        <f t="shared" si="175"/>
        <v>10</v>
      </c>
      <c r="K347" s="128">
        <f t="shared" si="175"/>
        <v>10</v>
      </c>
      <c r="L347" s="128">
        <f t="shared" si="175"/>
        <v>10</v>
      </c>
      <c r="M347" s="128">
        <f t="shared" si="175"/>
        <v>10</v>
      </c>
      <c r="N347" s="128">
        <f t="shared" si="175"/>
        <v>10</v>
      </c>
      <c r="O347" s="128">
        <f t="shared" si="175"/>
        <v>10</v>
      </c>
      <c r="P347" s="129">
        <f>SUM(G347:O347)</f>
        <v>90</v>
      </c>
      <c r="Q347" s="130">
        <f t="shared" ref="Q347:Y347" si="176">Q20</f>
        <v>10</v>
      </c>
      <c r="R347" s="128">
        <f t="shared" si="176"/>
        <v>10</v>
      </c>
      <c r="S347" s="128">
        <f t="shared" si="176"/>
        <v>10</v>
      </c>
      <c r="T347" s="128">
        <f t="shared" si="176"/>
        <v>10</v>
      </c>
      <c r="U347" s="128">
        <f t="shared" si="176"/>
        <v>10</v>
      </c>
      <c r="V347" s="128">
        <f t="shared" si="176"/>
        <v>10</v>
      </c>
      <c r="W347" s="128">
        <f t="shared" si="176"/>
        <v>10</v>
      </c>
      <c r="X347" s="128">
        <f t="shared" si="176"/>
        <v>10</v>
      </c>
      <c r="Y347" s="131">
        <f t="shared" si="176"/>
        <v>10</v>
      </c>
      <c r="Z347" s="129">
        <f>SUM(Q347:Y347)</f>
        <v>90</v>
      </c>
      <c r="AA347" s="132">
        <f>P347+Z347</f>
        <v>180</v>
      </c>
      <c r="AB347" s="101"/>
      <c r="AC347" s="101"/>
    </row>
    <row r="348" spans="5:32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0</v>
      </c>
      <c r="H348" s="134">
        <f t="shared" ref="H348:O348" si="177">IF(H347-H344=-1,3+H346)+IF(H347-H344=0,2+H346)+IF(H347-H344=1,1+H346)+IF(H347-H344=2,H346)+IF(H347-H344=3,IF(H346-1&gt;0,H346-1,0))+IF(H347-H344=4,IF(H346-2&gt;0,H346-2,0))</f>
        <v>0</v>
      </c>
      <c r="I348" s="134">
        <f t="shared" si="177"/>
        <v>0</v>
      </c>
      <c r="J348" s="134">
        <f t="shared" si="177"/>
        <v>0</v>
      </c>
      <c r="K348" s="134">
        <f t="shared" si="177"/>
        <v>0</v>
      </c>
      <c r="L348" s="134">
        <f t="shared" si="177"/>
        <v>0</v>
      </c>
      <c r="M348" s="134">
        <f t="shared" si="177"/>
        <v>0</v>
      </c>
      <c r="N348" s="134">
        <f t="shared" si="177"/>
        <v>0</v>
      </c>
      <c r="O348" s="135">
        <f t="shared" si="177"/>
        <v>0</v>
      </c>
      <c r="P348" s="136">
        <f>SUM(G348:O348)</f>
        <v>0</v>
      </c>
      <c r="Q348" s="137">
        <f t="shared" ref="Q348:Y348" si="178">IF(Q347-Q344=-1,3+Q346)+IF(Q347-Q344=0,2+Q346)+IF(Q347-Q344=1,1+Q346)+IF(Q347-Q344=2,Q346)+IF(Q347-Q344=3,IF(Q346-1&gt;0,Q346-1,0))+IF(Q347-Q344=4,IF(Q346-2&gt;0,Q346-2,0))</f>
        <v>0</v>
      </c>
      <c r="R348" s="138">
        <f t="shared" si="178"/>
        <v>0</v>
      </c>
      <c r="S348" s="138">
        <f t="shared" si="178"/>
        <v>0</v>
      </c>
      <c r="T348" s="138">
        <f t="shared" si="178"/>
        <v>0</v>
      </c>
      <c r="U348" s="138">
        <f t="shared" si="178"/>
        <v>0</v>
      </c>
      <c r="V348" s="138">
        <f t="shared" si="178"/>
        <v>0</v>
      </c>
      <c r="W348" s="138">
        <f t="shared" si="178"/>
        <v>0</v>
      </c>
      <c r="X348" s="138">
        <f t="shared" si="178"/>
        <v>0</v>
      </c>
      <c r="Y348" s="135">
        <f t="shared" si="178"/>
        <v>0</v>
      </c>
      <c r="Z348" s="136">
        <f>SUM(Q348:Y348)</f>
        <v>0</v>
      </c>
      <c r="AA348" s="139">
        <f>P348+Z348</f>
        <v>0</v>
      </c>
      <c r="AB348" s="101"/>
      <c r="AC348" s="101"/>
    </row>
    <row r="349" spans="5:32" ht="15" thickBot="1" x14ac:dyDescent="0.4">
      <c r="E349" s="101"/>
      <c r="F349" s="140" t="s">
        <v>53</v>
      </c>
      <c r="G349" s="141">
        <f t="shared" ref="G349:O349" si="179">IF(G347-G344=-2,4)+IF(G347-G344=-1,3)+IF(G347-G344=0,2)+IF(G347-G344=1,1)+IF(G347-G344&gt;2,0)</f>
        <v>0</v>
      </c>
      <c r="H349" s="141">
        <f t="shared" si="179"/>
        <v>0</v>
      </c>
      <c r="I349" s="141">
        <f t="shared" si="179"/>
        <v>0</v>
      </c>
      <c r="J349" s="141">
        <f t="shared" si="179"/>
        <v>0</v>
      </c>
      <c r="K349" s="141">
        <f t="shared" si="179"/>
        <v>0</v>
      </c>
      <c r="L349" s="141">
        <f t="shared" si="179"/>
        <v>0</v>
      </c>
      <c r="M349" s="141">
        <f t="shared" si="179"/>
        <v>0</v>
      </c>
      <c r="N349" s="141">
        <f t="shared" si="179"/>
        <v>0</v>
      </c>
      <c r="O349" s="142">
        <f t="shared" si="179"/>
        <v>0</v>
      </c>
      <c r="P349" s="143">
        <f>SUM(G349:O349)</f>
        <v>0</v>
      </c>
      <c r="Q349" s="142">
        <f t="shared" ref="Q349:Y349" si="180">IF(Q347-Q344=-2,4)+IF(Q347-Q344=-1,3)+IF(Q347-Q344=0,2)+IF(Q347-Q344=1,1)+IF(Q347-Q344&gt;2,0)</f>
        <v>0</v>
      </c>
      <c r="R349" s="142">
        <f t="shared" si="180"/>
        <v>0</v>
      </c>
      <c r="S349" s="142">
        <f t="shared" si="180"/>
        <v>0</v>
      </c>
      <c r="T349" s="142">
        <f t="shared" si="180"/>
        <v>0</v>
      </c>
      <c r="U349" s="142">
        <f t="shared" si="180"/>
        <v>0</v>
      </c>
      <c r="V349" s="142">
        <f t="shared" si="180"/>
        <v>0</v>
      </c>
      <c r="W349" s="142">
        <f t="shared" si="180"/>
        <v>0</v>
      </c>
      <c r="X349" s="142">
        <f t="shared" si="180"/>
        <v>0</v>
      </c>
      <c r="Y349" s="142">
        <f t="shared" si="180"/>
        <v>0</v>
      </c>
      <c r="Z349" s="143">
        <f>SUM(Q349:Y349)</f>
        <v>0</v>
      </c>
      <c r="AA349" s="144">
        <f>P349+Z349</f>
        <v>0</v>
      </c>
      <c r="AB349" s="101"/>
      <c r="AC349" s="101"/>
    </row>
    <row r="350" spans="5:32" x14ac:dyDescent="0.35">
      <c r="E350" s="101"/>
      <c r="F350" s="38"/>
      <c r="G350" s="28">
        <f>G347-G344</f>
        <v>6</v>
      </c>
      <c r="H350" s="28">
        <f t="shared" ref="H350:O350" si="181">H347-H344</f>
        <v>6</v>
      </c>
      <c r="I350" s="28">
        <f t="shared" si="181"/>
        <v>5</v>
      </c>
      <c r="J350" s="28">
        <f t="shared" si="181"/>
        <v>6</v>
      </c>
      <c r="K350" s="28">
        <f t="shared" si="181"/>
        <v>7</v>
      </c>
      <c r="L350" s="28">
        <f t="shared" si="181"/>
        <v>5</v>
      </c>
      <c r="M350" s="28">
        <f t="shared" si="181"/>
        <v>7</v>
      </c>
      <c r="N350" s="28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5"/>
      <c r="AA350" s="146"/>
      <c r="AB350" s="101"/>
      <c r="AC350" s="101"/>
    </row>
    <row r="351" spans="5:32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2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2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0</v>
      </c>
      <c r="P353" s="198" t="s">
        <v>57</v>
      </c>
      <c r="Q353" s="198"/>
      <c r="R353" s="198"/>
      <c r="S353" s="198"/>
      <c r="T353" s="198"/>
      <c r="U353" s="148">
        <f>COUNTIF(G350:Y350,"=2")</f>
        <v>0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</row>
    <row r="354" spans="5:32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0</v>
      </c>
      <c r="M354" s="217" t="s">
        <v>59</v>
      </c>
      <c r="N354" s="217"/>
      <c r="O354" s="152">
        <f>COUNTIF(G350:Y350,"=1")</f>
        <v>0</v>
      </c>
      <c r="P354" s="198" t="s">
        <v>60</v>
      </c>
      <c r="Q354" s="198"/>
      <c r="R354" s="198"/>
      <c r="S354" s="198"/>
      <c r="T354" s="198"/>
      <c r="U354" s="151">
        <f>COUNTIF(G350:Y350,"&gt;=3")</f>
        <v>18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</row>
    <row r="355" spans="5:32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0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</row>
    <row r="356" spans="5:32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0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</row>
    <row r="357" spans="5:32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0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</row>
    <row r="358" spans="5:32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18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</row>
    <row r="359" spans="5:32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</row>
    <row r="360" spans="5:32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</row>
    <row r="361" spans="5:32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</row>
    <row r="362" spans="5:32" ht="15.5" thickTop="1" thickBot="1" x14ac:dyDescent="0.4"/>
    <row r="363" spans="5:32" x14ac:dyDescent="0.35">
      <c r="E363" s="101"/>
      <c r="F363" s="102" t="s">
        <v>49</v>
      </c>
      <c r="G363" s="196">
        <f>C21</f>
        <v>0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0</v>
      </c>
      <c r="AB363" s="101"/>
      <c r="AC363" s="101"/>
    </row>
    <row r="364" spans="5:32" ht="15" thickBot="1" x14ac:dyDescent="0.4">
      <c r="E364" s="101"/>
      <c r="F364" s="104" t="s">
        <v>6</v>
      </c>
      <c r="G364" s="210">
        <f>E21</f>
        <v>20</v>
      </c>
      <c r="H364" s="211"/>
      <c r="I364" s="211"/>
      <c r="J364" s="211"/>
      <c r="K364" s="17"/>
      <c r="L364" s="211">
        <f>$F$3</f>
        <v>133</v>
      </c>
      <c r="M364" s="211"/>
      <c r="N364" s="211"/>
      <c r="O364" s="211">
        <f>$G$3</f>
        <v>68.599999999999994</v>
      </c>
      <c r="P364" s="211"/>
      <c r="Q364" s="212">
        <f>ROUND((G364*(L364/113)+(O364-AA367)),0)</f>
        <v>20</v>
      </c>
      <c r="R364" s="212"/>
      <c r="S364" s="212"/>
      <c r="T364" s="212"/>
      <c r="U364" s="17"/>
      <c r="V364" s="17"/>
      <c r="AA364" s="17"/>
      <c r="AB364" s="101"/>
      <c r="AC364" s="101"/>
    </row>
    <row r="365" spans="5:32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2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2" x14ac:dyDescent="0.35">
      <c r="E367" s="101"/>
      <c r="F367" s="109" t="s">
        <v>11</v>
      </c>
      <c r="G367" s="110">
        <f>G$7</f>
        <v>4</v>
      </c>
      <c r="H367" s="110">
        <f t="shared" ref="H367:O367" si="183">H$7</f>
        <v>4</v>
      </c>
      <c r="I367" s="110">
        <f t="shared" si="183"/>
        <v>5</v>
      </c>
      <c r="J367" s="110">
        <f t="shared" si="183"/>
        <v>4</v>
      </c>
      <c r="K367" s="110">
        <f t="shared" si="183"/>
        <v>3</v>
      </c>
      <c r="L367" s="110">
        <f t="shared" si="183"/>
        <v>5</v>
      </c>
      <c r="M367" s="110">
        <f t="shared" si="183"/>
        <v>3</v>
      </c>
      <c r="N367" s="110">
        <f t="shared" si="183"/>
        <v>5</v>
      </c>
      <c r="O367" s="110">
        <f t="shared" si="183"/>
        <v>3</v>
      </c>
      <c r="P367" s="111">
        <f>SUM(G367:O367)</f>
        <v>36</v>
      </c>
      <c r="Q367" s="110">
        <f t="shared" ref="Q367:Y367" si="184">Q$7</f>
        <v>4</v>
      </c>
      <c r="R367" s="112">
        <f t="shared" si="184"/>
        <v>4</v>
      </c>
      <c r="S367" s="112">
        <f t="shared" si="184"/>
        <v>3</v>
      </c>
      <c r="T367" s="112">
        <f t="shared" si="184"/>
        <v>5</v>
      </c>
      <c r="U367" s="112">
        <f t="shared" si="184"/>
        <v>3</v>
      </c>
      <c r="V367" s="112">
        <f t="shared" si="184"/>
        <v>4</v>
      </c>
      <c r="W367" s="112">
        <f t="shared" si="184"/>
        <v>4</v>
      </c>
      <c r="X367" s="112">
        <f t="shared" si="184"/>
        <v>5</v>
      </c>
      <c r="Y367" s="113">
        <f t="shared" si="184"/>
        <v>4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2" x14ac:dyDescent="0.35">
      <c r="E368" s="101"/>
      <c r="F368" s="114" t="s">
        <v>7</v>
      </c>
      <c r="G368" s="115">
        <f>G$8</f>
        <v>4</v>
      </c>
      <c r="H368" s="115">
        <f t="shared" ref="H368:O368" si="185">H$8</f>
        <v>8</v>
      </c>
      <c r="I368" s="115">
        <f t="shared" si="185"/>
        <v>12</v>
      </c>
      <c r="J368" s="115">
        <f t="shared" si="185"/>
        <v>14</v>
      </c>
      <c r="K368" s="115">
        <f t="shared" si="185"/>
        <v>2</v>
      </c>
      <c r="L368" s="115">
        <f t="shared" si="185"/>
        <v>10</v>
      </c>
      <c r="M368" s="115">
        <f t="shared" si="185"/>
        <v>18</v>
      </c>
      <c r="N368" s="115">
        <f t="shared" si="185"/>
        <v>16</v>
      </c>
      <c r="O368" s="116">
        <f t="shared" si="185"/>
        <v>6</v>
      </c>
      <c r="P368" s="117"/>
      <c r="Q368" s="118">
        <f t="shared" ref="Q368:Y368" si="186">Q$8</f>
        <v>1</v>
      </c>
      <c r="R368" s="119">
        <f t="shared" si="186"/>
        <v>9</v>
      </c>
      <c r="S368" s="119">
        <f t="shared" si="186"/>
        <v>11</v>
      </c>
      <c r="T368" s="119">
        <f t="shared" si="186"/>
        <v>5</v>
      </c>
      <c r="U368" s="119">
        <f t="shared" si="186"/>
        <v>17</v>
      </c>
      <c r="V368" s="119">
        <f t="shared" si="186"/>
        <v>15</v>
      </c>
      <c r="W368" s="119">
        <f t="shared" si="186"/>
        <v>3</v>
      </c>
      <c r="X368" s="119">
        <f t="shared" si="186"/>
        <v>13</v>
      </c>
      <c r="Y368" s="116">
        <f t="shared" si="186"/>
        <v>7</v>
      </c>
      <c r="Z368" s="117"/>
      <c r="AA368" s="120"/>
      <c r="AB368" s="101"/>
      <c r="AC368" s="101"/>
    </row>
    <row r="369" spans="5:32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1</v>
      </c>
      <c r="H369" s="122">
        <f t="shared" ref="H369:O369" si="187">IF($Q364&lt;=18,IF(H368&lt;=$Q364,1,0),IF($Q364&lt;=36,IF(H368&lt;=($Q364-18),2,1),IF($Q364&gt;36,IF(H368&lt;=($Q364-36),3,2))))</f>
        <v>1</v>
      </c>
      <c r="I369" s="122">
        <f t="shared" si="187"/>
        <v>1</v>
      </c>
      <c r="J369" s="122">
        <f t="shared" si="187"/>
        <v>1</v>
      </c>
      <c r="K369" s="122">
        <f t="shared" si="187"/>
        <v>2</v>
      </c>
      <c r="L369" s="122">
        <f t="shared" si="187"/>
        <v>1</v>
      </c>
      <c r="M369" s="122">
        <f t="shared" si="187"/>
        <v>1</v>
      </c>
      <c r="N369" s="122">
        <f t="shared" si="187"/>
        <v>1</v>
      </c>
      <c r="O369" s="123">
        <f t="shared" si="187"/>
        <v>1</v>
      </c>
      <c r="P369" s="124">
        <f>SUM(G369:O369)</f>
        <v>10</v>
      </c>
      <c r="Q369" s="123">
        <f t="shared" ref="Q369:Y369" si="188">IF($Q364&lt;=18,IF(Q368&lt;=$Q364,1,0),IF($Q364&lt;=36,IF(Q368&lt;=($Q364-18),2,1),IF($Q364&gt;36,IF(Q368&lt;=($Q364-36),3,2))))</f>
        <v>2</v>
      </c>
      <c r="R369" s="123">
        <f t="shared" si="188"/>
        <v>1</v>
      </c>
      <c r="S369" s="123">
        <f t="shared" si="188"/>
        <v>1</v>
      </c>
      <c r="T369" s="123">
        <f t="shared" si="188"/>
        <v>1</v>
      </c>
      <c r="U369" s="123">
        <f t="shared" si="188"/>
        <v>1</v>
      </c>
      <c r="V369" s="123">
        <f t="shared" si="188"/>
        <v>1</v>
      </c>
      <c r="W369" s="123">
        <f t="shared" si="188"/>
        <v>1</v>
      </c>
      <c r="X369" s="123">
        <f t="shared" si="188"/>
        <v>1</v>
      </c>
      <c r="Y369" s="123">
        <f t="shared" si="188"/>
        <v>1</v>
      </c>
      <c r="Z369" s="125">
        <f>SUM(Q369:Y369)</f>
        <v>10</v>
      </c>
      <c r="AA369" s="126">
        <f>P369+Z369</f>
        <v>20</v>
      </c>
      <c r="AB369" s="101"/>
      <c r="AC369" s="101"/>
    </row>
    <row r="370" spans="5:32" x14ac:dyDescent="0.35">
      <c r="E370" s="101"/>
      <c r="F370" s="127" t="s">
        <v>51</v>
      </c>
      <c r="G370" s="128">
        <f t="shared" ref="G370:O370" si="189">G21</f>
        <v>10</v>
      </c>
      <c r="H370" s="128">
        <f t="shared" si="189"/>
        <v>10</v>
      </c>
      <c r="I370" s="128">
        <f t="shared" si="189"/>
        <v>10</v>
      </c>
      <c r="J370" s="128">
        <f t="shared" si="189"/>
        <v>10</v>
      </c>
      <c r="K370" s="128">
        <f t="shared" si="189"/>
        <v>10</v>
      </c>
      <c r="L370" s="128">
        <f t="shared" si="189"/>
        <v>10</v>
      </c>
      <c r="M370" s="128">
        <f t="shared" si="189"/>
        <v>10</v>
      </c>
      <c r="N370" s="128">
        <f t="shared" si="189"/>
        <v>10</v>
      </c>
      <c r="O370" s="128">
        <f t="shared" si="189"/>
        <v>10</v>
      </c>
      <c r="P370" s="129">
        <f>SUM(G370:O370)</f>
        <v>90</v>
      </c>
      <c r="Q370" s="130">
        <f t="shared" ref="Q370:Y370" si="190">Q21</f>
        <v>10</v>
      </c>
      <c r="R370" s="128">
        <f t="shared" si="190"/>
        <v>10</v>
      </c>
      <c r="S370" s="128">
        <f t="shared" si="190"/>
        <v>10</v>
      </c>
      <c r="T370" s="128">
        <f t="shared" si="190"/>
        <v>10</v>
      </c>
      <c r="U370" s="128">
        <f t="shared" si="190"/>
        <v>10</v>
      </c>
      <c r="V370" s="128">
        <f t="shared" si="190"/>
        <v>10</v>
      </c>
      <c r="W370" s="128">
        <f t="shared" si="190"/>
        <v>10</v>
      </c>
      <c r="X370" s="128">
        <f t="shared" si="190"/>
        <v>10</v>
      </c>
      <c r="Y370" s="131">
        <f t="shared" si="190"/>
        <v>10</v>
      </c>
      <c r="Z370" s="129">
        <f>SUM(Q370:Y370)</f>
        <v>90</v>
      </c>
      <c r="AA370" s="132">
        <f>P370+Z370</f>
        <v>180</v>
      </c>
      <c r="AB370" s="101"/>
      <c r="AC370" s="101"/>
    </row>
    <row r="371" spans="5:32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0</v>
      </c>
      <c r="H371" s="134">
        <f t="shared" ref="H371:O371" si="191">IF(H370-H367=-1,3+H369)+IF(H370-H367=0,2+H369)+IF(H370-H367=1,1+H369)+IF(H370-H367=2,H369)+IF(H370-H367=3,IF(H369-1&gt;0,H369-1,0))+IF(H370-H367=4,IF(H369-2&gt;0,H369-2,0))</f>
        <v>0</v>
      </c>
      <c r="I371" s="134">
        <f t="shared" si="191"/>
        <v>0</v>
      </c>
      <c r="J371" s="134">
        <f t="shared" si="191"/>
        <v>0</v>
      </c>
      <c r="K371" s="134">
        <f t="shared" si="191"/>
        <v>0</v>
      </c>
      <c r="L371" s="134">
        <f t="shared" si="191"/>
        <v>0</v>
      </c>
      <c r="M371" s="134">
        <f t="shared" si="191"/>
        <v>0</v>
      </c>
      <c r="N371" s="134">
        <f t="shared" si="191"/>
        <v>0</v>
      </c>
      <c r="O371" s="135">
        <f t="shared" si="191"/>
        <v>0</v>
      </c>
      <c r="P371" s="136">
        <f>SUM(G371:O371)</f>
        <v>0</v>
      </c>
      <c r="Q371" s="137">
        <f t="shared" ref="Q371:Y371" si="192">IF(Q370-Q367=-1,3+Q369)+IF(Q370-Q367=0,2+Q369)+IF(Q370-Q367=1,1+Q369)+IF(Q370-Q367=2,Q369)+IF(Q370-Q367=3,IF(Q369-1&gt;0,Q369-1,0))+IF(Q370-Q367=4,IF(Q369-2&gt;0,Q369-2,0))</f>
        <v>0</v>
      </c>
      <c r="R371" s="138">
        <f t="shared" si="192"/>
        <v>0</v>
      </c>
      <c r="S371" s="138">
        <f t="shared" si="192"/>
        <v>0</v>
      </c>
      <c r="T371" s="138">
        <f t="shared" si="192"/>
        <v>0</v>
      </c>
      <c r="U371" s="138">
        <f t="shared" si="192"/>
        <v>0</v>
      </c>
      <c r="V371" s="138">
        <f t="shared" si="192"/>
        <v>0</v>
      </c>
      <c r="W371" s="138">
        <f t="shared" si="192"/>
        <v>0</v>
      </c>
      <c r="X371" s="138">
        <f t="shared" si="192"/>
        <v>0</v>
      </c>
      <c r="Y371" s="135">
        <f t="shared" si="192"/>
        <v>0</v>
      </c>
      <c r="Z371" s="136">
        <f>SUM(Q371:Y371)</f>
        <v>0</v>
      </c>
      <c r="AA371" s="139">
        <f>P371+Z371</f>
        <v>0</v>
      </c>
      <c r="AB371" s="101"/>
      <c r="AC371" s="101"/>
    </row>
    <row r="372" spans="5:32" ht="15" thickBot="1" x14ac:dyDescent="0.4">
      <c r="E372" s="101"/>
      <c r="F372" s="140" t="s">
        <v>53</v>
      </c>
      <c r="G372" s="141">
        <f t="shared" ref="G372:O372" si="193">IF(G370-G367=-2,4)+IF(G370-G367=-1,3)+IF(G370-G367=0,2)+IF(G370-G367=1,1)+IF(G370-G367&gt;2,0)</f>
        <v>0</v>
      </c>
      <c r="H372" s="141">
        <f t="shared" si="193"/>
        <v>0</v>
      </c>
      <c r="I372" s="141">
        <f t="shared" si="193"/>
        <v>0</v>
      </c>
      <c r="J372" s="141">
        <f t="shared" si="193"/>
        <v>0</v>
      </c>
      <c r="K372" s="141">
        <f t="shared" si="193"/>
        <v>0</v>
      </c>
      <c r="L372" s="141">
        <f t="shared" si="193"/>
        <v>0</v>
      </c>
      <c r="M372" s="141">
        <f t="shared" si="193"/>
        <v>0</v>
      </c>
      <c r="N372" s="141">
        <f t="shared" si="193"/>
        <v>0</v>
      </c>
      <c r="O372" s="142">
        <f t="shared" si="193"/>
        <v>0</v>
      </c>
      <c r="P372" s="143">
        <f>SUM(G372:O372)</f>
        <v>0</v>
      </c>
      <c r="Q372" s="142">
        <f t="shared" ref="Q372:Y372" si="194">IF(Q370-Q367=-2,4)+IF(Q370-Q367=-1,3)+IF(Q370-Q367=0,2)+IF(Q370-Q367=1,1)+IF(Q370-Q367&gt;2,0)</f>
        <v>0</v>
      </c>
      <c r="R372" s="142">
        <f t="shared" si="194"/>
        <v>0</v>
      </c>
      <c r="S372" s="142">
        <f t="shared" si="194"/>
        <v>0</v>
      </c>
      <c r="T372" s="142">
        <f t="shared" si="194"/>
        <v>0</v>
      </c>
      <c r="U372" s="142">
        <f t="shared" si="194"/>
        <v>0</v>
      </c>
      <c r="V372" s="142">
        <f t="shared" si="194"/>
        <v>0</v>
      </c>
      <c r="W372" s="142">
        <f t="shared" si="194"/>
        <v>0</v>
      </c>
      <c r="X372" s="142">
        <f t="shared" si="194"/>
        <v>0</v>
      </c>
      <c r="Y372" s="142">
        <f t="shared" si="194"/>
        <v>0</v>
      </c>
      <c r="Z372" s="143">
        <f>SUM(Q372:Y372)</f>
        <v>0</v>
      </c>
      <c r="AA372" s="144">
        <f>P372+Z372</f>
        <v>0</v>
      </c>
      <c r="AB372" s="101"/>
      <c r="AC372" s="101"/>
    </row>
    <row r="373" spans="5:32" x14ac:dyDescent="0.35">
      <c r="E373" s="101"/>
      <c r="F373" s="38"/>
      <c r="G373" s="28">
        <f>G370-G367</f>
        <v>6</v>
      </c>
      <c r="H373" s="28">
        <f t="shared" ref="H373:O373" si="195">H370-H367</f>
        <v>6</v>
      </c>
      <c r="I373" s="28">
        <f t="shared" si="195"/>
        <v>5</v>
      </c>
      <c r="J373" s="28">
        <f t="shared" si="195"/>
        <v>6</v>
      </c>
      <c r="K373" s="28">
        <f t="shared" si="195"/>
        <v>7</v>
      </c>
      <c r="L373" s="28">
        <f t="shared" si="195"/>
        <v>5</v>
      </c>
      <c r="M373" s="28">
        <f t="shared" si="195"/>
        <v>7</v>
      </c>
      <c r="N373" s="28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5"/>
      <c r="AA373" s="146"/>
      <c r="AB373" s="101"/>
      <c r="AC373" s="101"/>
    </row>
    <row r="374" spans="5:32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2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2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0</v>
      </c>
      <c r="P376" s="198" t="s">
        <v>57</v>
      </c>
      <c r="Q376" s="198"/>
      <c r="R376" s="198"/>
      <c r="S376" s="198"/>
      <c r="T376" s="198"/>
      <c r="U376" s="148">
        <f>COUNTIF(G373:Y373,"=2")</f>
        <v>0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</row>
    <row r="377" spans="5:32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0</v>
      </c>
      <c r="P377" s="198" t="s">
        <v>60</v>
      </c>
      <c r="Q377" s="198"/>
      <c r="R377" s="198"/>
      <c r="S377" s="198"/>
      <c r="T377" s="198"/>
      <c r="U377" s="151">
        <f>COUNTIF(G373:Y373,"&gt;=3")</f>
        <v>18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</row>
    <row r="378" spans="5:32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0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</row>
    <row r="379" spans="5:32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0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</row>
    <row r="380" spans="5:32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0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</row>
    <row r="381" spans="5:32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18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</row>
    <row r="382" spans="5:32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</row>
    <row r="383" spans="5:32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</row>
    <row r="384" spans="5:32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</row>
    <row r="385" spans="5:32" ht="15.5" thickTop="1" thickBot="1" x14ac:dyDescent="0.4"/>
    <row r="386" spans="5:32" x14ac:dyDescent="0.35">
      <c r="E386" s="101"/>
      <c r="F386" s="102" t="s">
        <v>49</v>
      </c>
      <c r="G386" s="196">
        <f>C22</f>
        <v>0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0</v>
      </c>
      <c r="AB386" s="101"/>
      <c r="AC386" s="101"/>
    </row>
    <row r="387" spans="5:32" ht="15" thickBot="1" x14ac:dyDescent="0.4">
      <c r="E387" s="101"/>
      <c r="F387" s="104" t="s">
        <v>6</v>
      </c>
      <c r="G387" s="210">
        <f>E22</f>
        <v>20</v>
      </c>
      <c r="H387" s="211"/>
      <c r="I387" s="211"/>
      <c r="J387" s="211"/>
      <c r="K387" s="17"/>
      <c r="L387" s="211">
        <f>$F$3</f>
        <v>133</v>
      </c>
      <c r="M387" s="211"/>
      <c r="N387" s="211"/>
      <c r="O387" s="211">
        <f>$G$3</f>
        <v>68.599999999999994</v>
      </c>
      <c r="P387" s="211"/>
      <c r="Q387" s="212">
        <f>ROUND((G387*(L387/113)+(O387-AA390)),0)</f>
        <v>20</v>
      </c>
      <c r="R387" s="212"/>
      <c r="S387" s="212"/>
      <c r="T387" s="212"/>
      <c r="U387" s="17"/>
      <c r="V387" s="17"/>
      <c r="AA387" s="17"/>
      <c r="AB387" s="101"/>
      <c r="AC387" s="101"/>
    </row>
    <row r="388" spans="5:32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2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2" x14ac:dyDescent="0.35">
      <c r="E390" s="101"/>
      <c r="F390" s="109" t="s">
        <v>11</v>
      </c>
      <c r="G390" s="110">
        <f>G$7</f>
        <v>4</v>
      </c>
      <c r="H390" s="110">
        <f t="shared" ref="H390:O390" si="197">H$7</f>
        <v>4</v>
      </c>
      <c r="I390" s="110">
        <f t="shared" si="197"/>
        <v>5</v>
      </c>
      <c r="J390" s="110">
        <f t="shared" si="197"/>
        <v>4</v>
      </c>
      <c r="K390" s="110">
        <f t="shared" si="197"/>
        <v>3</v>
      </c>
      <c r="L390" s="110">
        <f t="shared" si="197"/>
        <v>5</v>
      </c>
      <c r="M390" s="110">
        <f t="shared" si="197"/>
        <v>3</v>
      </c>
      <c r="N390" s="110">
        <f t="shared" si="197"/>
        <v>5</v>
      </c>
      <c r="O390" s="110">
        <f t="shared" si="197"/>
        <v>3</v>
      </c>
      <c r="P390" s="111">
        <f>SUM(G390:O390)</f>
        <v>36</v>
      </c>
      <c r="Q390" s="110">
        <f t="shared" ref="Q390:Y390" si="198">Q$7</f>
        <v>4</v>
      </c>
      <c r="R390" s="112">
        <f t="shared" si="198"/>
        <v>4</v>
      </c>
      <c r="S390" s="112">
        <f t="shared" si="198"/>
        <v>3</v>
      </c>
      <c r="T390" s="112">
        <f t="shared" si="198"/>
        <v>5</v>
      </c>
      <c r="U390" s="112">
        <f t="shared" si="198"/>
        <v>3</v>
      </c>
      <c r="V390" s="112">
        <f t="shared" si="198"/>
        <v>4</v>
      </c>
      <c r="W390" s="112">
        <f t="shared" si="198"/>
        <v>4</v>
      </c>
      <c r="X390" s="112">
        <f t="shared" si="198"/>
        <v>5</v>
      </c>
      <c r="Y390" s="113">
        <f t="shared" si="198"/>
        <v>4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2" x14ac:dyDescent="0.35">
      <c r="E391" s="101"/>
      <c r="F391" s="114" t="s">
        <v>7</v>
      </c>
      <c r="G391" s="115">
        <f>G$8</f>
        <v>4</v>
      </c>
      <c r="H391" s="115">
        <f t="shared" ref="H391:O391" si="199">H$8</f>
        <v>8</v>
      </c>
      <c r="I391" s="115">
        <f t="shared" si="199"/>
        <v>12</v>
      </c>
      <c r="J391" s="115">
        <f t="shared" si="199"/>
        <v>14</v>
      </c>
      <c r="K391" s="115">
        <f t="shared" si="199"/>
        <v>2</v>
      </c>
      <c r="L391" s="115">
        <f t="shared" si="199"/>
        <v>10</v>
      </c>
      <c r="M391" s="115">
        <f t="shared" si="199"/>
        <v>18</v>
      </c>
      <c r="N391" s="115">
        <f t="shared" si="199"/>
        <v>16</v>
      </c>
      <c r="O391" s="116">
        <f t="shared" si="199"/>
        <v>6</v>
      </c>
      <c r="P391" s="117"/>
      <c r="Q391" s="118">
        <f t="shared" ref="Q391:Y391" si="200">Q$8</f>
        <v>1</v>
      </c>
      <c r="R391" s="119">
        <f t="shared" si="200"/>
        <v>9</v>
      </c>
      <c r="S391" s="119">
        <f t="shared" si="200"/>
        <v>11</v>
      </c>
      <c r="T391" s="119">
        <f t="shared" si="200"/>
        <v>5</v>
      </c>
      <c r="U391" s="119">
        <f t="shared" si="200"/>
        <v>17</v>
      </c>
      <c r="V391" s="119">
        <f t="shared" si="200"/>
        <v>15</v>
      </c>
      <c r="W391" s="119">
        <f t="shared" si="200"/>
        <v>3</v>
      </c>
      <c r="X391" s="119">
        <f t="shared" si="200"/>
        <v>13</v>
      </c>
      <c r="Y391" s="116">
        <f t="shared" si="200"/>
        <v>7</v>
      </c>
      <c r="Z391" s="117"/>
      <c r="AA391" s="120"/>
      <c r="AB391" s="101"/>
      <c r="AC391" s="101"/>
    </row>
    <row r="392" spans="5:32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1</v>
      </c>
      <c r="H392" s="122">
        <f t="shared" ref="H392:O392" si="201">IF($Q387&lt;=18,IF(H391&lt;=$Q387,1,0),IF($Q387&lt;=36,IF(H391&lt;=($Q387-18),2,1),IF($Q387&gt;36,IF(H391&lt;=($Q387-36),3,2))))</f>
        <v>1</v>
      </c>
      <c r="I392" s="122">
        <f t="shared" si="201"/>
        <v>1</v>
      </c>
      <c r="J392" s="122">
        <f t="shared" si="201"/>
        <v>1</v>
      </c>
      <c r="K392" s="122">
        <f t="shared" si="201"/>
        <v>2</v>
      </c>
      <c r="L392" s="122">
        <f t="shared" si="201"/>
        <v>1</v>
      </c>
      <c r="M392" s="122">
        <f t="shared" si="201"/>
        <v>1</v>
      </c>
      <c r="N392" s="122">
        <f t="shared" si="201"/>
        <v>1</v>
      </c>
      <c r="O392" s="123">
        <f t="shared" si="201"/>
        <v>1</v>
      </c>
      <c r="P392" s="124">
        <f>SUM(G392:O392)</f>
        <v>10</v>
      </c>
      <c r="Q392" s="123">
        <f t="shared" ref="Q392:Y392" si="202">IF($Q387&lt;=18,IF(Q391&lt;=$Q387,1,0),IF($Q387&lt;=36,IF(Q391&lt;=($Q387-18),2,1),IF($Q387&gt;36,IF(Q391&lt;=($Q387-36),3,2))))</f>
        <v>2</v>
      </c>
      <c r="R392" s="123">
        <f t="shared" si="202"/>
        <v>1</v>
      </c>
      <c r="S392" s="123">
        <f t="shared" si="202"/>
        <v>1</v>
      </c>
      <c r="T392" s="123">
        <f t="shared" si="202"/>
        <v>1</v>
      </c>
      <c r="U392" s="123">
        <f t="shared" si="202"/>
        <v>1</v>
      </c>
      <c r="V392" s="123">
        <f t="shared" si="202"/>
        <v>1</v>
      </c>
      <c r="W392" s="123">
        <f t="shared" si="202"/>
        <v>1</v>
      </c>
      <c r="X392" s="123">
        <f t="shared" si="202"/>
        <v>1</v>
      </c>
      <c r="Y392" s="123">
        <f t="shared" si="202"/>
        <v>1</v>
      </c>
      <c r="Z392" s="125">
        <f>SUM(Q392:Y392)</f>
        <v>10</v>
      </c>
      <c r="AA392" s="126">
        <f>P392+Z392</f>
        <v>20</v>
      </c>
      <c r="AB392" s="101"/>
      <c r="AC392" s="101"/>
    </row>
    <row r="393" spans="5:32" x14ac:dyDescent="0.35">
      <c r="E393" s="101"/>
      <c r="F393" s="127" t="s">
        <v>51</v>
      </c>
      <c r="G393" s="128">
        <f t="shared" ref="G393:O393" si="203">G22</f>
        <v>10</v>
      </c>
      <c r="H393" s="128">
        <f t="shared" si="203"/>
        <v>10</v>
      </c>
      <c r="I393" s="128">
        <f t="shared" si="203"/>
        <v>10</v>
      </c>
      <c r="J393" s="128">
        <f t="shared" si="203"/>
        <v>10</v>
      </c>
      <c r="K393" s="128">
        <f t="shared" si="203"/>
        <v>10</v>
      </c>
      <c r="L393" s="128">
        <f t="shared" si="203"/>
        <v>10</v>
      </c>
      <c r="M393" s="128">
        <f t="shared" si="203"/>
        <v>10</v>
      </c>
      <c r="N393" s="128">
        <f t="shared" si="203"/>
        <v>10</v>
      </c>
      <c r="O393" s="128">
        <f t="shared" si="203"/>
        <v>10</v>
      </c>
      <c r="P393" s="129">
        <f>SUM(G393:O393)</f>
        <v>90</v>
      </c>
      <c r="Q393" s="130">
        <f t="shared" ref="Q393:Y393" si="204">Q22</f>
        <v>10</v>
      </c>
      <c r="R393" s="128">
        <f t="shared" si="204"/>
        <v>10</v>
      </c>
      <c r="S393" s="128">
        <f t="shared" si="204"/>
        <v>10</v>
      </c>
      <c r="T393" s="128">
        <f t="shared" si="204"/>
        <v>10</v>
      </c>
      <c r="U393" s="128">
        <f t="shared" si="204"/>
        <v>10</v>
      </c>
      <c r="V393" s="128">
        <f t="shared" si="204"/>
        <v>10</v>
      </c>
      <c r="W393" s="128">
        <f t="shared" si="204"/>
        <v>10</v>
      </c>
      <c r="X393" s="128">
        <f t="shared" si="204"/>
        <v>10</v>
      </c>
      <c r="Y393" s="131">
        <f t="shared" si="204"/>
        <v>10</v>
      </c>
      <c r="Z393" s="129">
        <f>SUM(Q393:Y393)</f>
        <v>90</v>
      </c>
      <c r="AA393" s="132">
        <f>P393+Z393</f>
        <v>180</v>
      </c>
      <c r="AB393" s="101"/>
      <c r="AC393" s="101"/>
    </row>
    <row r="394" spans="5:32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0</v>
      </c>
      <c r="H394" s="134">
        <f t="shared" ref="H394:O394" si="205">IF(H393-H390=-1,3+H392)+IF(H393-H390=0,2+H392)+IF(H393-H390=1,1+H392)+IF(H393-H390=2,H392)+IF(H393-H390=3,IF(H392-1&gt;0,H392-1,0))+IF(H393-H390=4,IF(H392-2&gt;0,H392-2,0))</f>
        <v>0</v>
      </c>
      <c r="I394" s="134">
        <f t="shared" si="205"/>
        <v>0</v>
      </c>
      <c r="J394" s="134">
        <f t="shared" si="205"/>
        <v>0</v>
      </c>
      <c r="K394" s="134">
        <f t="shared" si="205"/>
        <v>0</v>
      </c>
      <c r="L394" s="134">
        <f t="shared" si="205"/>
        <v>0</v>
      </c>
      <c r="M394" s="134">
        <f t="shared" si="205"/>
        <v>0</v>
      </c>
      <c r="N394" s="134">
        <f t="shared" si="205"/>
        <v>0</v>
      </c>
      <c r="O394" s="135">
        <f t="shared" si="205"/>
        <v>0</v>
      </c>
      <c r="P394" s="136">
        <f>SUM(G394:O394)</f>
        <v>0</v>
      </c>
      <c r="Q394" s="137">
        <f t="shared" ref="Q394:Y394" si="206">IF(Q393-Q390=-1,3+Q392)+IF(Q393-Q390=0,2+Q392)+IF(Q393-Q390=1,1+Q392)+IF(Q393-Q390=2,Q392)+IF(Q393-Q390=3,IF(Q392-1&gt;0,Q392-1,0))+IF(Q393-Q390=4,IF(Q392-2&gt;0,Q392-2,0))</f>
        <v>0</v>
      </c>
      <c r="R394" s="138">
        <f t="shared" si="206"/>
        <v>0</v>
      </c>
      <c r="S394" s="138">
        <f t="shared" si="206"/>
        <v>0</v>
      </c>
      <c r="T394" s="138">
        <f t="shared" si="206"/>
        <v>0</v>
      </c>
      <c r="U394" s="138">
        <f t="shared" si="206"/>
        <v>0</v>
      </c>
      <c r="V394" s="138">
        <f t="shared" si="206"/>
        <v>0</v>
      </c>
      <c r="W394" s="138">
        <f t="shared" si="206"/>
        <v>0</v>
      </c>
      <c r="X394" s="138">
        <f t="shared" si="206"/>
        <v>0</v>
      </c>
      <c r="Y394" s="135">
        <f t="shared" si="206"/>
        <v>0</v>
      </c>
      <c r="Z394" s="136">
        <f>SUM(Q394:Y394)</f>
        <v>0</v>
      </c>
      <c r="AA394" s="139">
        <f>P394+Z394</f>
        <v>0</v>
      </c>
      <c r="AB394" s="101"/>
      <c r="AC394" s="101"/>
    </row>
    <row r="395" spans="5:32" ht="15" thickBot="1" x14ac:dyDescent="0.4">
      <c r="E395" s="101"/>
      <c r="F395" s="140" t="s">
        <v>53</v>
      </c>
      <c r="G395" s="141">
        <f t="shared" ref="G395:O395" si="207">IF(G393-G390=-2,4)+IF(G393-G390=-1,3)+IF(G393-G390=0,2)+IF(G393-G390=1,1)+IF(G393-G390&gt;2,0)</f>
        <v>0</v>
      </c>
      <c r="H395" s="141">
        <f t="shared" si="207"/>
        <v>0</v>
      </c>
      <c r="I395" s="141">
        <f t="shared" si="207"/>
        <v>0</v>
      </c>
      <c r="J395" s="141">
        <f t="shared" si="207"/>
        <v>0</v>
      </c>
      <c r="K395" s="141">
        <f t="shared" si="207"/>
        <v>0</v>
      </c>
      <c r="L395" s="141">
        <f t="shared" si="207"/>
        <v>0</v>
      </c>
      <c r="M395" s="141">
        <f t="shared" si="207"/>
        <v>0</v>
      </c>
      <c r="N395" s="141">
        <f t="shared" si="207"/>
        <v>0</v>
      </c>
      <c r="O395" s="142">
        <f t="shared" si="207"/>
        <v>0</v>
      </c>
      <c r="P395" s="143">
        <f>SUM(G395:O395)</f>
        <v>0</v>
      </c>
      <c r="Q395" s="142">
        <f t="shared" ref="Q395:Y395" si="208">IF(Q393-Q390=-2,4)+IF(Q393-Q390=-1,3)+IF(Q393-Q390=0,2)+IF(Q393-Q390=1,1)+IF(Q393-Q390&gt;2,0)</f>
        <v>0</v>
      </c>
      <c r="R395" s="142">
        <f t="shared" si="208"/>
        <v>0</v>
      </c>
      <c r="S395" s="142">
        <f t="shared" si="208"/>
        <v>0</v>
      </c>
      <c r="T395" s="142">
        <f t="shared" si="208"/>
        <v>0</v>
      </c>
      <c r="U395" s="142">
        <f t="shared" si="208"/>
        <v>0</v>
      </c>
      <c r="V395" s="142">
        <f t="shared" si="208"/>
        <v>0</v>
      </c>
      <c r="W395" s="142">
        <f t="shared" si="208"/>
        <v>0</v>
      </c>
      <c r="X395" s="142">
        <f t="shared" si="208"/>
        <v>0</v>
      </c>
      <c r="Y395" s="142">
        <f t="shared" si="208"/>
        <v>0</v>
      </c>
      <c r="Z395" s="143">
        <f>SUM(Q395:Y395)</f>
        <v>0</v>
      </c>
      <c r="AA395" s="144">
        <f>P395+Z395</f>
        <v>0</v>
      </c>
      <c r="AB395" s="101"/>
      <c r="AC395" s="101"/>
    </row>
    <row r="396" spans="5:32" x14ac:dyDescent="0.35">
      <c r="E396" s="101"/>
      <c r="F396" s="38"/>
      <c r="G396" s="28">
        <f>G393-G390</f>
        <v>6</v>
      </c>
      <c r="H396" s="28">
        <f t="shared" ref="H396:O396" si="209">H393-H390</f>
        <v>6</v>
      </c>
      <c r="I396" s="28">
        <f t="shared" si="209"/>
        <v>5</v>
      </c>
      <c r="J396" s="28">
        <f t="shared" si="209"/>
        <v>6</v>
      </c>
      <c r="K396" s="28">
        <f t="shared" si="209"/>
        <v>7</v>
      </c>
      <c r="L396" s="28">
        <f t="shared" si="209"/>
        <v>5</v>
      </c>
      <c r="M396" s="28">
        <f t="shared" si="209"/>
        <v>7</v>
      </c>
      <c r="N396" s="28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5"/>
      <c r="AA396" s="146"/>
      <c r="AB396" s="101"/>
      <c r="AC396" s="101"/>
    </row>
    <row r="397" spans="5:32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2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2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0</v>
      </c>
      <c r="P399" s="198" t="s">
        <v>57</v>
      </c>
      <c r="Q399" s="198"/>
      <c r="R399" s="198"/>
      <c r="S399" s="198"/>
      <c r="T399" s="198"/>
      <c r="U399" s="148">
        <f>COUNTIF(G396:Y396,"=2")</f>
        <v>0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</row>
    <row r="400" spans="5:32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0</v>
      </c>
      <c r="P400" s="198" t="s">
        <v>60</v>
      </c>
      <c r="Q400" s="198"/>
      <c r="R400" s="198"/>
      <c r="S400" s="198"/>
      <c r="T400" s="198"/>
      <c r="U400" s="151">
        <f>COUNTIF(G396:Y396,"&gt;=3")</f>
        <v>18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</row>
    <row r="401" spans="5:32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0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</row>
    <row r="402" spans="5:32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0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</row>
    <row r="403" spans="5:32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0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</row>
    <row r="404" spans="5:32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18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</row>
    <row r="405" spans="5:32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</row>
    <row r="406" spans="5:32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</row>
    <row r="407" spans="5:32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</row>
    <row r="408" spans="5:32" ht="15.5" thickTop="1" thickBot="1" x14ac:dyDescent="0.4"/>
    <row r="409" spans="5:32" x14ac:dyDescent="0.35">
      <c r="E409" s="101"/>
      <c r="F409" s="102" t="s">
        <v>49</v>
      </c>
      <c r="G409" s="196">
        <f>C23</f>
        <v>0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0</v>
      </c>
      <c r="AB409" s="101"/>
      <c r="AC409" s="101"/>
    </row>
    <row r="410" spans="5:32" ht="15" thickBot="1" x14ac:dyDescent="0.4">
      <c r="E410" s="101"/>
      <c r="F410" s="104" t="s">
        <v>6</v>
      </c>
      <c r="G410" s="210">
        <f>E23</f>
        <v>20</v>
      </c>
      <c r="H410" s="211"/>
      <c r="I410" s="211"/>
      <c r="J410" s="211"/>
      <c r="K410" s="17"/>
      <c r="L410" s="211">
        <f>$F$3</f>
        <v>133</v>
      </c>
      <c r="M410" s="211"/>
      <c r="N410" s="211"/>
      <c r="O410" s="211">
        <f>$G$3</f>
        <v>68.599999999999994</v>
      </c>
      <c r="P410" s="211"/>
      <c r="Q410" s="212">
        <f>ROUND((G410*(L410/113)+(O410-AA413)),0)</f>
        <v>20</v>
      </c>
      <c r="R410" s="212"/>
      <c r="S410" s="212"/>
      <c r="T410" s="212"/>
      <c r="U410" s="17"/>
      <c r="V410" s="17"/>
      <c r="AA410" s="17"/>
      <c r="AB410" s="101"/>
      <c r="AC410" s="101"/>
    </row>
    <row r="411" spans="5:32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2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2" x14ac:dyDescent="0.35">
      <c r="E413" s="101"/>
      <c r="F413" s="109" t="s">
        <v>11</v>
      </c>
      <c r="G413" s="110">
        <f>G$7</f>
        <v>4</v>
      </c>
      <c r="H413" s="110">
        <f t="shared" ref="H413:O413" si="211">H$7</f>
        <v>4</v>
      </c>
      <c r="I413" s="110">
        <f t="shared" si="211"/>
        <v>5</v>
      </c>
      <c r="J413" s="110">
        <f t="shared" si="211"/>
        <v>4</v>
      </c>
      <c r="K413" s="110">
        <f t="shared" si="211"/>
        <v>3</v>
      </c>
      <c r="L413" s="110">
        <f t="shared" si="211"/>
        <v>5</v>
      </c>
      <c r="M413" s="110">
        <f t="shared" si="211"/>
        <v>3</v>
      </c>
      <c r="N413" s="110">
        <f t="shared" si="211"/>
        <v>5</v>
      </c>
      <c r="O413" s="110">
        <f t="shared" si="211"/>
        <v>3</v>
      </c>
      <c r="P413" s="111">
        <f>SUM(G413:O413)</f>
        <v>36</v>
      </c>
      <c r="Q413" s="110">
        <f t="shared" ref="Q413:Y413" si="212">Q$7</f>
        <v>4</v>
      </c>
      <c r="R413" s="112">
        <f t="shared" si="212"/>
        <v>4</v>
      </c>
      <c r="S413" s="112">
        <f t="shared" si="212"/>
        <v>3</v>
      </c>
      <c r="T413" s="112">
        <f t="shared" si="212"/>
        <v>5</v>
      </c>
      <c r="U413" s="112">
        <f t="shared" si="212"/>
        <v>3</v>
      </c>
      <c r="V413" s="112">
        <f t="shared" si="212"/>
        <v>4</v>
      </c>
      <c r="W413" s="112">
        <f t="shared" si="212"/>
        <v>4</v>
      </c>
      <c r="X413" s="112">
        <f t="shared" si="212"/>
        <v>5</v>
      </c>
      <c r="Y413" s="113">
        <f t="shared" si="212"/>
        <v>4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2" x14ac:dyDescent="0.35">
      <c r="E414" s="101"/>
      <c r="F414" s="114" t="s">
        <v>7</v>
      </c>
      <c r="G414" s="115">
        <f>G$8</f>
        <v>4</v>
      </c>
      <c r="H414" s="115">
        <f t="shared" ref="H414:O414" si="213">H$8</f>
        <v>8</v>
      </c>
      <c r="I414" s="115">
        <f t="shared" si="213"/>
        <v>12</v>
      </c>
      <c r="J414" s="115">
        <f t="shared" si="213"/>
        <v>14</v>
      </c>
      <c r="K414" s="115">
        <f t="shared" si="213"/>
        <v>2</v>
      </c>
      <c r="L414" s="115">
        <f t="shared" si="213"/>
        <v>10</v>
      </c>
      <c r="M414" s="115">
        <f t="shared" si="213"/>
        <v>18</v>
      </c>
      <c r="N414" s="115">
        <f t="shared" si="213"/>
        <v>16</v>
      </c>
      <c r="O414" s="116">
        <f t="shared" si="213"/>
        <v>6</v>
      </c>
      <c r="P414" s="117"/>
      <c r="Q414" s="118">
        <f t="shared" ref="Q414:Y414" si="214">Q$8</f>
        <v>1</v>
      </c>
      <c r="R414" s="119">
        <f t="shared" si="214"/>
        <v>9</v>
      </c>
      <c r="S414" s="119">
        <f t="shared" si="214"/>
        <v>11</v>
      </c>
      <c r="T414" s="119">
        <f t="shared" si="214"/>
        <v>5</v>
      </c>
      <c r="U414" s="119">
        <f t="shared" si="214"/>
        <v>17</v>
      </c>
      <c r="V414" s="119">
        <f t="shared" si="214"/>
        <v>15</v>
      </c>
      <c r="W414" s="119">
        <f t="shared" si="214"/>
        <v>3</v>
      </c>
      <c r="X414" s="119">
        <f t="shared" si="214"/>
        <v>13</v>
      </c>
      <c r="Y414" s="116">
        <f t="shared" si="214"/>
        <v>7</v>
      </c>
      <c r="Z414" s="117"/>
      <c r="AA414" s="120"/>
      <c r="AB414" s="101"/>
      <c r="AC414" s="101"/>
    </row>
    <row r="415" spans="5:32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:O415" si="215">IF($Q410&lt;=18,IF(H414&lt;=$Q410,1,0),IF($Q410&lt;=36,IF(H414&lt;=($Q410-18),2,1),IF($Q410&gt;36,IF(H414&lt;=($Q410-36),3,2))))</f>
        <v>1</v>
      </c>
      <c r="I415" s="122">
        <f t="shared" si="215"/>
        <v>1</v>
      </c>
      <c r="J415" s="122">
        <f t="shared" si="215"/>
        <v>1</v>
      </c>
      <c r="K415" s="122">
        <f t="shared" si="215"/>
        <v>2</v>
      </c>
      <c r="L415" s="122">
        <f t="shared" si="215"/>
        <v>1</v>
      </c>
      <c r="M415" s="122">
        <f t="shared" si="215"/>
        <v>1</v>
      </c>
      <c r="N415" s="122">
        <f t="shared" si="215"/>
        <v>1</v>
      </c>
      <c r="O415" s="123">
        <f t="shared" si="215"/>
        <v>1</v>
      </c>
      <c r="P415" s="124">
        <f>SUM(G415:O415)</f>
        <v>10</v>
      </c>
      <c r="Q415" s="123">
        <f t="shared" ref="Q415:Y415" si="216">IF($Q410&lt;=18,IF(Q414&lt;=$Q410,1,0),IF($Q410&lt;=36,IF(Q414&lt;=($Q410-18),2,1),IF($Q410&gt;36,IF(Q414&lt;=($Q410-36),3,2))))</f>
        <v>2</v>
      </c>
      <c r="R415" s="123">
        <f t="shared" si="216"/>
        <v>1</v>
      </c>
      <c r="S415" s="123">
        <f t="shared" si="216"/>
        <v>1</v>
      </c>
      <c r="T415" s="123">
        <f t="shared" si="216"/>
        <v>1</v>
      </c>
      <c r="U415" s="123">
        <f t="shared" si="216"/>
        <v>1</v>
      </c>
      <c r="V415" s="123">
        <f t="shared" si="216"/>
        <v>1</v>
      </c>
      <c r="W415" s="123">
        <f t="shared" si="216"/>
        <v>1</v>
      </c>
      <c r="X415" s="123">
        <f t="shared" si="216"/>
        <v>1</v>
      </c>
      <c r="Y415" s="123">
        <f t="shared" si="216"/>
        <v>1</v>
      </c>
      <c r="Z415" s="125">
        <f>SUM(Q415:Y415)</f>
        <v>10</v>
      </c>
      <c r="AA415" s="126">
        <f>P415+Z415</f>
        <v>20</v>
      </c>
      <c r="AB415" s="101"/>
      <c r="AC415" s="101"/>
    </row>
    <row r="416" spans="5:32" x14ac:dyDescent="0.35">
      <c r="E416" s="101"/>
      <c r="F416" s="127" t="s">
        <v>51</v>
      </c>
      <c r="G416" s="128">
        <f t="shared" ref="G416:O416" si="217">G23</f>
        <v>10</v>
      </c>
      <c r="H416" s="128">
        <f t="shared" si="217"/>
        <v>10</v>
      </c>
      <c r="I416" s="128">
        <f t="shared" si="217"/>
        <v>10</v>
      </c>
      <c r="J416" s="128">
        <f t="shared" si="217"/>
        <v>10</v>
      </c>
      <c r="K416" s="128">
        <f t="shared" si="217"/>
        <v>10</v>
      </c>
      <c r="L416" s="128">
        <f t="shared" si="217"/>
        <v>10</v>
      </c>
      <c r="M416" s="128">
        <f t="shared" si="217"/>
        <v>10</v>
      </c>
      <c r="N416" s="128">
        <f t="shared" si="217"/>
        <v>10</v>
      </c>
      <c r="O416" s="128">
        <f t="shared" si="217"/>
        <v>10</v>
      </c>
      <c r="P416" s="129">
        <f>SUM(G416:O416)</f>
        <v>90</v>
      </c>
      <c r="Q416" s="130">
        <f t="shared" ref="Q416:Y416" si="218">Q23</f>
        <v>10</v>
      </c>
      <c r="R416" s="128">
        <f t="shared" si="218"/>
        <v>10</v>
      </c>
      <c r="S416" s="128">
        <f t="shared" si="218"/>
        <v>10</v>
      </c>
      <c r="T416" s="128">
        <f t="shared" si="218"/>
        <v>10</v>
      </c>
      <c r="U416" s="128">
        <f t="shared" si="218"/>
        <v>10</v>
      </c>
      <c r="V416" s="128">
        <f t="shared" si="218"/>
        <v>10</v>
      </c>
      <c r="W416" s="128">
        <f t="shared" si="218"/>
        <v>10</v>
      </c>
      <c r="X416" s="128">
        <f t="shared" si="218"/>
        <v>10</v>
      </c>
      <c r="Y416" s="131">
        <f t="shared" si="218"/>
        <v>10</v>
      </c>
      <c r="Z416" s="129">
        <f>SUM(Q416:Y416)</f>
        <v>90</v>
      </c>
      <c r="AA416" s="132">
        <f>P416+Z416</f>
        <v>180</v>
      </c>
      <c r="AB416" s="101"/>
      <c r="AC416" s="101"/>
    </row>
    <row r="417" spans="5:32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0</v>
      </c>
      <c r="H417" s="134">
        <f t="shared" ref="H417:O417" si="219">IF(H416-H413=-1,3+H415)+IF(H416-H413=0,2+H415)+IF(H416-H413=1,1+H415)+IF(H416-H413=2,H415)+IF(H416-H413=3,IF(H415-1&gt;0,H415-1,0))+IF(H416-H413=4,IF(H415-2&gt;0,H415-2,0))</f>
        <v>0</v>
      </c>
      <c r="I417" s="134">
        <f t="shared" si="219"/>
        <v>0</v>
      </c>
      <c r="J417" s="134">
        <f t="shared" si="219"/>
        <v>0</v>
      </c>
      <c r="K417" s="134">
        <f t="shared" si="219"/>
        <v>0</v>
      </c>
      <c r="L417" s="134">
        <f t="shared" si="219"/>
        <v>0</v>
      </c>
      <c r="M417" s="134">
        <f t="shared" si="219"/>
        <v>0</v>
      </c>
      <c r="N417" s="134">
        <f t="shared" si="219"/>
        <v>0</v>
      </c>
      <c r="O417" s="135">
        <f t="shared" si="219"/>
        <v>0</v>
      </c>
      <c r="P417" s="136">
        <f>SUM(G417:O417)</f>
        <v>0</v>
      </c>
      <c r="Q417" s="137">
        <f t="shared" ref="Q417:Y417" si="220">IF(Q416-Q413=-1,3+Q415)+IF(Q416-Q413=0,2+Q415)+IF(Q416-Q413=1,1+Q415)+IF(Q416-Q413=2,Q415)+IF(Q416-Q413=3,IF(Q415-1&gt;0,Q415-1,0))+IF(Q416-Q413=4,IF(Q415-2&gt;0,Q415-2,0))</f>
        <v>0</v>
      </c>
      <c r="R417" s="138">
        <f t="shared" si="220"/>
        <v>0</v>
      </c>
      <c r="S417" s="138">
        <f t="shared" si="220"/>
        <v>0</v>
      </c>
      <c r="T417" s="138">
        <f t="shared" si="220"/>
        <v>0</v>
      </c>
      <c r="U417" s="138">
        <f t="shared" si="220"/>
        <v>0</v>
      </c>
      <c r="V417" s="138">
        <f t="shared" si="220"/>
        <v>0</v>
      </c>
      <c r="W417" s="138">
        <f t="shared" si="220"/>
        <v>0</v>
      </c>
      <c r="X417" s="138">
        <f t="shared" si="220"/>
        <v>0</v>
      </c>
      <c r="Y417" s="135">
        <f t="shared" si="220"/>
        <v>0</v>
      </c>
      <c r="Z417" s="136">
        <f>SUM(Q417:Y417)</f>
        <v>0</v>
      </c>
      <c r="AA417" s="139">
        <f>P417+Z417</f>
        <v>0</v>
      </c>
      <c r="AB417" s="101"/>
      <c r="AC417" s="101"/>
    </row>
    <row r="418" spans="5:32" ht="15" thickBot="1" x14ac:dyDescent="0.4">
      <c r="E418" s="101"/>
      <c r="F418" s="140" t="s">
        <v>53</v>
      </c>
      <c r="G418" s="141">
        <f t="shared" ref="G418:O418" si="221">IF(G416-G413=-2,4)+IF(G416-G413=-1,3)+IF(G416-G413=0,2)+IF(G416-G413=1,1)+IF(G416-G413&gt;2,0)</f>
        <v>0</v>
      </c>
      <c r="H418" s="141">
        <f t="shared" si="221"/>
        <v>0</v>
      </c>
      <c r="I418" s="141">
        <f t="shared" si="221"/>
        <v>0</v>
      </c>
      <c r="J418" s="141">
        <f t="shared" si="221"/>
        <v>0</v>
      </c>
      <c r="K418" s="141">
        <f t="shared" si="221"/>
        <v>0</v>
      </c>
      <c r="L418" s="141">
        <f t="shared" si="221"/>
        <v>0</v>
      </c>
      <c r="M418" s="141">
        <f t="shared" si="221"/>
        <v>0</v>
      </c>
      <c r="N418" s="141">
        <f t="shared" si="221"/>
        <v>0</v>
      </c>
      <c r="O418" s="142">
        <f t="shared" si="221"/>
        <v>0</v>
      </c>
      <c r="P418" s="143">
        <f>SUM(G418:O418)</f>
        <v>0</v>
      </c>
      <c r="Q418" s="142">
        <f t="shared" ref="Q418:Y418" si="222">IF(Q416-Q413=-2,4)+IF(Q416-Q413=-1,3)+IF(Q416-Q413=0,2)+IF(Q416-Q413=1,1)+IF(Q416-Q413&gt;2,0)</f>
        <v>0</v>
      </c>
      <c r="R418" s="142">
        <f t="shared" si="222"/>
        <v>0</v>
      </c>
      <c r="S418" s="142">
        <f t="shared" si="222"/>
        <v>0</v>
      </c>
      <c r="T418" s="142">
        <f t="shared" si="222"/>
        <v>0</v>
      </c>
      <c r="U418" s="142">
        <f t="shared" si="222"/>
        <v>0</v>
      </c>
      <c r="V418" s="142">
        <f t="shared" si="222"/>
        <v>0</v>
      </c>
      <c r="W418" s="142">
        <f t="shared" si="222"/>
        <v>0</v>
      </c>
      <c r="X418" s="142">
        <f t="shared" si="222"/>
        <v>0</v>
      </c>
      <c r="Y418" s="142">
        <f t="shared" si="222"/>
        <v>0</v>
      </c>
      <c r="Z418" s="143">
        <f>SUM(Q418:Y418)</f>
        <v>0</v>
      </c>
      <c r="AA418" s="144">
        <f>P418+Z418</f>
        <v>0</v>
      </c>
      <c r="AB418" s="101"/>
      <c r="AC418" s="101"/>
    </row>
    <row r="419" spans="5:32" x14ac:dyDescent="0.35">
      <c r="E419" s="101"/>
      <c r="F419" s="38"/>
      <c r="G419" s="28">
        <f>G416-G413</f>
        <v>6</v>
      </c>
      <c r="H419" s="28">
        <f t="shared" ref="H419:O419" si="223">H416-H413</f>
        <v>6</v>
      </c>
      <c r="I419" s="28">
        <f t="shared" si="223"/>
        <v>5</v>
      </c>
      <c r="J419" s="28">
        <f t="shared" si="223"/>
        <v>6</v>
      </c>
      <c r="K419" s="28">
        <f t="shared" si="223"/>
        <v>7</v>
      </c>
      <c r="L419" s="28">
        <f t="shared" si="223"/>
        <v>5</v>
      </c>
      <c r="M419" s="28">
        <f t="shared" si="223"/>
        <v>7</v>
      </c>
      <c r="N419" s="28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5"/>
      <c r="AA419" s="146"/>
      <c r="AB419" s="101"/>
      <c r="AC419" s="101"/>
    </row>
    <row r="420" spans="5:32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2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2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0</v>
      </c>
      <c r="P422" s="198" t="s">
        <v>57</v>
      </c>
      <c r="Q422" s="198"/>
      <c r="R422" s="198"/>
      <c r="S422" s="198"/>
      <c r="T422" s="198"/>
      <c r="U422" s="148">
        <f>COUNTIF(G419:Y419,"=2")</f>
        <v>0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</row>
    <row r="423" spans="5:32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0</v>
      </c>
      <c r="M423" s="217" t="s">
        <v>59</v>
      </c>
      <c r="N423" s="217"/>
      <c r="O423" s="152">
        <f>COUNTIF(G419:Y419,"=1")</f>
        <v>0</v>
      </c>
      <c r="P423" s="198" t="s">
        <v>60</v>
      </c>
      <c r="Q423" s="198"/>
      <c r="R423" s="198"/>
      <c r="S423" s="198"/>
      <c r="T423" s="198"/>
      <c r="U423" s="151">
        <f>COUNTIF(G419:Y419,"&gt;=3")</f>
        <v>18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</row>
    <row r="424" spans="5:32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0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</row>
    <row r="425" spans="5:32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0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</row>
    <row r="426" spans="5:32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0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</row>
    <row r="427" spans="5:32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18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</row>
    <row r="428" spans="5:32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</row>
    <row r="429" spans="5:32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</row>
    <row r="430" spans="5:32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</row>
    <row r="431" spans="5:32" ht="15.5" thickTop="1" thickBot="1" x14ac:dyDescent="0.4"/>
    <row r="432" spans="5:32" x14ac:dyDescent="0.35">
      <c r="E432" s="101"/>
      <c r="F432" s="102" t="s">
        <v>49</v>
      </c>
      <c r="G432" s="196">
        <f>C24</f>
        <v>0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0</v>
      </c>
      <c r="AB432" s="101"/>
      <c r="AC432" s="101"/>
    </row>
    <row r="433" spans="5:32" ht="15" thickBot="1" x14ac:dyDescent="0.4">
      <c r="E433" s="101"/>
      <c r="F433" s="104" t="s">
        <v>6</v>
      </c>
      <c r="G433" s="210">
        <f>E24</f>
        <v>20</v>
      </c>
      <c r="H433" s="211"/>
      <c r="I433" s="211"/>
      <c r="J433" s="211"/>
      <c r="K433" s="17"/>
      <c r="L433" s="211">
        <f>$F$3</f>
        <v>133</v>
      </c>
      <c r="M433" s="211"/>
      <c r="N433" s="211"/>
      <c r="O433" s="211">
        <f>$G$3</f>
        <v>68.599999999999994</v>
      </c>
      <c r="P433" s="211"/>
      <c r="Q433" s="212">
        <f>ROUND((G433*(L433/113)+(O433-AA436)),0)</f>
        <v>20</v>
      </c>
      <c r="R433" s="212"/>
      <c r="S433" s="212"/>
      <c r="T433" s="212"/>
      <c r="U433" s="17"/>
      <c r="V433" s="17"/>
      <c r="AA433" s="17"/>
      <c r="AB433" s="101"/>
      <c r="AC433" s="101"/>
    </row>
    <row r="434" spans="5:32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2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2" x14ac:dyDescent="0.35">
      <c r="E436" s="101"/>
      <c r="F436" s="109" t="s">
        <v>11</v>
      </c>
      <c r="G436" s="110">
        <f>G$7</f>
        <v>4</v>
      </c>
      <c r="H436" s="110">
        <f t="shared" ref="H436:O436" si="225">H$7</f>
        <v>4</v>
      </c>
      <c r="I436" s="110">
        <f t="shared" si="225"/>
        <v>5</v>
      </c>
      <c r="J436" s="110">
        <f t="shared" si="225"/>
        <v>4</v>
      </c>
      <c r="K436" s="110">
        <f t="shared" si="225"/>
        <v>3</v>
      </c>
      <c r="L436" s="110">
        <f t="shared" si="225"/>
        <v>5</v>
      </c>
      <c r="M436" s="110">
        <f t="shared" si="225"/>
        <v>3</v>
      </c>
      <c r="N436" s="110">
        <f t="shared" si="225"/>
        <v>5</v>
      </c>
      <c r="O436" s="110">
        <f t="shared" si="225"/>
        <v>3</v>
      </c>
      <c r="P436" s="111">
        <f>SUM(G436:O436)</f>
        <v>36</v>
      </c>
      <c r="Q436" s="110">
        <f t="shared" ref="Q436:Y436" si="226">Q$7</f>
        <v>4</v>
      </c>
      <c r="R436" s="112">
        <f t="shared" si="226"/>
        <v>4</v>
      </c>
      <c r="S436" s="112">
        <f t="shared" si="226"/>
        <v>3</v>
      </c>
      <c r="T436" s="112">
        <f t="shared" si="226"/>
        <v>5</v>
      </c>
      <c r="U436" s="112">
        <f t="shared" si="226"/>
        <v>3</v>
      </c>
      <c r="V436" s="112">
        <f t="shared" si="226"/>
        <v>4</v>
      </c>
      <c r="W436" s="112">
        <f t="shared" si="226"/>
        <v>4</v>
      </c>
      <c r="X436" s="112">
        <f t="shared" si="226"/>
        <v>5</v>
      </c>
      <c r="Y436" s="113">
        <f t="shared" si="226"/>
        <v>4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2" x14ac:dyDescent="0.35">
      <c r="E437" s="101"/>
      <c r="F437" s="114" t="s">
        <v>7</v>
      </c>
      <c r="G437" s="115">
        <f>G$8</f>
        <v>4</v>
      </c>
      <c r="H437" s="115">
        <f t="shared" ref="H437:O437" si="227">H$8</f>
        <v>8</v>
      </c>
      <c r="I437" s="115">
        <f t="shared" si="227"/>
        <v>12</v>
      </c>
      <c r="J437" s="115">
        <f t="shared" si="227"/>
        <v>14</v>
      </c>
      <c r="K437" s="115">
        <f t="shared" si="227"/>
        <v>2</v>
      </c>
      <c r="L437" s="115">
        <f t="shared" si="227"/>
        <v>10</v>
      </c>
      <c r="M437" s="115">
        <f t="shared" si="227"/>
        <v>18</v>
      </c>
      <c r="N437" s="115">
        <f t="shared" si="227"/>
        <v>16</v>
      </c>
      <c r="O437" s="116">
        <f t="shared" si="227"/>
        <v>6</v>
      </c>
      <c r="P437" s="117"/>
      <c r="Q437" s="118">
        <f t="shared" ref="Q437:Y437" si="228">Q$8</f>
        <v>1</v>
      </c>
      <c r="R437" s="119">
        <f t="shared" si="228"/>
        <v>9</v>
      </c>
      <c r="S437" s="119">
        <f t="shared" si="228"/>
        <v>11</v>
      </c>
      <c r="T437" s="119">
        <f t="shared" si="228"/>
        <v>5</v>
      </c>
      <c r="U437" s="119">
        <f t="shared" si="228"/>
        <v>17</v>
      </c>
      <c r="V437" s="119">
        <f t="shared" si="228"/>
        <v>15</v>
      </c>
      <c r="W437" s="119">
        <f t="shared" si="228"/>
        <v>3</v>
      </c>
      <c r="X437" s="119">
        <f t="shared" si="228"/>
        <v>13</v>
      </c>
      <c r="Y437" s="116">
        <f t="shared" si="228"/>
        <v>7</v>
      </c>
      <c r="Z437" s="117"/>
      <c r="AA437" s="120"/>
      <c r="AB437" s="101"/>
      <c r="AC437" s="101"/>
    </row>
    <row r="438" spans="5:32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1</v>
      </c>
      <c r="H438" s="122">
        <f t="shared" ref="H438:O438" si="229">IF($Q433&lt;=18,IF(H437&lt;=$Q433,1,0),IF($Q433&lt;=36,IF(H437&lt;=($Q433-18),2,1),IF($Q433&gt;36,IF(H437&lt;=($Q433-36),3,2))))</f>
        <v>1</v>
      </c>
      <c r="I438" s="122">
        <f t="shared" si="229"/>
        <v>1</v>
      </c>
      <c r="J438" s="122">
        <f t="shared" si="229"/>
        <v>1</v>
      </c>
      <c r="K438" s="122">
        <f t="shared" si="229"/>
        <v>2</v>
      </c>
      <c r="L438" s="122">
        <f t="shared" si="229"/>
        <v>1</v>
      </c>
      <c r="M438" s="122">
        <f t="shared" si="229"/>
        <v>1</v>
      </c>
      <c r="N438" s="122">
        <f t="shared" si="229"/>
        <v>1</v>
      </c>
      <c r="O438" s="123">
        <f t="shared" si="229"/>
        <v>1</v>
      </c>
      <c r="P438" s="124">
        <f>SUM(G438:O438)</f>
        <v>10</v>
      </c>
      <c r="Q438" s="123">
        <f t="shared" ref="Q438:Y438" si="230">IF($Q433&lt;=18,IF(Q437&lt;=$Q433,1,0),IF($Q433&lt;=36,IF(Q437&lt;=($Q433-18),2,1),IF($Q433&gt;36,IF(Q437&lt;=($Q433-36),3,2))))</f>
        <v>2</v>
      </c>
      <c r="R438" s="123">
        <f t="shared" si="230"/>
        <v>1</v>
      </c>
      <c r="S438" s="123">
        <f t="shared" si="230"/>
        <v>1</v>
      </c>
      <c r="T438" s="123">
        <f t="shared" si="230"/>
        <v>1</v>
      </c>
      <c r="U438" s="123">
        <f t="shared" si="230"/>
        <v>1</v>
      </c>
      <c r="V438" s="123">
        <f t="shared" si="230"/>
        <v>1</v>
      </c>
      <c r="W438" s="123">
        <f t="shared" si="230"/>
        <v>1</v>
      </c>
      <c r="X438" s="123">
        <f t="shared" si="230"/>
        <v>1</v>
      </c>
      <c r="Y438" s="123">
        <f t="shared" si="230"/>
        <v>1</v>
      </c>
      <c r="Z438" s="125">
        <f>SUM(Q438:Y438)</f>
        <v>10</v>
      </c>
      <c r="AA438" s="126">
        <f>P438+Z438</f>
        <v>20</v>
      </c>
      <c r="AB438" s="101"/>
      <c r="AC438" s="101"/>
    </row>
    <row r="439" spans="5:32" x14ac:dyDescent="0.35">
      <c r="E439" s="101"/>
      <c r="F439" s="127" t="s">
        <v>51</v>
      </c>
      <c r="G439" s="128">
        <f t="shared" ref="G439:O439" si="231">G24</f>
        <v>10</v>
      </c>
      <c r="H439" s="128">
        <f t="shared" si="231"/>
        <v>10</v>
      </c>
      <c r="I439" s="128">
        <f t="shared" si="231"/>
        <v>10</v>
      </c>
      <c r="J439" s="128">
        <f t="shared" si="231"/>
        <v>10</v>
      </c>
      <c r="K439" s="128">
        <f t="shared" si="231"/>
        <v>10</v>
      </c>
      <c r="L439" s="128">
        <f t="shared" si="231"/>
        <v>10</v>
      </c>
      <c r="M439" s="128">
        <f t="shared" si="231"/>
        <v>10</v>
      </c>
      <c r="N439" s="128">
        <f t="shared" si="231"/>
        <v>10</v>
      </c>
      <c r="O439" s="128">
        <f t="shared" si="231"/>
        <v>10</v>
      </c>
      <c r="P439" s="129">
        <f>SUM(G439:O439)</f>
        <v>90</v>
      </c>
      <c r="Q439" s="130">
        <f t="shared" ref="Q439:Y439" si="232">Q24</f>
        <v>10</v>
      </c>
      <c r="R439" s="128">
        <f t="shared" si="232"/>
        <v>10</v>
      </c>
      <c r="S439" s="128">
        <f t="shared" si="232"/>
        <v>10</v>
      </c>
      <c r="T439" s="128">
        <f t="shared" si="232"/>
        <v>10</v>
      </c>
      <c r="U439" s="128">
        <f t="shared" si="232"/>
        <v>10</v>
      </c>
      <c r="V439" s="128">
        <f t="shared" si="232"/>
        <v>10</v>
      </c>
      <c r="W439" s="128">
        <f t="shared" si="232"/>
        <v>10</v>
      </c>
      <c r="X439" s="128">
        <f t="shared" si="232"/>
        <v>10</v>
      </c>
      <c r="Y439" s="131">
        <f t="shared" si="232"/>
        <v>10</v>
      </c>
      <c r="Z439" s="129">
        <f>SUM(Q439:Y439)</f>
        <v>90</v>
      </c>
      <c r="AA439" s="132">
        <f>P439+Z439</f>
        <v>180</v>
      </c>
      <c r="AB439" s="101"/>
      <c r="AC439" s="101"/>
    </row>
    <row r="440" spans="5:32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0</v>
      </c>
      <c r="H440" s="134">
        <f t="shared" ref="H440:O440" si="233">IF(H439-H436=-1,3+H438)+IF(H439-H436=0,2+H438)+IF(H439-H436=1,1+H438)+IF(H439-H436=2,H438)+IF(H439-H436=3,IF(H438-1&gt;0,H438-1,0))+IF(H439-H436=4,IF(H438-2&gt;0,H438-2,0))</f>
        <v>0</v>
      </c>
      <c r="I440" s="134">
        <f t="shared" si="233"/>
        <v>0</v>
      </c>
      <c r="J440" s="134">
        <f t="shared" si="233"/>
        <v>0</v>
      </c>
      <c r="K440" s="134">
        <f t="shared" si="233"/>
        <v>0</v>
      </c>
      <c r="L440" s="134">
        <f t="shared" si="233"/>
        <v>0</v>
      </c>
      <c r="M440" s="134">
        <f t="shared" si="233"/>
        <v>0</v>
      </c>
      <c r="N440" s="134">
        <f t="shared" si="233"/>
        <v>0</v>
      </c>
      <c r="O440" s="135">
        <f t="shared" si="233"/>
        <v>0</v>
      </c>
      <c r="P440" s="136">
        <f>SUM(G440:O440)</f>
        <v>0</v>
      </c>
      <c r="Q440" s="137">
        <f t="shared" ref="Q440:Y440" si="234">IF(Q439-Q436=-1,3+Q438)+IF(Q439-Q436=0,2+Q438)+IF(Q439-Q436=1,1+Q438)+IF(Q439-Q436=2,Q438)+IF(Q439-Q436=3,IF(Q438-1&gt;0,Q438-1,0))+IF(Q439-Q436=4,IF(Q438-2&gt;0,Q438-2,0))</f>
        <v>0</v>
      </c>
      <c r="R440" s="138">
        <f t="shared" si="234"/>
        <v>0</v>
      </c>
      <c r="S440" s="138">
        <f t="shared" si="234"/>
        <v>0</v>
      </c>
      <c r="T440" s="138">
        <f t="shared" si="234"/>
        <v>0</v>
      </c>
      <c r="U440" s="138">
        <f t="shared" si="234"/>
        <v>0</v>
      </c>
      <c r="V440" s="138">
        <f t="shared" si="234"/>
        <v>0</v>
      </c>
      <c r="W440" s="138">
        <f t="shared" si="234"/>
        <v>0</v>
      </c>
      <c r="X440" s="138">
        <f t="shared" si="234"/>
        <v>0</v>
      </c>
      <c r="Y440" s="135">
        <f t="shared" si="234"/>
        <v>0</v>
      </c>
      <c r="Z440" s="136">
        <f>SUM(Q440:Y440)</f>
        <v>0</v>
      </c>
      <c r="AA440" s="139">
        <f>P440+Z440</f>
        <v>0</v>
      </c>
      <c r="AB440" s="101"/>
      <c r="AC440" s="101"/>
    </row>
    <row r="441" spans="5:32" ht="15" thickBot="1" x14ac:dyDescent="0.4">
      <c r="E441" s="101"/>
      <c r="F441" s="140" t="s">
        <v>53</v>
      </c>
      <c r="G441" s="141">
        <f t="shared" ref="G441:O441" si="235">IF(G439-G436=-2,4)+IF(G439-G436=-1,3)+IF(G439-G436=0,2)+IF(G439-G436=1,1)+IF(G439-G436&gt;2,0)</f>
        <v>0</v>
      </c>
      <c r="H441" s="141">
        <f t="shared" si="235"/>
        <v>0</v>
      </c>
      <c r="I441" s="141">
        <f t="shared" si="235"/>
        <v>0</v>
      </c>
      <c r="J441" s="141">
        <f t="shared" si="235"/>
        <v>0</v>
      </c>
      <c r="K441" s="141">
        <f t="shared" si="235"/>
        <v>0</v>
      </c>
      <c r="L441" s="141">
        <f t="shared" si="235"/>
        <v>0</v>
      </c>
      <c r="M441" s="141">
        <f t="shared" si="235"/>
        <v>0</v>
      </c>
      <c r="N441" s="141">
        <f t="shared" si="235"/>
        <v>0</v>
      </c>
      <c r="O441" s="142">
        <f t="shared" si="235"/>
        <v>0</v>
      </c>
      <c r="P441" s="143">
        <f>SUM(G441:O441)</f>
        <v>0</v>
      </c>
      <c r="Q441" s="142">
        <f t="shared" ref="Q441:Y441" si="236">IF(Q439-Q436=-2,4)+IF(Q439-Q436=-1,3)+IF(Q439-Q436=0,2)+IF(Q439-Q436=1,1)+IF(Q439-Q436&gt;2,0)</f>
        <v>0</v>
      </c>
      <c r="R441" s="142">
        <f t="shared" si="236"/>
        <v>0</v>
      </c>
      <c r="S441" s="142">
        <f t="shared" si="236"/>
        <v>0</v>
      </c>
      <c r="T441" s="142">
        <f t="shared" si="236"/>
        <v>0</v>
      </c>
      <c r="U441" s="142">
        <f t="shared" si="236"/>
        <v>0</v>
      </c>
      <c r="V441" s="142">
        <f t="shared" si="236"/>
        <v>0</v>
      </c>
      <c r="W441" s="142">
        <f t="shared" si="236"/>
        <v>0</v>
      </c>
      <c r="X441" s="142">
        <f t="shared" si="236"/>
        <v>0</v>
      </c>
      <c r="Y441" s="142">
        <f t="shared" si="236"/>
        <v>0</v>
      </c>
      <c r="Z441" s="143">
        <f>SUM(Q441:Y441)</f>
        <v>0</v>
      </c>
      <c r="AA441" s="144">
        <f>P441+Z441</f>
        <v>0</v>
      </c>
      <c r="AB441" s="101"/>
      <c r="AC441" s="101"/>
    </row>
    <row r="442" spans="5:32" x14ac:dyDescent="0.35">
      <c r="E442" s="101"/>
      <c r="F442" s="38"/>
      <c r="G442" s="28">
        <f>G439-G436</f>
        <v>6</v>
      </c>
      <c r="H442" s="28">
        <f t="shared" ref="H442:O442" si="237">H439-H436</f>
        <v>6</v>
      </c>
      <c r="I442" s="28">
        <f t="shared" si="237"/>
        <v>5</v>
      </c>
      <c r="J442" s="28">
        <f t="shared" si="237"/>
        <v>6</v>
      </c>
      <c r="K442" s="28">
        <f t="shared" si="237"/>
        <v>7</v>
      </c>
      <c r="L442" s="28">
        <f t="shared" si="237"/>
        <v>5</v>
      </c>
      <c r="M442" s="28">
        <f t="shared" si="237"/>
        <v>7</v>
      </c>
      <c r="N442" s="28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5"/>
      <c r="AA442" s="146"/>
      <c r="AB442" s="101"/>
      <c r="AC442" s="101"/>
    </row>
    <row r="443" spans="5:32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2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2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0</v>
      </c>
      <c r="P445" s="198" t="s">
        <v>57</v>
      </c>
      <c r="Q445" s="198"/>
      <c r="R445" s="198"/>
      <c r="S445" s="198"/>
      <c r="T445" s="198"/>
      <c r="U445" s="148">
        <f>COUNTIF(G442:Y442,"=2")</f>
        <v>0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</row>
    <row r="446" spans="5:32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0</v>
      </c>
      <c r="P446" s="198" t="s">
        <v>60</v>
      </c>
      <c r="Q446" s="198"/>
      <c r="R446" s="198"/>
      <c r="S446" s="198"/>
      <c r="T446" s="198"/>
      <c r="U446" s="151">
        <f>COUNTIF(G442:Y442,"&gt;=3")</f>
        <v>18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</row>
    <row r="447" spans="5:32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0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</row>
    <row r="448" spans="5:32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0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</row>
    <row r="449" spans="5:32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0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</row>
    <row r="450" spans="5:32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18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</row>
    <row r="451" spans="5:32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</row>
    <row r="452" spans="5:32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</row>
    <row r="453" spans="5:32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</row>
    <row r="454" spans="5:32" ht="15.5" thickTop="1" thickBot="1" x14ac:dyDescent="0.4"/>
    <row r="455" spans="5:32" x14ac:dyDescent="0.35">
      <c r="E455" s="101"/>
      <c r="F455" s="102" t="s">
        <v>49</v>
      </c>
      <c r="G455" s="196">
        <f>C25</f>
        <v>0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0</v>
      </c>
      <c r="AB455" s="101"/>
      <c r="AC455" s="101"/>
    </row>
    <row r="456" spans="5:32" ht="15" thickBot="1" x14ac:dyDescent="0.4">
      <c r="E456" s="101"/>
      <c r="F456" s="104" t="s">
        <v>6</v>
      </c>
      <c r="G456" s="210">
        <f>E25</f>
        <v>20</v>
      </c>
      <c r="H456" s="211"/>
      <c r="I456" s="211"/>
      <c r="J456" s="211"/>
      <c r="K456" s="17"/>
      <c r="L456" s="211">
        <f>$F$3</f>
        <v>133</v>
      </c>
      <c r="M456" s="211"/>
      <c r="N456" s="211"/>
      <c r="O456" s="211">
        <f>$G$3</f>
        <v>68.599999999999994</v>
      </c>
      <c r="P456" s="211"/>
      <c r="Q456" s="212">
        <f>ROUND((G456*(L456/113)+(O456-AA459)),0)</f>
        <v>20</v>
      </c>
      <c r="R456" s="212"/>
      <c r="S456" s="212"/>
      <c r="T456" s="212"/>
      <c r="U456" s="17"/>
      <c r="V456" s="17"/>
      <c r="AA456" s="17"/>
      <c r="AB456" s="101"/>
      <c r="AC456" s="101"/>
    </row>
    <row r="457" spans="5:32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2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2" x14ac:dyDescent="0.35">
      <c r="E459" s="101"/>
      <c r="F459" s="109" t="s">
        <v>11</v>
      </c>
      <c r="G459" s="110">
        <f>G$7</f>
        <v>4</v>
      </c>
      <c r="H459" s="110">
        <f t="shared" ref="H459:O459" si="239">H$7</f>
        <v>4</v>
      </c>
      <c r="I459" s="110">
        <f t="shared" si="239"/>
        <v>5</v>
      </c>
      <c r="J459" s="110">
        <f t="shared" si="239"/>
        <v>4</v>
      </c>
      <c r="K459" s="110">
        <f t="shared" si="239"/>
        <v>3</v>
      </c>
      <c r="L459" s="110">
        <f t="shared" si="239"/>
        <v>5</v>
      </c>
      <c r="M459" s="110">
        <f t="shared" si="239"/>
        <v>3</v>
      </c>
      <c r="N459" s="110">
        <f t="shared" si="239"/>
        <v>5</v>
      </c>
      <c r="O459" s="110">
        <f t="shared" si="239"/>
        <v>3</v>
      </c>
      <c r="P459" s="111">
        <f>SUM(G459:O459)</f>
        <v>36</v>
      </c>
      <c r="Q459" s="110">
        <f t="shared" ref="Q459:Y459" si="240">Q$7</f>
        <v>4</v>
      </c>
      <c r="R459" s="112">
        <f t="shared" si="240"/>
        <v>4</v>
      </c>
      <c r="S459" s="112">
        <f t="shared" si="240"/>
        <v>3</v>
      </c>
      <c r="T459" s="112">
        <f t="shared" si="240"/>
        <v>5</v>
      </c>
      <c r="U459" s="112">
        <f t="shared" si="240"/>
        <v>3</v>
      </c>
      <c r="V459" s="112">
        <f t="shared" si="240"/>
        <v>4</v>
      </c>
      <c r="W459" s="112">
        <f t="shared" si="240"/>
        <v>4</v>
      </c>
      <c r="X459" s="112">
        <f t="shared" si="240"/>
        <v>5</v>
      </c>
      <c r="Y459" s="113">
        <f t="shared" si="240"/>
        <v>4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2" x14ac:dyDescent="0.35">
      <c r="E460" s="101"/>
      <c r="F460" s="114" t="s">
        <v>7</v>
      </c>
      <c r="G460" s="115">
        <f>G$8</f>
        <v>4</v>
      </c>
      <c r="H460" s="115">
        <f t="shared" ref="H460:O460" si="241">H$8</f>
        <v>8</v>
      </c>
      <c r="I460" s="115">
        <f t="shared" si="241"/>
        <v>12</v>
      </c>
      <c r="J460" s="115">
        <f t="shared" si="241"/>
        <v>14</v>
      </c>
      <c r="K460" s="115">
        <f t="shared" si="241"/>
        <v>2</v>
      </c>
      <c r="L460" s="115">
        <f t="shared" si="241"/>
        <v>10</v>
      </c>
      <c r="M460" s="115">
        <f t="shared" si="241"/>
        <v>18</v>
      </c>
      <c r="N460" s="115">
        <f t="shared" si="241"/>
        <v>16</v>
      </c>
      <c r="O460" s="116">
        <f t="shared" si="241"/>
        <v>6</v>
      </c>
      <c r="P460" s="117"/>
      <c r="Q460" s="118">
        <f t="shared" ref="Q460:Y460" si="242">Q$8</f>
        <v>1</v>
      </c>
      <c r="R460" s="119">
        <f t="shared" si="242"/>
        <v>9</v>
      </c>
      <c r="S460" s="119">
        <f t="shared" si="242"/>
        <v>11</v>
      </c>
      <c r="T460" s="119">
        <f t="shared" si="242"/>
        <v>5</v>
      </c>
      <c r="U460" s="119">
        <f t="shared" si="242"/>
        <v>17</v>
      </c>
      <c r="V460" s="119">
        <f t="shared" si="242"/>
        <v>15</v>
      </c>
      <c r="W460" s="119">
        <f t="shared" si="242"/>
        <v>3</v>
      </c>
      <c r="X460" s="119">
        <f t="shared" si="242"/>
        <v>13</v>
      </c>
      <c r="Y460" s="116">
        <f t="shared" si="242"/>
        <v>7</v>
      </c>
      <c r="Z460" s="117"/>
      <c r="AA460" s="120"/>
      <c r="AB460" s="101"/>
      <c r="AC460" s="101"/>
    </row>
    <row r="461" spans="5:32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1</v>
      </c>
      <c r="H461" s="122">
        <f t="shared" ref="H461:O461" si="243">IF($Q456&lt;=18,IF(H460&lt;=$Q456,1,0),IF($Q456&lt;=36,IF(H460&lt;=($Q456-18),2,1),IF($Q456&gt;36,IF(H460&lt;=($Q456-36),3,2))))</f>
        <v>1</v>
      </c>
      <c r="I461" s="122">
        <f t="shared" si="243"/>
        <v>1</v>
      </c>
      <c r="J461" s="122">
        <f t="shared" si="243"/>
        <v>1</v>
      </c>
      <c r="K461" s="122">
        <f t="shared" si="243"/>
        <v>2</v>
      </c>
      <c r="L461" s="122">
        <f t="shared" si="243"/>
        <v>1</v>
      </c>
      <c r="M461" s="122">
        <f t="shared" si="243"/>
        <v>1</v>
      </c>
      <c r="N461" s="122">
        <f t="shared" si="243"/>
        <v>1</v>
      </c>
      <c r="O461" s="123">
        <f t="shared" si="243"/>
        <v>1</v>
      </c>
      <c r="P461" s="124">
        <f>SUM(G461:O461)</f>
        <v>10</v>
      </c>
      <c r="Q461" s="123">
        <f t="shared" ref="Q461:Y461" si="244">IF($Q456&lt;=18,IF(Q460&lt;=$Q456,1,0),IF($Q456&lt;=36,IF(Q460&lt;=($Q456-18),2,1),IF($Q456&gt;36,IF(Q460&lt;=($Q456-36),3,2))))</f>
        <v>2</v>
      </c>
      <c r="R461" s="123">
        <f t="shared" si="244"/>
        <v>1</v>
      </c>
      <c r="S461" s="123">
        <f t="shared" si="244"/>
        <v>1</v>
      </c>
      <c r="T461" s="123">
        <f t="shared" si="244"/>
        <v>1</v>
      </c>
      <c r="U461" s="123">
        <f t="shared" si="244"/>
        <v>1</v>
      </c>
      <c r="V461" s="123">
        <f t="shared" si="244"/>
        <v>1</v>
      </c>
      <c r="W461" s="123">
        <f t="shared" si="244"/>
        <v>1</v>
      </c>
      <c r="X461" s="123">
        <f t="shared" si="244"/>
        <v>1</v>
      </c>
      <c r="Y461" s="123">
        <f t="shared" si="244"/>
        <v>1</v>
      </c>
      <c r="Z461" s="125">
        <f>SUM(Q461:Y461)</f>
        <v>10</v>
      </c>
      <c r="AA461" s="126">
        <f>P461+Z461</f>
        <v>20</v>
      </c>
      <c r="AB461" s="101"/>
      <c r="AC461" s="101"/>
    </row>
    <row r="462" spans="5:32" x14ac:dyDescent="0.35">
      <c r="E462" s="101"/>
      <c r="F462" s="127" t="s">
        <v>51</v>
      </c>
      <c r="G462" s="128">
        <f t="shared" ref="G462:O462" si="245">G25</f>
        <v>10</v>
      </c>
      <c r="H462" s="128">
        <f t="shared" si="245"/>
        <v>10</v>
      </c>
      <c r="I462" s="128">
        <f t="shared" si="245"/>
        <v>10</v>
      </c>
      <c r="J462" s="128">
        <f t="shared" si="245"/>
        <v>10</v>
      </c>
      <c r="K462" s="128">
        <f t="shared" si="245"/>
        <v>10</v>
      </c>
      <c r="L462" s="128">
        <f t="shared" si="245"/>
        <v>10</v>
      </c>
      <c r="M462" s="128">
        <f t="shared" si="245"/>
        <v>10</v>
      </c>
      <c r="N462" s="128">
        <f t="shared" si="245"/>
        <v>10</v>
      </c>
      <c r="O462" s="128">
        <f t="shared" si="245"/>
        <v>10</v>
      </c>
      <c r="P462" s="129">
        <f>SUM(G462:O462)</f>
        <v>90</v>
      </c>
      <c r="Q462" s="130">
        <f t="shared" ref="Q462:Y462" si="246">Q25</f>
        <v>10</v>
      </c>
      <c r="R462" s="128">
        <f t="shared" si="246"/>
        <v>10</v>
      </c>
      <c r="S462" s="128">
        <f t="shared" si="246"/>
        <v>10</v>
      </c>
      <c r="T462" s="128">
        <f t="shared" si="246"/>
        <v>10</v>
      </c>
      <c r="U462" s="128">
        <f t="shared" si="246"/>
        <v>10</v>
      </c>
      <c r="V462" s="128">
        <f t="shared" si="246"/>
        <v>10</v>
      </c>
      <c r="W462" s="128">
        <f t="shared" si="246"/>
        <v>10</v>
      </c>
      <c r="X462" s="128">
        <f t="shared" si="246"/>
        <v>10</v>
      </c>
      <c r="Y462" s="131">
        <f t="shared" si="246"/>
        <v>10</v>
      </c>
      <c r="Z462" s="129">
        <f>SUM(Q462:Y462)</f>
        <v>90</v>
      </c>
      <c r="AA462" s="132">
        <f>P462+Z462</f>
        <v>180</v>
      </c>
      <c r="AB462" s="101"/>
      <c r="AC462" s="101"/>
    </row>
    <row r="463" spans="5:32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0</v>
      </c>
      <c r="H463" s="134">
        <f t="shared" ref="H463:O463" si="247">IF(H462-H459=-1,3+H461)+IF(H462-H459=0,2+H461)+IF(H462-H459=1,1+H461)+IF(H462-H459=2,H461)+IF(H462-H459=3,IF(H461-1&gt;0,H461-1,0))+IF(H462-H459=4,IF(H461-2&gt;0,H461-2,0))</f>
        <v>0</v>
      </c>
      <c r="I463" s="134">
        <f t="shared" si="247"/>
        <v>0</v>
      </c>
      <c r="J463" s="134">
        <f t="shared" si="247"/>
        <v>0</v>
      </c>
      <c r="K463" s="134">
        <f t="shared" si="247"/>
        <v>0</v>
      </c>
      <c r="L463" s="134">
        <f t="shared" si="247"/>
        <v>0</v>
      </c>
      <c r="M463" s="134">
        <f t="shared" si="247"/>
        <v>0</v>
      </c>
      <c r="N463" s="134">
        <f t="shared" si="247"/>
        <v>0</v>
      </c>
      <c r="O463" s="135">
        <f t="shared" si="247"/>
        <v>0</v>
      </c>
      <c r="P463" s="136">
        <f>SUM(G463:O463)</f>
        <v>0</v>
      </c>
      <c r="Q463" s="137">
        <f t="shared" ref="Q463:Y463" si="248">IF(Q462-Q459=-1,3+Q461)+IF(Q462-Q459=0,2+Q461)+IF(Q462-Q459=1,1+Q461)+IF(Q462-Q459=2,Q461)+IF(Q462-Q459=3,IF(Q461-1&gt;0,Q461-1,0))+IF(Q462-Q459=4,IF(Q461-2&gt;0,Q461-2,0))</f>
        <v>0</v>
      </c>
      <c r="R463" s="138">
        <f t="shared" si="248"/>
        <v>0</v>
      </c>
      <c r="S463" s="138">
        <f t="shared" si="248"/>
        <v>0</v>
      </c>
      <c r="T463" s="138">
        <f t="shared" si="248"/>
        <v>0</v>
      </c>
      <c r="U463" s="138">
        <f t="shared" si="248"/>
        <v>0</v>
      </c>
      <c r="V463" s="138">
        <f t="shared" si="248"/>
        <v>0</v>
      </c>
      <c r="W463" s="138">
        <f t="shared" si="248"/>
        <v>0</v>
      </c>
      <c r="X463" s="138">
        <f t="shared" si="248"/>
        <v>0</v>
      </c>
      <c r="Y463" s="135">
        <f t="shared" si="248"/>
        <v>0</v>
      </c>
      <c r="Z463" s="136">
        <f>SUM(Q463:Y463)</f>
        <v>0</v>
      </c>
      <c r="AA463" s="139">
        <f>P463+Z463</f>
        <v>0</v>
      </c>
      <c r="AB463" s="101"/>
      <c r="AC463" s="101"/>
    </row>
    <row r="464" spans="5:32" ht="15" thickBot="1" x14ac:dyDescent="0.4">
      <c r="E464" s="101"/>
      <c r="F464" s="140" t="s">
        <v>53</v>
      </c>
      <c r="G464" s="141">
        <f t="shared" ref="G464:O464" si="249">IF(G462-G459=-2,4)+IF(G462-G459=-1,3)+IF(G462-G459=0,2)+IF(G462-G459=1,1)+IF(G462-G459&gt;2,0)</f>
        <v>0</v>
      </c>
      <c r="H464" s="141">
        <f t="shared" si="249"/>
        <v>0</v>
      </c>
      <c r="I464" s="141">
        <f t="shared" si="249"/>
        <v>0</v>
      </c>
      <c r="J464" s="141">
        <f t="shared" si="249"/>
        <v>0</v>
      </c>
      <c r="K464" s="141">
        <f t="shared" si="249"/>
        <v>0</v>
      </c>
      <c r="L464" s="141">
        <f t="shared" si="249"/>
        <v>0</v>
      </c>
      <c r="M464" s="141">
        <f t="shared" si="249"/>
        <v>0</v>
      </c>
      <c r="N464" s="141">
        <f t="shared" si="249"/>
        <v>0</v>
      </c>
      <c r="O464" s="142">
        <f t="shared" si="249"/>
        <v>0</v>
      </c>
      <c r="P464" s="143">
        <f>SUM(G464:O464)</f>
        <v>0</v>
      </c>
      <c r="Q464" s="142">
        <f t="shared" ref="Q464:Y464" si="250">IF(Q462-Q459=-2,4)+IF(Q462-Q459=-1,3)+IF(Q462-Q459=0,2)+IF(Q462-Q459=1,1)+IF(Q462-Q459&gt;2,0)</f>
        <v>0</v>
      </c>
      <c r="R464" s="142">
        <f t="shared" si="250"/>
        <v>0</v>
      </c>
      <c r="S464" s="142">
        <f t="shared" si="250"/>
        <v>0</v>
      </c>
      <c r="T464" s="142">
        <f t="shared" si="250"/>
        <v>0</v>
      </c>
      <c r="U464" s="142">
        <f t="shared" si="250"/>
        <v>0</v>
      </c>
      <c r="V464" s="142">
        <f t="shared" si="250"/>
        <v>0</v>
      </c>
      <c r="W464" s="142">
        <f t="shared" si="250"/>
        <v>0</v>
      </c>
      <c r="X464" s="142">
        <f t="shared" si="250"/>
        <v>0</v>
      </c>
      <c r="Y464" s="142">
        <f t="shared" si="250"/>
        <v>0</v>
      </c>
      <c r="Z464" s="143">
        <f>SUM(Q464:Y464)</f>
        <v>0</v>
      </c>
      <c r="AA464" s="144">
        <f>P464+Z464</f>
        <v>0</v>
      </c>
      <c r="AB464" s="101"/>
      <c r="AC464" s="101"/>
    </row>
    <row r="465" spans="5:32" x14ac:dyDescent="0.35">
      <c r="E465" s="101"/>
      <c r="F465" s="38"/>
      <c r="G465" s="28">
        <f>G462-G459</f>
        <v>6</v>
      </c>
      <c r="H465" s="28">
        <f t="shared" ref="H465:O465" si="251">H462-H459</f>
        <v>6</v>
      </c>
      <c r="I465" s="28">
        <f t="shared" si="251"/>
        <v>5</v>
      </c>
      <c r="J465" s="28">
        <f t="shared" si="251"/>
        <v>6</v>
      </c>
      <c r="K465" s="28">
        <f t="shared" si="251"/>
        <v>7</v>
      </c>
      <c r="L465" s="28">
        <f t="shared" si="251"/>
        <v>5</v>
      </c>
      <c r="M465" s="28">
        <f t="shared" si="251"/>
        <v>7</v>
      </c>
      <c r="N465" s="28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5"/>
      <c r="AA465" s="146"/>
      <c r="AB465" s="101"/>
      <c r="AC465" s="101"/>
    </row>
    <row r="466" spans="5:32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2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2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0</v>
      </c>
      <c r="P468" s="198" t="s">
        <v>57</v>
      </c>
      <c r="Q468" s="198"/>
      <c r="R468" s="198"/>
      <c r="S468" s="198"/>
      <c r="T468" s="198"/>
      <c r="U468" s="148">
        <f>COUNTIF(G465:Y465,"=2")</f>
        <v>0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</row>
    <row r="469" spans="5:32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0</v>
      </c>
      <c r="P469" s="198" t="s">
        <v>60</v>
      </c>
      <c r="Q469" s="198"/>
      <c r="R469" s="198"/>
      <c r="S469" s="198"/>
      <c r="T469" s="198"/>
      <c r="U469" s="151">
        <f>COUNTIF(G465:Y465,"&gt;=3")</f>
        <v>18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</row>
    <row r="470" spans="5:32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0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</row>
    <row r="471" spans="5:32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0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</row>
    <row r="472" spans="5:32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0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</row>
    <row r="473" spans="5:32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18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</row>
    <row r="474" spans="5:32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</row>
    <row r="475" spans="5:32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</row>
    <row r="476" spans="5:32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</row>
    <row r="477" spans="5:32" ht="15.5" thickTop="1" thickBot="1" x14ac:dyDescent="0.4"/>
    <row r="478" spans="5:32" x14ac:dyDescent="0.35">
      <c r="E478" s="101"/>
      <c r="F478" s="102" t="s">
        <v>49</v>
      </c>
      <c r="G478" s="196">
        <f>C26</f>
        <v>0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0</v>
      </c>
      <c r="AB478" s="101"/>
      <c r="AC478" s="101"/>
    </row>
    <row r="479" spans="5:32" ht="15" thickBot="1" x14ac:dyDescent="0.4">
      <c r="E479" s="101"/>
      <c r="F479" s="104" t="s">
        <v>6</v>
      </c>
      <c r="G479" s="210">
        <f>E26</f>
        <v>20</v>
      </c>
      <c r="H479" s="211"/>
      <c r="I479" s="211"/>
      <c r="J479" s="211"/>
      <c r="K479" s="17"/>
      <c r="L479" s="211">
        <f>$F$3</f>
        <v>133</v>
      </c>
      <c r="M479" s="211"/>
      <c r="N479" s="211"/>
      <c r="O479" s="211">
        <f>$G$3</f>
        <v>68.599999999999994</v>
      </c>
      <c r="P479" s="211"/>
      <c r="Q479" s="212">
        <f>ROUND((G479*(L479/113)+(O479-AA482)),0)</f>
        <v>20</v>
      </c>
      <c r="R479" s="212"/>
      <c r="S479" s="212"/>
      <c r="T479" s="212"/>
      <c r="U479" s="17"/>
      <c r="V479" s="17"/>
      <c r="AA479" s="17"/>
      <c r="AB479" s="101"/>
      <c r="AC479" s="101"/>
    </row>
    <row r="480" spans="5:32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2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2" x14ac:dyDescent="0.35">
      <c r="E482" s="101"/>
      <c r="F482" s="109" t="s">
        <v>11</v>
      </c>
      <c r="G482" s="110">
        <f>G$7</f>
        <v>4</v>
      </c>
      <c r="H482" s="110">
        <f t="shared" ref="H482:O482" si="253">H$7</f>
        <v>4</v>
      </c>
      <c r="I482" s="110">
        <f t="shared" si="253"/>
        <v>5</v>
      </c>
      <c r="J482" s="110">
        <f t="shared" si="253"/>
        <v>4</v>
      </c>
      <c r="K482" s="110">
        <f t="shared" si="253"/>
        <v>3</v>
      </c>
      <c r="L482" s="110">
        <f t="shared" si="253"/>
        <v>5</v>
      </c>
      <c r="M482" s="110">
        <f t="shared" si="253"/>
        <v>3</v>
      </c>
      <c r="N482" s="110">
        <f t="shared" si="253"/>
        <v>5</v>
      </c>
      <c r="O482" s="110">
        <f t="shared" si="253"/>
        <v>3</v>
      </c>
      <c r="P482" s="111">
        <f>SUM(G482:O482)</f>
        <v>36</v>
      </c>
      <c r="Q482" s="110">
        <f t="shared" ref="Q482:Y482" si="254">Q$7</f>
        <v>4</v>
      </c>
      <c r="R482" s="112">
        <f t="shared" si="254"/>
        <v>4</v>
      </c>
      <c r="S482" s="112">
        <f t="shared" si="254"/>
        <v>3</v>
      </c>
      <c r="T482" s="112">
        <f t="shared" si="254"/>
        <v>5</v>
      </c>
      <c r="U482" s="112">
        <f t="shared" si="254"/>
        <v>3</v>
      </c>
      <c r="V482" s="112">
        <f t="shared" si="254"/>
        <v>4</v>
      </c>
      <c r="W482" s="112">
        <f t="shared" si="254"/>
        <v>4</v>
      </c>
      <c r="X482" s="112">
        <f t="shared" si="254"/>
        <v>5</v>
      </c>
      <c r="Y482" s="113">
        <f t="shared" si="254"/>
        <v>4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2" x14ac:dyDescent="0.35">
      <c r="E483" s="101"/>
      <c r="F483" s="114" t="s">
        <v>7</v>
      </c>
      <c r="G483" s="115">
        <f>G$8</f>
        <v>4</v>
      </c>
      <c r="H483" s="115">
        <f t="shared" ref="H483:O483" si="255">H$8</f>
        <v>8</v>
      </c>
      <c r="I483" s="115">
        <f t="shared" si="255"/>
        <v>12</v>
      </c>
      <c r="J483" s="115">
        <f t="shared" si="255"/>
        <v>14</v>
      </c>
      <c r="K483" s="115">
        <f t="shared" si="255"/>
        <v>2</v>
      </c>
      <c r="L483" s="115">
        <f t="shared" si="255"/>
        <v>10</v>
      </c>
      <c r="M483" s="115">
        <f t="shared" si="255"/>
        <v>18</v>
      </c>
      <c r="N483" s="115">
        <f t="shared" si="255"/>
        <v>16</v>
      </c>
      <c r="O483" s="116">
        <f t="shared" si="255"/>
        <v>6</v>
      </c>
      <c r="P483" s="117"/>
      <c r="Q483" s="118">
        <f t="shared" ref="Q483:Y483" si="256">Q$8</f>
        <v>1</v>
      </c>
      <c r="R483" s="119">
        <f t="shared" si="256"/>
        <v>9</v>
      </c>
      <c r="S483" s="119">
        <f t="shared" si="256"/>
        <v>11</v>
      </c>
      <c r="T483" s="119">
        <f t="shared" si="256"/>
        <v>5</v>
      </c>
      <c r="U483" s="119">
        <f t="shared" si="256"/>
        <v>17</v>
      </c>
      <c r="V483" s="119">
        <f t="shared" si="256"/>
        <v>15</v>
      </c>
      <c r="W483" s="119">
        <f t="shared" si="256"/>
        <v>3</v>
      </c>
      <c r="X483" s="119">
        <f t="shared" si="256"/>
        <v>13</v>
      </c>
      <c r="Y483" s="116">
        <f t="shared" si="256"/>
        <v>7</v>
      </c>
      <c r="Z483" s="117"/>
      <c r="AA483" s="120"/>
      <c r="AB483" s="101"/>
      <c r="AC483" s="101"/>
    </row>
    <row r="484" spans="5:32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:O484" si="257">IF($Q479&lt;=18,IF(H483&lt;=$Q479,1,0),IF($Q479&lt;=36,IF(H483&lt;=($Q479-18),2,1),IF($Q479&gt;36,IF(H483&lt;=($Q479-36),3,2))))</f>
        <v>1</v>
      </c>
      <c r="I484" s="122">
        <f t="shared" si="257"/>
        <v>1</v>
      </c>
      <c r="J484" s="122">
        <f t="shared" si="257"/>
        <v>1</v>
      </c>
      <c r="K484" s="122">
        <f t="shared" si="257"/>
        <v>2</v>
      </c>
      <c r="L484" s="122">
        <f t="shared" si="257"/>
        <v>1</v>
      </c>
      <c r="M484" s="122">
        <f t="shared" si="257"/>
        <v>1</v>
      </c>
      <c r="N484" s="122">
        <f t="shared" si="257"/>
        <v>1</v>
      </c>
      <c r="O484" s="123">
        <f t="shared" si="257"/>
        <v>1</v>
      </c>
      <c r="P484" s="124">
        <f>SUM(G484:O484)</f>
        <v>10</v>
      </c>
      <c r="Q484" s="123">
        <f t="shared" ref="Q484:Y484" si="258">IF($Q479&lt;=18,IF(Q483&lt;=$Q479,1,0),IF($Q479&lt;=36,IF(Q483&lt;=($Q479-18),2,1),IF($Q479&gt;36,IF(Q483&lt;=($Q479-36),3,2))))</f>
        <v>2</v>
      </c>
      <c r="R484" s="123">
        <f t="shared" si="258"/>
        <v>1</v>
      </c>
      <c r="S484" s="123">
        <f t="shared" si="258"/>
        <v>1</v>
      </c>
      <c r="T484" s="123">
        <f t="shared" si="258"/>
        <v>1</v>
      </c>
      <c r="U484" s="123">
        <f t="shared" si="258"/>
        <v>1</v>
      </c>
      <c r="V484" s="123">
        <f t="shared" si="258"/>
        <v>1</v>
      </c>
      <c r="W484" s="123">
        <f t="shared" si="258"/>
        <v>1</v>
      </c>
      <c r="X484" s="123">
        <f t="shared" si="258"/>
        <v>1</v>
      </c>
      <c r="Y484" s="123">
        <f t="shared" si="258"/>
        <v>1</v>
      </c>
      <c r="Z484" s="125">
        <f>SUM(Q484:Y484)</f>
        <v>10</v>
      </c>
      <c r="AA484" s="126">
        <f>P484+Z484</f>
        <v>20</v>
      </c>
      <c r="AB484" s="101"/>
      <c r="AC484" s="101"/>
    </row>
    <row r="485" spans="5:32" x14ac:dyDescent="0.35">
      <c r="E485" s="101"/>
      <c r="F485" s="127" t="s">
        <v>51</v>
      </c>
      <c r="G485" s="128">
        <f t="shared" ref="G485:O485" si="259">G26</f>
        <v>10</v>
      </c>
      <c r="H485" s="128">
        <f t="shared" si="259"/>
        <v>10</v>
      </c>
      <c r="I485" s="128">
        <f t="shared" si="259"/>
        <v>10</v>
      </c>
      <c r="J485" s="128">
        <f t="shared" si="259"/>
        <v>10</v>
      </c>
      <c r="K485" s="128">
        <f t="shared" si="259"/>
        <v>10</v>
      </c>
      <c r="L485" s="128">
        <f t="shared" si="259"/>
        <v>10</v>
      </c>
      <c r="M485" s="128">
        <f t="shared" si="259"/>
        <v>10</v>
      </c>
      <c r="N485" s="128">
        <f t="shared" si="259"/>
        <v>10</v>
      </c>
      <c r="O485" s="128">
        <f t="shared" si="259"/>
        <v>10</v>
      </c>
      <c r="P485" s="129">
        <f>SUM(G485:O485)</f>
        <v>90</v>
      </c>
      <c r="Q485" s="130">
        <f t="shared" ref="Q485:Y485" si="260">Q26</f>
        <v>10</v>
      </c>
      <c r="R485" s="128">
        <f t="shared" si="260"/>
        <v>10</v>
      </c>
      <c r="S485" s="128">
        <f t="shared" si="260"/>
        <v>10</v>
      </c>
      <c r="T485" s="128">
        <f t="shared" si="260"/>
        <v>10</v>
      </c>
      <c r="U485" s="128">
        <f t="shared" si="260"/>
        <v>10</v>
      </c>
      <c r="V485" s="128">
        <f t="shared" si="260"/>
        <v>10</v>
      </c>
      <c r="W485" s="128">
        <f t="shared" si="260"/>
        <v>10</v>
      </c>
      <c r="X485" s="128">
        <f t="shared" si="260"/>
        <v>10</v>
      </c>
      <c r="Y485" s="131">
        <f t="shared" si="260"/>
        <v>10</v>
      </c>
      <c r="Z485" s="129">
        <f>SUM(Q485:Y485)</f>
        <v>90</v>
      </c>
      <c r="AA485" s="132">
        <f>P485+Z485</f>
        <v>180</v>
      </c>
      <c r="AB485" s="101"/>
      <c r="AC485" s="101"/>
    </row>
    <row r="486" spans="5:32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0</v>
      </c>
      <c r="H486" s="134">
        <f t="shared" ref="H486:O486" si="261">IF(H485-H482=-1,3+H484)+IF(H485-H482=0,2+H484)+IF(H485-H482=1,1+H484)+IF(H485-H482=2,H484)+IF(H485-H482=3,IF(H484-1&gt;0,H484-1,0))+IF(H485-H482=4,IF(H484-2&gt;0,H484-2,0))</f>
        <v>0</v>
      </c>
      <c r="I486" s="134">
        <f t="shared" si="261"/>
        <v>0</v>
      </c>
      <c r="J486" s="134">
        <f t="shared" si="261"/>
        <v>0</v>
      </c>
      <c r="K486" s="134">
        <f t="shared" si="261"/>
        <v>0</v>
      </c>
      <c r="L486" s="134">
        <f t="shared" si="261"/>
        <v>0</v>
      </c>
      <c r="M486" s="134">
        <f t="shared" si="261"/>
        <v>0</v>
      </c>
      <c r="N486" s="134">
        <f t="shared" si="261"/>
        <v>0</v>
      </c>
      <c r="O486" s="135">
        <f t="shared" si="261"/>
        <v>0</v>
      </c>
      <c r="P486" s="136">
        <f>SUM(G486:O486)</f>
        <v>0</v>
      </c>
      <c r="Q486" s="137">
        <f t="shared" ref="Q486:Y486" si="262">IF(Q485-Q482=-1,3+Q484)+IF(Q485-Q482=0,2+Q484)+IF(Q485-Q482=1,1+Q484)+IF(Q485-Q482=2,Q484)+IF(Q485-Q482=3,IF(Q484-1&gt;0,Q484-1,0))+IF(Q485-Q482=4,IF(Q484-2&gt;0,Q484-2,0))</f>
        <v>0</v>
      </c>
      <c r="R486" s="138">
        <f t="shared" si="262"/>
        <v>0</v>
      </c>
      <c r="S486" s="138">
        <f t="shared" si="262"/>
        <v>0</v>
      </c>
      <c r="T486" s="138">
        <f t="shared" si="262"/>
        <v>0</v>
      </c>
      <c r="U486" s="138">
        <f t="shared" si="262"/>
        <v>0</v>
      </c>
      <c r="V486" s="138">
        <f t="shared" si="262"/>
        <v>0</v>
      </c>
      <c r="W486" s="138">
        <f t="shared" si="262"/>
        <v>0</v>
      </c>
      <c r="X486" s="138">
        <f t="shared" si="262"/>
        <v>0</v>
      </c>
      <c r="Y486" s="135">
        <f t="shared" si="262"/>
        <v>0</v>
      </c>
      <c r="Z486" s="136">
        <f>SUM(Q486:Y486)</f>
        <v>0</v>
      </c>
      <c r="AA486" s="139">
        <f>P486+Z486</f>
        <v>0</v>
      </c>
      <c r="AB486" s="101"/>
      <c r="AC486" s="101"/>
    </row>
    <row r="487" spans="5:32" ht="15" thickBot="1" x14ac:dyDescent="0.4">
      <c r="E487" s="101"/>
      <c r="F487" s="140" t="s">
        <v>53</v>
      </c>
      <c r="G487" s="141">
        <f t="shared" ref="G487:O487" si="263">IF(G485-G482=-2,4)+IF(G485-G482=-1,3)+IF(G485-G482=0,2)+IF(G485-G482=1,1)+IF(G485-G482&gt;2,0)</f>
        <v>0</v>
      </c>
      <c r="H487" s="141">
        <f t="shared" si="263"/>
        <v>0</v>
      </c>
      <c r="I487" s="141">
        <f t="shared" si="263"/>
        <v>0</v>
      </c>
      <c r="J487" s="141">
        <f t="shared" si="263"/>
        <v>0</v>
      </c>
      <c r="K487" s="141">
        <f t="shared" si="263"/>
        <v>0</v>
      </c>
      <c r="L487" s="141">
        <f t="shared" si="263"/>
        <v>0</v>
      </c>
      <c r="M487" s="141">
        <f t="shared" si="263"/>
        <v>0</v>
      </c>
      <c r="N487" s="141">
        <f t="shared" si="263"/>
        <v>0</v>
      </c>
      <c r="O487" s="142">
        <f t="shared" si="263"/>
        <v>0</v>
      </c>
      <c r="P487" s="143">
        <f>SUM(G487:O487)</f>
        <v>0</v>
      </c>
      <c r="Q487" s="142">
        <f t="shared" ref="Q487:Y487" si="264">IF(Q485-Q482=-2,4)+IF(Q485-Q482=-1,3)+IF(Q485-Q482=0,2)+IF(Q485-Q482=1,1)+IF(Q485-Q482&gt;2,0)</f>
        <v>0</v>
      </c>
      <c r="R487" s="142">
        <f t="shared" si="264"/>
        <v>0</v>
      </c>
      <c r="S487" s="142">
        <f t="shared" si="264"/>
        <v>0</v>
      </c>
      <c r="T487" s="142">
        <f t="shared" si="264"/>
        <v>0</v>
      </c>
      <c r="U487" s="142">
        <f t="shared" si="264"/>
        <v>0</v>
      </c>
      <c r="V487" s="142">
        <f t="shared" si="264"/>
        <v>0</v>
      </c>
      <c r="W487" s="142">
        <f t="shared" si="264"/>
        <v>0</v>
      </c>
      <c r="X487" s="142">
        <f t="shared" si="264"/>
        <v>0</v>
      </c>
      <c r="Y487" s="142">
        <f t="shared" si="264"/>
        <v>0</v>
      </c>
      <c r="Z487" s="143">
        <f>SUM(Q487:Y487)</f>
        <v>0</v>
      </c>
      <c r="AA487" s="144">
        <f>P487+Z487</f>
        <v>0</v>
      </c>
      <c r="AB487" s="101"/>
      <c r="AC487" s="101"/>
    </row>
    <row r="488" spans="5:32" x14ac:dyDescent="0.35">
      <c r="E488" s="101"/>
      <c r="F488" s="38"/>
      <c r="G488" s="28">
        <f>G485-G482</f>
        <v>6</v>
      </c>
      <c r="H488" s="28">
        <f t="shared" ref="H488:O488" si="265">H485-H482</f>
        <v>6</v>
      </c>
      <c r="I488" s="28">
        <f t="shared" si="265"/>
        <v>5</v>
      </c>
      <c r="J488" s="28">
        <f t="shared" si="265"/>
        <v>6</v>
      </c>
      <c r="K488" s="28">
        <f t="shared" si="265"/>
        <v>7</v>
      </c>
      <c r="L488" s="28">
        <f t="shared" si="265"/>
        <v>5</v>
      </c>
      <c r="M488" s="28">
        <f t="shared" si="265"/>
        <v>7</v>
      </c>
      <c r="N488" s="28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5"/>
      <c r="AA488" s="146"/>
      <c r="AB488" s="101"/>
      <c r="AC488" s="101"/>
    </row>
    <row r="489" spans="5:32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2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2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0</v>
      </c>
      <c r="P491" s="198" t="s">
        <v>57</v>
      </c>
      <c r="Q491" s="198"/>
      <c r="R491" s="198"/>
      <c r="S491" s="198"/>
      <c r="T491" s="198"/>
      <c r="U491" s="148">
        <f>COUNTIF(G488:Y488,"=2")</f>
        <v>0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</row>
    <row r="492" spans="5:32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0</v>
      </c>
      <c r="M492" s="217" t="s">
        <v>59</v>
      </c>
      <c r="N492" s="217"/>
      <c r="O492" s="152">
        <f>COUNTIF(G488:Y488,"=1")</f>
        <v>0</v>
      </c>
      <c r="P492" s="198" t="s">
        <v>60</v>
      </c>
      <c r="Q492" s="198"/>
      <c r="R492" s="198"/>
      <c r="S492" s="198"/>
      <c r="T492" s="198"/>
      <c r="U492" s="151">
        <f>COUNTIF(G488:Y488,"&gt;=3")</f>
        <v>18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</row>
    <row r="493" spans="5:32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0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</row>
    <row r="494" spans="5:32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0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</row>
    <row r="495" spans="5:32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0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</row>
    <row r="496" spans="5:32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18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</row>
    <row r="497" spans="5:32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</row>
    <row r="498" spans="5:32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</row>
    <row r="499" spans="5:32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</row>
    <row r="500" spans="5:32" ht="15.5" thickTop="1" thickBot="1" x14ac:dyDescent="0.4"/>
    <row r="501" spans="5:32" x14ac:dyDescent="0.35">
      <c r="E501" s="101"/>
      <c r="F501" s="102" t="s">
        <v>49</v>
      </c>
      <c r="G501" s="196">
        <f>C27</f>
        <v>0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0</v>
      </c>
      <c r="AB501" s="101"/>
      <c r="AC501" s="101"/>
    </row>
    <row r="502" spans="5:32" ht="15" thickBot="1" x14ac:dyDescent="0.4">
      <c r="E502" s="101"/>
      <c r="F502" s="104" t="s">
        <v>6</v>
      </c>
      <c r="G502" s="210">
        <f>E27</f>
        <v>20</v>
      </c>
      <c r="H502" s="211"/>
      <c r="I502" s="211"/>
      <c r="J502" s="211"/>
      <c r="K502" s="17"/>
      <c r="L502" s="211">
        <f>$F$3</f>
        <v>133</v>
      </c>
      <c r="M502" s="211"/>
      <c r="N502" s="211"/>
      <c r="O502" s="211">
        <f>$G$3</f>
        <v>68.599999999999994</v>
      </c>
      <c r="P502" s="211"/>
      <c r="Q502" s="212">
        <f>ROUND((G502*(L502/113)+(O502-AA505)),0)</f>
        <v>20</v>
      </c>
      <c r="R502" s="212"/>
      <c r="S502" s="212"/>
      <c r="T502" s="212"/>
      <c r="U502" s="17"/>
      <c r="V502" s="17"/>
      <c r="AA502" s="17"/>
      <c r="AB502" s="101"/>
      <c r="AC502" s="101"/>
    </row>
    <row r="503" spans="5:32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2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2" x14ac:dyDescent="0.35">
      <c r="E505" s="101"/>
      <c r="F505" s="109" t="s">
        <v>11</v>
      </c>
      <c r="G505" s="110">
        <f>G$7</f>
        <v>4</v>
      </c>
      <c r="H505" s="110">
        <f t="shared" ref="H505:O505" si="267">H$7</f>
        <v>4</v>
      </c>
      <c r="I505" s="110">
        <f t="shared" si="267"/>
        <v>5</v>
      </c>
      <c r="J505" s="110">
        <f t="shared" si="267"/>
        <v>4</v>
      </c>
      <c r="K505" s="110">
        <f t="shared" si="267"/>
        <v>3</v>
      </c>
      <c r="L505" s="110">
        <f t="shared" si="267"/>
        <v>5</v>
      </c>
      <c r="M505" s="110">
        <f t="shared" si="267"/>
        <v>3</v>
      </c>
      <c r="N505" s="110">
        <f t="shared" si="267"/>
        <v>5</v>
      </c>
      <c r="O505" s="110">
        <f t="shared" si="267"/>
        <v>3</v>
      </c>
      <c r="P505" s="111">
        <f>SUM(G505:O505)</f>
        <v>36</v>
      </c>
      <c r="Q505" s="110">
        <f t="shared" ref="Q505:Y505" si="268">Q$7</f>
        <v>4</v>
      </c>
      <c r="R505" s="112">
        <f t="shared" si="268"/>
        <v>4</v>
      </c>
      <c r="S505" s="112">
        <f t="shared" si="268"/>
        <v>3</v>
      </c>
      <c r="T505" s="112">
        <f t="shared" si="268"/>
        <v>5</v>
      </c>
      <c r="U505" s="112">
        <f t="shared" si="268"/>
        <v>3</v>
      </c>
      <c r="V505" s="112">
        <f t="shared" si="268"/>
        <v>4</v>
      </c>
      <c r="W505" s="112">
        <f t="shared" si="268"/>
        <v>4</v>
      </c>
      <c r="X505" s="112">
        <f t="shared" si="268"/>
        <v>5</v>
      </c>
      <c r="Y505" s="113">
        <f t="shared" si="268"/>
        <v>4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2" x14ac:dyDescent="0.35">
      <c r="E506" s="101"/>
      <c r="F506" s="114" t="s">
        <v>7</v>
      </c>
      <c r="G506" s="115">
        <f>G$8</f>
        <v>4</v>
      </c>
      <c r="H506" s="115">
        <f t="shared" ref="H506:O506" si="269">H$8</f>
        <v>8</v>
      </c>
      <c r="I506" s="115">
        <f t="shared" si="269"/>
        <v>12</v>
      </c>
      <c r="J506" s="115">
        <f t="shared" si="269"/>
        <v>14</v>
      </c>
      <c r="K506" s="115">
        <f t="shared" si="269"/>
        <v>2</v>
      </c>
      <c r="L506" s="115">
        <f t="shared" si="269"/>
        <v>10</v>
      </c>
      <c r="M506" s="115">
        <f t="shared" si="269"/>
        <v>18</v>
      </c>
      <c r="N506" s="115">
        <f t="shared" si="269"/>
        <v>16</v>
      </c>
      <c r="O506" s="116">
        <f t="shared" si="269"/>
        <v>6</v>
      </c>
      <c r="P506" s="117"/>
      <c r="Q506" s="118">
        <f t="shared" ref="Q506:Y506" si="270">Q$8</f>
        <v>1</v>
      </c>
      <c r="R506" s="119">
        <f t="shared" si="270"/>
        <v>9</v>
      </c>
      <c r="S506" s="119">
        <f t="shared" si="270"/>
        <v>11</v>
      </c>
      <c r="T506" s="119">
        <f t="shared" si="270"/>
        <v>5</v>
      </c>
      <c r="U506" s="119">
        <f t="shared" si="270"/>
        <v>17</v>
      </c>
      <c r="V506" s="119">
        <f t="shared" si="270"/>
        <v>15</v>
      </c>
      <c r="W506" s="119">
        <f t="shared" si="270"/>
        <v>3</v>
      </c>
      <c r="X506" s="119">
        <f t="shared" si="270"/>
        <v>13</v>
      </c>
      <c r="Y506" s="116">
        <f t="shared" si="270"/>
        <v>7</v>
      </c>
      <c r="Z506" s="117"/>
      <c r="AA506" s="120"/>
      <c r="AB506" s="101"/>
      <c r="AC506" s="101"/>
    </row>
    <row r="507" spans="5:32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1</v>
      </c>
      <c r="H507" s="122">
        <f t="shared" ref="H507:O507" si="271">IF($Q502&lt;=18,IF(H506&lt;=$Q502,1,0),IF($Q502&lt;=36,IF(H506&lt;=($Q502-18),2,1),IF($Q502&gt;36,IF(H506&lt;=($Q502-36),3,2))))</f>
        <v>1</v>
      </c>
      <c r="I507" s="122">
        <f t="shared" si="271"/>
        <v>1</v>
      </c>
      <c r="J507" s="122">
        <f t="shared" si="271"/>
        <v>1</v>
      </c>
      <c r="K507" s="122">
        <f t="shared" si="271"/>
        <v>2</v>
      </c>
      <c r="L507" s="122">
        <f t="shared" si="271"/>
        <v>1</v>
      </c>
      <c r="M507" s="122">
        <f t="shared" si="271"/>
        <v>1</v>
      </c>
      <c r="N507" s="122">
        <f t="shared" si="271"/>
        <v>1</v>
      </c>
      <c r="O507" s="123">
        <f t="shared" si="271"/>
        <v>1</v>
      </c>
      <c r="P507" s="124">
        <f>SUM(G507:O507)</f>
        <v>10</v>
      </c>
      <c r="Q507" s="123">
        <f t="shared" ref="Q507:Y507" si="272">IF($Q502&lt;=18,IF(Q506&lt;=$Q502,1,0),IF($Q502&lt;=36,IF(Q506&lt;=($Q502-18),2,1),IF($Q502&gt;36,IF(Q506&lt;=($Q502-36),3,2))))</f>
        <v>2</v>
      </c>
      <c r="R507" s="123">
        <f t="shared" si="272"/>
        <v>1</v>
      </c>
      <c r="S507" s="123">
        <f t="shared" si="272"/>
        <v>1</v>
      </c>
      <c r="T507" s="123">
        <f t="shared" si="272"/>
        <v>1</v>
      </c>
      <c r="U507" s="123">
        <f t="shared" si="272"/>
        <v>1</v>
      </c>
      <c r="V507" s="123">
        <f t="shared" si="272"/>
        <v>1</v>
      </c>
      <c r="W507" s="123">
        <f t="shared" si="272"/>
        <v>1</v>
      </c>
      <c r="X507" s="123">
        <f t="shared" si="272"/>
        <v>1</v>
      </c>
      <c r="Y507" s="123">
        <f t="shared" si="272"/>
        <v>1</v>
      </c>
      <c r="Z507" s="125">
        <f>SUM(Q507:Y507)</f>
        <v>10</v>
      </c>
      <c r="AA507" s="126">
        <f>P507+Z507</f>
        <v>20</v>
      </c>
      <c r="AB507" s="101"/>
      <c r="AC507" s="101"/>
    </row>
    <row r="508" spans="5:32" x14ac:dyDescent="0.35">
      <c r="E508" s="101"/>
      <c r="F508" s="127" t="s">
        <v>51</v>
      </c>
      <c r="G508" s="128">
        <f t="shared" ref="G508:O508" si="273">G27</f>
        <v>10</v>
      </c>
      <c r="H508" s="128">
        <f t="shared" si="273"/>
        <v>10</v>
      </c>
      <c r="I508" s="128">
        <f t="shared" si="273"/>
        <v>10</v>
      </c>
      <c r="J508" s="128">
        <f t="shared" si="273"/>
        <v>10</v>
      </c>
      <c r="K508" s="128">
        <f t="shared" si="273"/>
        <v>10</v>
      </c>
      <c r="L508" s="128">
        <f t="shared" si="273"/>
        <v>10</v>
      </c>
      <c r="M508" s="128">
        <f t="shared" si="273"/>
        <v>10</v>
      </c>
      <c r="N508" s="128">
        <f t="shared" si="273"/>
        <v>10</v>
      </c>
      <c r="O508" s="128">
        <f t="shared" si="273"/>
        <v>10</v>
      </c>
      <c r="P508" s="129">
        <f>SUM(G508:O508)</f>
        <v>90</v>
      </c>
      <c r="Q508" s="130">
        <f t="shared" ref="Q508:Y508" si="274">Q27</f>
        <v>10</v>
      </c>
      <c r="R508" s="128">
        <f t="shared" si="274"/>
        <v>10</v>
      </c>
      <c r="S508" s="128">
        <f t="shared" si="274"/>
        <v>10</v>
      </c>
      <c r="T508" s="128">
        <f t="shared" si="274"/>
        <v>10</v>
      </c>
      <c r="U508" s="128">
        <f t="shared" si="274"/>
        <v>10</v>
      </c>
      <c r="V508" s="128">
        <f t="shared" si="274"/>
        <v>10</v>
      </c>
      <c r="W508" s="128">
        <f t="shared" si="274"/>
        <v>10</v>
      </c>
      <c r="X508" s="128">
        <f t="shared" si="274"/>
        <v>10</v>
      </c>
      <c r="Y508" s="131">
        <f t="shared" si="274"/>
        <v>10</v>
      </c>
      <c r="Z508" s="129">
        <f>SUM(Q508:Y508)</f>
        <v>90</v>
      </c>
      <c r="AA508" s="132">
        <f>P508+Z508</f>
        <v>180</v>
      </c>
      <c r="AB508" s="101"/>
      <c r="AC508" s="101"/>
    </row>
    <row r="509" spans="5:32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0</v>
      </c>
      <c r="H509" s="134">
        <f t="shared" ref="H509:O509" si="275">IF(H508-H505=-1,3+H507)+IF(H508-H505=0,2+H507)+IF(H508-H505=1,1+H507)+IF(H508-H505=2,H507)+IF(H508-H505=3,IF(H507-1&gt;0,H507-1,0))+IF(H508-H505=4,IF(H507-2&gt;0,H507-2,0))</f>
        <v>0</v>
      </c>
      <c r="I509" s="134">
        <f t="shared" si="275"/>
        <v>0</v>
      </c>
      <c r="J509" s="134">
        <f t="shared" si="275"/>
        <v>0</v>
      </c>
      <c r="K509" s="134">
        <f t="shared" si="275"/>
        <v>0</v>
      </c>
      <c r="L509" s="134">
        <f t="shared" si="275"/>
        <v>0</v>
      </c>
      <c r="M509" s="134">
        <f t="shared" si="275"/>
        <v>0</v>
      </c>
      <c r="N509" s="134">
        <f t="shared" si="275"/>
        <v>0</v>
      </c>
      <c r="O509" s="135">
        <f t="shared" si="275"/>
        <v>0</v>
      </c>
      <c r="P509" s="136">
        <f>SUM(G509:O509)</f>
        <v>0</v>
      </c>
      <c r="Q509" s="137">
        <f t="shared" ref="Q509:Y509" si="276">IF(Q508-Q505=-1,3+Q507)+IF(Q508-Q505=0,2+Q507)+IF(Q508-Q505=1,1+Q507)+IF(Q508-Q505=2,Q507)+IF(Q508-Q505=3,IF(Q507-1&gt;0,Q507-1,0))+IF(Q508-Q505=4,IF(Q507-2&gt;0,Q507-2,0))</f>
        <v>0</v>
      </c>
      <c r="R509" s="138">
        <f t="shared" si="276"/>
        <v>0</v>
      </c>
      <c r="S509" s="138">
        <f t="shared" si="276"/>
        <v>0</v>
      </c>
      <c r="T509" s="138">
        <f t="shared" si="276"/>
        <v>0</v>
      </c>
      <c r="U509" s="138">
        <f t="shared" si="276"/>
        <v>0</v>
      </c>
      <c r="V509" s="138">
        <f t="shared" si="276"/>
        <v>0</v>
      </c>
      <c r="W509" s="138">
        <f t="shared" si="276"/>
        <v>0</v>
      </c>
      <c r="X509" s="138">
        <f t="shared" si="276"/>
        <v>0</v>
      </c>
      <c r="Y509" s="135">
        <f t="shared" si="276"/>
        <v>0</v>
      </c>
      <c r="Z509" s="136">
        <f>SUM(Q509:Y509)</f>
        <v>0</v>
      </c>
      <c r="AA509" s="139">
        <f>P509+Z509</f>
        <v>0</v>
      </c>
      <c r="AB509" s="101"/>
      <c r="AC509" s="101"/>
    </row>
    <row r="510" spans="5:32" ht="15" thickBot="1" x14ac:dyDescent="0.4">
      <c r="E510" s="101"/>
      <c r="F510" s="140" t="s">
        <v>53</v>
      </c>
      <c r="G510" s="141">
        <f t="shared" ref="G510:O510" si="277">IF(G508-G505=-2,4)+IF(G508-G505=-1,3)+IF(G508-G505=0,2)+IF(G508-G505=1,1)+IF(G508-G505&gt;2,0)</f>
        <v>0</v>
      </c>
      <c r="H510" s="141">
        <f t="shared" si="277"/>
        <v>0</v>
      </c>
      <c r="I510" s="141">
        <f t="shared" si="277"/>
        <v>0</v>
      </c>
      <c r="J510" s="141">
        <f t="shared" si="277"/>
        <v>0</v>
      </c>
      <c r="K510" s="141">
        <f t="shared" si="277"/>
        <v>0</v>
      </c>
      <c r="L510" s="141">
        <f t="shared" si="277"/>
        <v>0</v>
      </c>
      <c r="M510" s="141">
        <f t="shared" si="277"/>
        <v>0</v>
      </c>
      <c r="N510" s="141">
        <f t="shared" si="277"/>
        <v>0</v>
      </c>
      <c r="O510" s="142">
        <f t="shared" si="277"/>
        <v>0</v>
      </c>
      <c r="P510" s="143">
        <f>SUM(G510:O510)</f>
        <v>0</v>
      </c>
      <c r="Q510" s="142">
        <f t="shared" ref="Q510:Y510" si="278">IF(Q508-Q505=-2,4)+IF(Q508-Q505=-1,3)+IF(Q508-Q505=0,2)+IF(Q508-Q505=1,1)+IF(Q508-Q505&gt;2,0)</f>
        <v>0</v>
      </c>
      <c r="R510" s="142">
        <f t="shared" si="278"/>
        <v>0</v>
      </c>
      <c r="S510" s="142">
        <f t="shared" si="278"/>
        <v>0</v>
      </c>
      <c r="T510" s="142">
        <f t="shared" si="278"/>
        <v>0</v>
      </c>
      <c r="U510" s="142">
        <f t="shared" si="278"/>
        <v>0</v>
      </c>
      <c r="V510" s="142">
        <f t="shared" si="278"/>
        <v>0</v>
      </c>
      <c r="W510" s="142">
        <f t="shared" si="278"/>
        <v>0</v>
      </c>
      <c r="X510" s="142">
        <f t="shared" si="278"/>
        <v>0</v>
      </c>
      <c r="Y510" s="142">
        <f t="shared" si="278"/>
        <v>0</v>
      </c>
      <c r="Z510" s="143">
        <f>SUM(Q510:Y510)</f>
        <v>0</v>
      </c>
      <c r="AA510" s="144">
        <f>P510+Z510</f>
        <v>0</v>
      </c>
      <c r="AB510" s="101"/>
      <c r="AC510" s="101"/>
    </row>
    <row r="511" spans="5:32" x14ac:dyDescent="0.35">
      <c r="E511" s="101"/>
      <c r="F511" s="38"/>
      <c r="G511" s="28">
        <f>G508-G505</f>
        <v>6</v>
      </c>
      <c r="H511" s="28">
        <f t="shared" ref="H511:O511" si="279">H508-H505</f>
        <v>6</v>
      </c>
      <c r="I511" s="28">
        <f t="shared" si="279"/>
        <v>5</v>
      </c>
      <c r="J511" s="28">
        <f t="shared" si="279"/>
        <v>6</v>
      </c>
      <c r="K511" s="28">
        <f t="shared" si="279"/>
        <v>7</v>
      </c>
      <c r="L511" s="28">
        <f t="shared" si="279"/>
        <v>5</v>
      </c>
      <c r="M511" s="28">
        <f t="shared" si="279"/>
        <v>7</v>
      </c>
      <c r="N511" s="28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5"/>
      <c r="AA511" s="146"/>
      <c r="AB511" s="101"/>
      <c r="AC511" s="101"/>
    </row>
    <row r="512" spans="5:32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2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2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0</v>
      </c>
      <c r="P514" s="198" t="s">
        <v>57</v>
      </c>
      <c r="Q514" s="198"/>
      <c r="R514" s="198"/>
      <c r="S514" s="198"/>
      <c r="T514" s="198"/>
      <c r="U514" s="148">
        <f>COUNTIF(G511:Y511,"=2")</f>
        <v>0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</row>
    <row r="515" spans="5:32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0</v>
      </c>
      <c r="P515" s="198" t="s">
        <v>60</v>
      </c>
      <c r="Q515" s="198"/>
      <c r="R515" s="198"/>
      <c r="S515" s="198"/>
      <c r="T515" s="198"/>
      <c r="U515" s="151">
        <f>COUNTIF(G511:Y511,"&gt;=3")</f>
        <v>18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</row>
    <row r="516" spans="5:32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0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</row>
    <row r="517" spans="5:32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0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</row>
    <row r="518" spans="5:32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0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</row>
    <row r="519" spans="5:32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18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</row>
    <row r="520" spans="5:32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</row>
    <row r="521" spans="5:32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</row>
    <row r="522" spans="5:32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</row>
    <row r="523" spans="5:32" ht="15.5" thickTop="1" thickBot="1" x14ac:dyDescent="0.4"/>
    <row r="524" spans="5:32" x14ac:dyDescent="0.35">
      <c r="E524" s="101"/>
      <c r="F524" s="102" t="s">
        <v>49</v>
      </c>
      <c r="G524" s="196">
        <f>C28</f>
        <v>0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0</v>
      </c>
      <c r="AB524" s="101"/>
      <c r="AC524" s="101"/>
    </row>
    <row r="525" spans="5:32" ht="15" thickBot="1" x14ac:dyDescent="0.4">
      <c r="E525" s="101"/>
      <c r="F525" s="104" t="s">
        <v>6</v>
      </c>
      <c r="G525" s="210">
        <f>E28</f>
        <v>20</v>
      </c>
      <c r="H525" s="211"/>
      <c r="I525" s="211"/>
      <c r="J525" s="211"/>
      <c r="K525" s="17"/>
      <c r="L525" s="211">
        <f>$F$3</f>
        <v>133</v>
      </c>
      <c r="M525" s="211"/>
      <c r="N525" s="211"/>
      <c r="O525" s="211">
        <f>$G$3</f>
        <v>68.599999999999994</v>
      </c>
      <c r="P525" s="211"/>
      <c r="Q525" s="212">
        <f>ROUND((G525*(L525/113)+(O525-AA528)),0)</f>
        <v>20</v>
      </c>
      <c r="R525" s="212"/>
      <c r="S525" s="212"/>
      <c r="T525" s="212"/>
      <c r="U525" s="17"/>
      <c r="V525" s="17"/>
      <c r="AA525" s="17"/>
      <c r="AB525" s="101"/>
      <c r="AC525" s="101"/>
    </row>
    <row r="526" spans="5:32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2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2" x14ac:dyDescent="0.35">
      <c r="E528" s="101"/>
      <c r="F528" s="109" t="s">
        <v>11</v>
      </c>
      <c r="G528" s="110">
        <f>G$7</f>
        <v>4</v>
      </c>
      <c r="H528" s="110">
        <f t="shared" ref="H528:O528" si="281">H$7</f>
        <v>4</v>
      </c>
      <c r="I528" s="110">
        <f t="shared" si="281"/>
        <v>5</v>
      </c>
      <c r="J528" s="110">
        <f t="shared" si="281"/>
        <v>4</v>
      </c>
      <c r="K528" s="110">
        <f t="shared" si="281"/>
        <v>3</v>
      </c>
      <c r="L528" s="110">
        <f t="shared" si="281"/>
        <v>5</v>
      </c>
      <c r="M528" s="110">
        <f t="shared" si="281"/>
        <v>3</v>
      </c>
      <c r="N528" s="110">
        <f t="shared" si="281"/>
        <v>5</v>
      </c>
      <c r="O528" s="110">
        <f t="shared" si="281"/>
        <v>3</v>
      </c>
      <c r="P528" s="111">
        <f>SUM(G528:O528)</f>
        <v>36</v>
      </c>
      <c r="Q528" s="110">
        <f t="shared" ref="Q528:Y528" si="282">Q$7</f>
        <v>4</v>
      </c>
      <c r="R528" s="112">
        <f t="shared" si="282"/>
        <v>4</v>
      </c>
      <c r="S528" s="112">
        <f t="shared" si="282"/>
        <v>3</v>
      </c>
      <c r="T528" s="112">
        <f t="shared" si="282"/>
        <v>5</v>
      </c>
      <c r="U528" s="112">
        <f t="shared" si="282"/>
        <v>3</v>
      </c>
      <c r="V528" s="112">
        <f t="shared" si="282"/>
        <v>4</v>
      </c>
      <c r="W528" s="112">
        <f t="shared" si="282"/>
        <v>4</v>
      </c>
      <c r="X528" s="112">
        <f t="shared" si="282"/>
        <v>5</v>
      </c>
      <c r="Y528" s="113">
        <f t="shared" si="282"/>
        <v>4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2" x14ac:dyDescent="0.35">
      <c r="E529" s="101"/>
      <c r="F529" s="114" t="s">
        <v>7</v>
      </c>
      <c r="G529" s="115">
        <f>G$8</f>
        <v>4</v>
      </c>
      <c r="H529" s="115">
        <f t="shared" ref="H529:O529" si="283">H$8</f>
        <v>8</v>
      </c>
      <c r="I529" s="115">
        <f t="shared" si="283"/>
        <v>12</v>
      </c>
      <c r="J529" s="115">
        <f t="shared" si="283"/>
        <v>14</v>
      </c>
      <c r="K529" s="115">
        <f t="shared" si="283"/>
        <v>2</v>
      </c>
      <c r="L529" s="115">
        <f t="shared" si="283"/>
        <v>10</v>
      </c>
      <c r="M529" s="115">
        <f t="shared" si="283"/>
        <v>18</v>
      </c>
      <c r="N529" s="115">
        <f t="shared" si="283"/>
        <v>16</v>
      </c>
      <c r="O529" s="116">
        <f t="shared" si="283"/>
        <v>6</v>
      </c>
      <c r="P529" s="117"/>
      <c r="Q529" s="118">
        <f t="shared" ref="Q529:Y529" si="284">Q$8</f>
        <v>1</v>
      </c>
      <c r="R529" s="119">
        <f t="shared" si="284"/>
        <v>9</v>
      </c>
      <c r="S529" s="119">
        <f t="shared" si="284"/>
        <v>11</v>
      </c>
      <c r="T529" s="119">
        <f t="shared" si="284"/>
        <v>5</v>
      </c>
      <c r="U529" s="119">
        <f t="shared" si="284"/>
        <v>17</v>
      </c>
      <c r="V529" s="119">
        <f t="shared" si="284"/>
        <v>15</v>
      </c>
      <c r="W529" s="119">
        <f t="shared" si="284"/>
        <v>3</v>
      </c>
      <c r="X529" s="119">
        <f t="shared" si="284"/>
        <v>13</v>
      </c>
      <c r="Y529" s="116">
        <f t="shared" si="284"/>
        <v>7</v>
      </c>
      <c r="Z529" s="117"/>
      <c r="AA529" s="120"/>
      <c r="AB529" s="101"/>
      <c r="AC529" s="101"/>
    </row>
    <row r="530" spans="5:32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1</v>
      </c>
      <c r="H530" s="122">
        <f t="shared" ref="H530:O530" si="285">IF($Q525&lt;=18,IF(H529&lt;=$Q525,1,0),IF($Q525&lt;=36,IF(H529&lt;=($Q525-18),2,1),IF($Q525&gt;36,IF(H529&lt;=($Q525-36),3,2))))</f>
        <v>1</v>
      </c>
      <c r="I530" s="122">
        <f t="shared" si="285"/>
        <v>1</v>
      </c>
      <c r="J530" s="122">
        <f t="shared" si="285"/>
        <v>1</v>
      </c>
      <c r="K530" s="122">
        <f t="shared" si="285"/>
        <v>2</v>
      </c>
      <c r="L530" s="122">
        <f t="shared" si="285"/>
        <v>1</v>
      </c>
      <c r="M530" s="122">
        <f t="shared" si="285"/>
        <v>1</v>
      </c>
      <c r="N530" s="122">
        <f t="shared" si="285"/>
        <v>1</v>
      </c>
      <c r="O530" s="123">
        <f t="shared" si="285"/>
        <v>1</v>
      </c>
      <c r="P530" s="124">
        <f>SUM(G530:O530)</f>
        <v>10</v>
      </c>
      <c r="Q530" s="123">
        <f t="shared" ref="Q530:Y530" si="286">IF($Q525&lt;=18,IF(Q529&lt;=$Q525,1,0),IF($Q525&lt;=36,IF(Q529&lt;=($Q525-18),2,1),IF($Q525&gt;36,IF(Q529&lt;=($Q525-36),3,2))))</f>
        <v>2</v>
      </c>
      <c r="R530" s="123">
        <f t="shared" si="286"/>
        <v>1</v>
      </c>
      <c r="S530" s="123">
        <f t="shared" si="286"/>
        <v>1</v>
      </c>
      <c r="T530" s="123">
        <f t="shared" si="286"/>
        <v>1</v>
      </c>
      <c r="U530" s="123">
        <f t="shared" si="286"/>
        <v>1</v>
      </c>
      <c r="V530" s="123">
        <f t="shared" si="286"/>
        <v>1</v>
      </c>
      <c r="W530" s="123">
        <f t="shared" si="286"/>
        <v>1</v>
      </c>
      <c r="X530" s="123">
        <f t="shared" si="286"/>
        <v>1</v>
      </c>
      <c r="Y530" s="123">
        <f t="shared" si="286"/>
        <v>1</v>
      </c>
      <c r="Z530" s="125">
        <f>SUM(Q530:Y530)</f>
        <v>10</v>
      </c>
      <c r="AA530" s="126">
        <f>P530+Z530</f>
        <v>20</v>
      </c>
      <c r="AB530" s="101"/>
      <c r="AC530" s="101"/>
    </row>
    <row r="531" spans="5:32" x14ac:dyDescent="0.35">
      <c r="E531" s="101"/>
      <c r="F531" s="127" t="s">
        <v>51</v>
      </c>
      <c r="G531" s="128">
        <f t="shared" ref="G531:O531" si="287">G28</f>
        <v>10</v>
      </c>
      <c r="H531" s="128">
        <f t="shared" si="287"/>
        <v>10</v>
      </c>
      <c r="I531" s="128">
        <f t="shared" si="287"/>
        <v>10</v>
      </c>
      <c r="J531" s="128">
        <f t="shared" si="287"/>
        <v>10</v>
      </c>
      <c r="K531" s="128">
        <f t="shared" si="287"/>
        <v>10</v>
      </c>
      <c r="L531" s="128">
        <f t="shared" si="287"/>
        <v>10</v>
      </c>
      <c r="M531" s="128">
        <f t="shared" si="287"/>
        <v>10</v>
      </c>
      <c r="N531" s="128">
        <f t="shared" si="287"/>
        <v>10</v>
      </c>
      <c r="O531" s="128">
        <f t="shared" si="287"/>
        <v>10</v>
      </c>
      <c r="P531" s="129">
        <f>SUM(G531:O531)</f>
        <v>90</v>
      </c>
      <c r="Q531" s="130">
        <f t="shared" ref="Q531:Y531" si="288">Q28</f>
        <v>10</v>
      </c>
      <c r="R531" s="128">
        <f t="shared" si="288"/>
        <v>10</v>
      </c>
      <c r="S531" s="128">
        <f t="shared" si="288"/>
        <v>10</v>
      </c>
      <c r="T531" s="128">
        <f t="shared" si="288"/>
        <v>10</v>
      </c>
      <c r="U531" s="128">
        <f t="shared" si="288"/>
        <v>10</v>
      </c>
      <c r="V531" s="128">
        <f t="shared" si="288"/>
        <v>10</v>
      </c>
      <c r="W531" s="128">
        <f t="shared" si="288"/>
        <v>10</v>
      </c>
      <c r="X531" s="128">
        <f t="shared" si="288"/>
        <v>10</v>
      </c>
      <c r="Y531" s="131">
        <f t="shared" si="288"/>
        <v>10</v>
      </c>
      <c r="Z531" s="129">
        <f>SUM(Q531:Y531)</f>
        <v>90</v>
      </c>
      <c r="AA531" s="132">
        <f>P531+Z531</f>
        <v>180</v>
      </c>
      <c r="AB531" s="101"/>
      <c r="AC531" s="101"/>
    </row>
    <row r="532" spans="5:32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289">IF(H531-H528=-1,3+H530)+IF(H531-H528=0,2+H530)+IF(H531-H528=1,1+H530)+IF(H531-H528=2,H530)+IF(H531-H528=3,IF(H530-1&gt;0,H530-1,0))+IF(H531-H528=4,IF(H530-2&gt;0,H530-2,0))</f>
        <v>0</v>
      </c>
      <c r="I532" s="134">
        <f t="shared" si="289"/>
        <v>0</v>
      </c>
      <c r="J532" s="134">
        <f t="shared" si="289"/>
        <v>0</v>
      </c>
      <c r="K532" s="134">
        <f t="shared" si="289"/>
        <v>0</v>
      </c>
      <c r="L532" s="134">
        <f t="shared" si="289"/>
        <v>0</v>
      </c>
      <c r="M532" s="134">
        <f t="shared" si="289"/>
        <v>0</v>
      </c>
      <c r="N532" s="134">
        <f t="shared" si="289"/>
        <v>0</v>
      </c>
      <c r="O532" s="135">
        <f t="shared" si="289"/>
        <v>0</v>
      </c>
      <c r="P532" s="136">
        <f>SUM(G532:O532)</f>
        <v>0</v>
      </c>
      <c r="Q532" s="137">
        <f t="shared" ref="Q532:Y532" si="290">IF(Q531-Q528=-1,3+Q530)+IF(Q531-Q528=0,2+Q530)+IF(Q531-Q528=1,1+Q530)+IF(Q531-Q528=2,Q530)+IF(Q531-Q528=3,IF(Q530-1&gt;0,Q530-1,0))+IF(Q531-Q528=4,IF(Q530-2&gt;0,Q530-2,0))</f>
        <v>0</v>
      </c>
      <c r="R532" s="138">
        <f t="shared" si="290"/>
        <v>0</v>
      </c>
      <c r="S532" s="138">
        <f t="shared" si="290"/>
        <v>0</v>
      </c>
      <c r="T532" s="138">
        <f t="shared" si="290"/>
        <v>0</v>
      </c>
      <c r="U532" s="138">
        <f t="shared" si="290"/>
        <v>0</v>
      </c>
      <c r="V532" s="138">
        <f t="shared" si="290"/>
        <v>0</v>
      </c>
      <c r="W532" s="138">
        <f t="shared" si="290"/>
        <v>0</v>
      </c>
      <c r="X532" s="138">
        <f t="shared" si="290"/>
        <v>0</v>
      </c>
      <c r="Y532" s="135">
        <f t="shared" si="290"/>
        <v>0</v>
      </c>
      <c r="Z532" s="136">
        <f>SUM(Q532:Y532)</f>
        <v>0</v>
      </c>
      <c r="AA532" s="139">
        <f>P532+Z532</f>
        <v>0</v>
      </c>
      <c r="AB532" s="101"/>
      <c r="AC532" s="101"/>
    </row>
    <row r="533" spans="5:32" ht="15" thickBot="1" x14ac:dyDescent="0.4">
      <c r="E533" s="101"/>
      <c r="F533" s="140" t="s">
        <v>53</v>
      </c>
      <c r="G533" s="141">
        <f t="shared" ref="G533:O533" si="291">IF(G531-G528=-2,4)+IF(G531-G528=-1,3)+IF(G531-G528=0,2)+IF(G531-G528=1,1)+IF(G531-G528&gt;2,0)</f>
        <v>0</v>
      </c>
      <c r="H533" s="141">
        <f t="shared" si="291"/>
        <v>0</v>
      </c>
      <c r="I533" s="141">
        <f t="shared" si="291"/>
        <v>0</v>
      </c>
      <c r="J533" s="141">
        <f t="shared" si="291"/>
        <v>0</v>
      </c>
      <c r="K533" s="141">
        <f t="shared" si="291"/>
        <v>0</v>
      </c>
      <c r="L533" s="141">
        <f t="shared" si="291"/>
        <v>0</v>
      </c>
      <c r="M533" s="141">
        <f t="shared" si="291"/>
        <v>0</v>
      </c>
      <c r="N533" s="141">
        <f t="shared" si="291"/>
        <v>0</v>
      </c>
      <c r="O533" s="142">
        <f t="shared" si="291"/>
        <v>0</v>
      </c>
      <c r="P533" s="143">
        <f>SUM(G533:O533)</f>
        <v>0</v>
      </c>
      <c r="Q533" s="142">
        <f t="shared" ref="Q533:Y533" si="292">IF(Q531-Q528=-2,4)+IF(Q531-Q528=-1,3)+IF(Q531-Q528=0,2)+IF(Q531-Q528=1,1)+IF(Q531-Q528&gt;2,0)</f>
        <v>0</v>
      </c>
      <c r="R533" s="142">
        <f t="shared" si="292"/>
        <v>0</v>
      </c>
      <c r="S533" s="142">
        <f t="shared" si="292"/>
        <v>0</v>
      </c>
      <c r="T533" s="142">
        <f t="shared" si="292"/>
        <v>0</v>
      </c>
      <c r="U533" s="142">
        <f t="shared" si="292"/>
        <v>0</v>
      </c>
      <c r="V533" s="142">
        <f t="shared" si="292"/>
        <v>0</v>
      </c>
      <c r="W533" s="142">
        <f t="shared" si="292"/>
        <v>0</v>
      </c>
      <c r="X533" s="142">
        <f t="shared" si="292"/>
        <v>0</v>
      </c>
      <c r="Y533" s="142">
        <f t="shared" si="292"/>
        <v>0</v>
      </c>
      <c r="Z533" s="143">
        <f>SUM(Q533:Y533)</f>
        <v>0</v>
      </c>
      <c r="AA533" s="144">
        <f>P533+Z533</f>
        <v>0</v>
      </c>
      <c r="AB533" s="101"/>
      <c r="AC533" s="101"/>
    </row>
    <row r="534" spans="5:32" x14ac:dyDescent="0.35">
      <c r="E534" s="101"/>
      <c r="F534" s="38"/>
      <c r="G534" s="28">
        <f>G531-G528</f>
        <v>6</v>
      </c>
      <c r="H534" s="28">
        <f t="shared" ref="H534:O534" si="293">H531-H528</f>
        <v>6</v>
      </c>
      <c r="I534" s="28">
        <f t="shared" si="293"/>
        <v>5</v>
      </c>
      <c r="J534" s="28">
        <f t="shared" si="293"/>
        <v>6</v>
      </c>
      <c r="K534" s="28">
        <f t="shared" si="293"/>
        <v>7</v>
      </c>
      <c r="L534" s="28">
        <f t="shared" si="293"/>
        <v>5</v>
      </c>
      <c r="M534" s="28">
        <f t="shared" si="293"/>
        <v>7</v>
      </c>
      <c r="N534" s="28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5"/>
      <c r="AA534" s="146"/>
      <c r="AB534" s="101"/>
      <c r="AC534" s="101"/>
    </row>
    <row r="535" spans="5:32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2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2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0</v>
      </c>
      <c r="P537" s="198" t="s">
        <v>57</v>
      </c>
      <c r="Q537" s="198"/>
      <c r="R537" s="198"/>
      <c r="S537" s="198"/>
      <c r="T537" s="198"/>
      <c r="U537" s="148">
        <f>COUNTIF(G534:Y534,"=2")</f>
        <v>0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</row>
    <row r="538" spans="5:32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0</v>
      </c>
      <c r="P538" s="198" t="s">
        <v>60</v>
      </c>
      <c r="Q538" s="198"/>
      <c r="R538" s="198"/>
      <c r="S538" s="198"/>
      <c r="T538" s="198"/>
      <c r="U538" s="151">
        <f>COUNTIF(G534:Y534,"&gt;=3")</f>
        <v>18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</row>
    <row r="539" spans="5:32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0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</row>
    <row r="540" spans="5:32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0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</row>
    <row r="541" spans="5:32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0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</row>
    <row r="542" spans="5:32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18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</row>
    <row r="543" spans="5:32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</row>
    <row r="544" spans="5:32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</row>
    <row r="545" spans="5:32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</row>
    <row r="546" spans="5:32" ht="15.5" thickTop="1" thickBot="1" x14ac:dyDescent="0.4"/>
    <row r="547" spans="5:32" x14ac:dyDescent="0.35">
      <c r="E547" s="101"/>
      <c r="F547" s="102" t="s">
        <v>49</v>
      </c>
      <c r="G547" s="196">
        <f>C29</f>
        <v>0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0</v>
      </c>
      <c r="AB547" s="101"/>
      <c r="AC547" s="101"/>
    </row>
    <row r="548" spans="5:32" ht="15" thickBot="1" x14ac:dyDescent="0.4">
      <c r="E548" s="101"/>
      <c r="F548" s="104" t="s">
        <v>6</v>
      </c>
      <c r="G548" s="210">
        <f>E29</f>
        <v>20</v>
      </c>
      <c r="H548" s="211"/>
      <c r="I548" s="211"/>
      <c r="J548" s="211"/>
      <c r="K548" s="17"/>
      <c r="L548" s="211">
        <f>$F$3</f>
        <v>133</v>
      </c>
      <c r="M548" s="211"/>
      <c r="N548" s="211"/>
      <c r="O548" s="211">
        <f>$G$3</f>
        <v>68.599999999999994</v>
      </c>
      <c r="P548" s="211"/>
      <c r="Q548" s="212">
        <f>ROUND((G548*(L548/113)+(O548-AA551)),0)</f>
        <v>20</v>
      </c>
      <c r="R548" s="212"/>
      <c r="S548" s="212"/>
      <c r="T548" s="212"/>
      <c r="U548" s="17"/>
      <c r="V548" s="17"/>
      <c r="AA548" s="17"/>
      <c r="AB548" s="101"/>
      <c r="AC548" s="101"/>
    </row>
    <row r="549" spans="5:32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2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2" x14ac:dyDescent="0.35">
      <c r="E551" s="101"/>
      <c r="F551" s="109" t="s">
        <v>11</v>
      </c>
      <c r="G551" s="110">
        <f>G$7</f>
        <v>4</v>
      </c>
      <c r="H551" s="110">
        <f t="shared" ref="H551:O551" si="295">H$7</f>
        <v>4</v>
      </c>
      <c r="I551" s="110">
        <f t="shared" si="295"/>
        <v>5</v>
      </c>
      <c r="J551" s="110">
        <f t="shared" si="295"/>
        <v>4</v>
      </c>
      <c r="K551" s="110">
        <f t="shared" si="295"/>
        <v>3</v>
      </c>
      <c r="L551" s="110">
        <f t="shared" si="295"/>
        <v>5</v>
      </c>
      <c r="M551" s="110">
        <f t="shared" si="295"/>
        <v>3</v>
      </c>
      <c r="N551" s="110">
        <f t="shared" si="295"/>
        <v>5</v>
      </c>
      <c r="O551" s="110">
        <f t="shared" si="295"/>
        <v>3</v>
      </c>
      <c r="P551" s="111">
        <f>SUM(G551:O551)</f>
        <v>36</v>
      </c>
      <c r="Q551" s="110">
        <f t="shared" ref="Q551:Y551" si="296">Q$7</f>
        <v>4</v>
      </c>
      <c r="R551" s="112">
        <f t="shared" si="296"/>
        <v>4</v>
      </c>
      <c r="S551" s="112">
        <f t="shared" si="296"/>
        <v>3</v>
      </c>
      <c r="T551" s="112">
        <f t="shared" si="296"/>
        <v>5</v>
      </c>
      <c r="U551" s="112">
        <f t="shared" si="296"/>
        <v>3</v>
      </c>
      <c r="V551" s="112">
        <f t="shared" si="296"/>
        <v>4</v>
      </c>
      <c r="W551" s="112">
        <f t="shared" si="296"/>
        <v>4</v>
      </c>
      <c r="X551" s="112">
        <f t="shared" si="296"/>
        <v>5</v>
      </c>
      <c r="Y551" s="113">
        <f t="shared" si="296"/>
        <v>4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2" x14ac:dyDescent="0.35">
      <c r="E552" s="101"/>
      <c r="F552" s="114" t="s">
        <v>7</v>
      </c>
      <c r="G552" s="115">
        <f>G$8</f>
        <v>4</v>
      </c>
      <c r="H552" s="115">
        <f t="shared" ref="H552:O552" si="297">H$8</f>
        <v>8</v>
      </c>
      <c r="I552" s="115">
        <f t="shared" si="297"/>
        <v>12</v>
      </c>
      <c r="J552" s="115">
        <f t="shared" si="297"/>
        <v>14</v>
      </c>
      <c r="K552" s="115">
        <f t="shared" si="297"/>
        <v>2</v>
      </c>
      <c r="L552" s="115">
        <f t="shared" si="297"/>
        <v>10</v>
      </c>
      <c r="M552" s="115">
        <f t="shared" si="297"/>
        <v>18</v>
      </c>
      <c r="N552" s="115">
        <f t="shared" si="297"/>
        <v>16</v>
      </c>
      <c r="O552" s="116">
        <f t="shared" si="297"/>
        <v>6</v>
      </c>
      <c r="P552" s="117"/>
      <c r="Q552" s="118">
        <f t="shared" ref="Q552:Y552" si="298">Q$8</f>
        <v>1</v>
      </c>
      <c r="R552" s="119">
        <f t="shared" si="298"/>
        <v>9</v>
      </c>
      <c r="S552" s="119">
        <f t="shared" si="298"/>
        <v>11</v>
      </c>
      <c r="T552" s="119">
        <f t="shared" si="298"/>
        <v>5</v>
      </c>
      <c r="U552" s="119">
        <f t="shared" si="298"/>
        <v>17</v>
      </c>
      <c r="V552" s="119">
        <f t="shared" si="298"/>
        <v>15</v>
      </c>
      <c r="W552" s="119">
        <f t="shared" si="298"/>
        <v>3</v>
      </c>
      <c r="X552" s="119">
        <f t="shared" si="298"/>
        <v>13</v>
      </c>
      <c r="Y552" s="116">
        <f t="shared" si="298"/>
        <v>7</v>
      </c>
      <c r="Z552" s="117"/>
      <c r="AA552" s="120"/>
      <c r="AB552" s="101"/>
      <c r="AC552" s="101"/>
    </row>
    <row r="553" spans="5:32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:O553" si="299">IF($Q548&lt;=18,IF(H552&lt;=$Q548,1,0),IF($Q548&lt;=36,IF(H552&lt;=($Q548-18),2,1),IF($Q548&gt;36,IF(H552&lt;=($Q548-36),3,2))))</f>
        <v>1</v>
      </c>
      <c r="I553" s="122">
        <f t="shared" si="299"/>
        <v>1</v>
      </c>
      <c r="J553" s="122">
        <f t="shared" si="299"/>
        <v>1</v>
      </c>
      <c r="K553" s="122">
        <f t="shared" si="299"/>
        <v>2</v>
      </c>
      <c r="L553" s="122">
        <f t="shared" si="299"/>
        <v>1</v>
      </c>
      <c r="M553" s="122">
        <f t="shared" si="299"/>
        <v>1</v>
      </c>
      <c r="N553" s="122">
        <f t="shared" si="299"/>
        <v>1</v>
      </c>
      <c r="O553" s="123">
        <f t="shared" si="299"/>
        <v>1</v>
      </c>
      <c r="P553" s="124">
        <f>SUM(G553:O553)</f>
        <v>10</v>
      </c>
      <c r="Q553" s="123">
        <f t="shared" ref="Q553:Y553" si="300">IF($Q548&lt;=18,IF(Q552&lt;=$Q548,1,0),IF($Q548&lt;=36,IF(Q552&lt;=($Q548-18),2,1),IF($Q548&gt;36,IF(Q552&lt;=($Q548-36),3,2))))</f>
        <v>2</v>
      </c>
      <c r="R553" s="123">
        <f t="shared" si="300"/>
        <v>1</v>
      </c>
      <c r="S553" s="123">
        <f t="shared" si="300"/>
        <v>1</v>
      </c>
      <c r="T553" s="123">
        <f t="shared" si="300"/>
        <v>1</v>
      </c>
      <c r="U553" s="123">
        <f t="shared" si="300"/>
        <v>1</v>
      </c>
      <c r="V553" s="123">
        <f t="shared" si="300"/>
        <v>1</v>
      </c>
      <c r="W553" s="123">
        <f t="shared" si="300"/>
        <v>1</v>
      </c>
      <c r="X553" s="123">
        <f t="shared" si="300"/>
        <v>1</v>
      </c>
      <c r="Y553" s="123">
        <f t="shared" si="300"/>
        <v>1</v>
      </c>
      <c r="Z553" s="125">
        <f>SUM(Q553:Y553)</f>
        <v>10</v>
      </c>
      <c r="AA553" s="126">
        <f>P553+Z553</f>
        <v>20</v>
      </c>
      <c r="AB553" s="101"/>
      <c r="AC553" s="101"/>
    </row>
    <row r="554" spans="5:32" x14ac:dyDescent="0.35">
      <c r="E554" s="101"/>
      <c r="F554" s="127" t="s">
        <v>51</v>
      </c>
      <c r="G554" s="128">
        <f t="shared" ref="G554:O554" si="301">G29</f>
        <v>10</v>
      </c>
      <c r="H554" s="128">
        <f t="shared" si="301"/>
        <v>10</v>
      </c>
      <c r="I554" s="128">
        <f t="shared" si="301"/>
        <v>10</v>
      </c>
      <c r="J554" s="128">
        <f t="shared" si="301"/>
        <v>10</v>
      </c>
      <c r="K554" s="128">
        <f t="shared" si="301"/>
        <v>10</v>
      </c>
      <c r="L554" s="128">
        <f t="shared" si="301"/>
        <v>10</v>
      </c>
      <c r="M554" s="128">
        <f t="shared" si="301"/>
        <v>10</v>
      </c>
      <c r="N554" s="128">
        <f t="shared" si="301"/>
        <v>10</v>
      </c>
      <c r="O554" s="128">
        <f t="shared" si="301"/>
        <v>10</v>
      </c>
      <c r="P554" s="129">
        <f>SUM(G554:O554)</f>
        <v>90</v>
      </c>
      <c r="Q554" s="130">
        <f t="shared" ref="Q554:Y554" si="302">Q29</f>
        <v>10</v>
      </c>
      <c r="R554" s="128">
        <f t="shared" si="302"/>
        <v>10</v>
      </c>
      <c r="S554" s="128">
        <f t="shared" si="302"/>
        <v>10</v>
      </c>
      <c r="T554" s="128">
        <f t="shared" si="302"/>
        <v>10</v>
      </c>
      <c r="U554" s="128">
        <f t="shared" si="302"/>
        <v>10</v>
      </c>
      <c r="V554" s="128">
        <f t="shared" si="302"/>
        <v>10</v>
      </c>
      <c r="W554" s="128">
        <f t="shared" si="302"/>
        <v>10</v>
      </c>
      <c r="X554" s="128">
        <f t="shared" si="302"/>
        <v>10</v>
      </c>
      <c r="Y554" s="131">
        <f t="shared" si="302"/>
        <v>10</v>
      </c>
      <c r="Z554" s="129">
        <f>SUM(Q554:Y554)</f>
        <v>90</v>
      </c>
      <c r="AA554" s="132">
        <f>P554+Z554</f>
        <v>180</v>
      </c>
      <c r="AB554" s="101"/>
      <c r="AC554" s="101"/>
    </row>
    <row r="555" spans="5:32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0</v>
      </c>
      <c r="H555" s="134">
        <f t="shared" ref="H555:O555" si="303">IF(H554-H551=-1,3+H553)+IF(H554-H551=0,2+H553)+IF(H554-H551=1,1+H553)+IF(H554-H551=2,H553)+IF(H554-H551=3,IF(H553-1&gt;0,H553-1,0))+IF(H554-H551=4,IF(H553-2&gt;0,H553-2,0))</f>
        <v>0</v>
      </c>
      <c r="I555" s="134">
        <f t="shared" si="303"/>
        <v>0</v>
      </c>
      <c r="J555" s="134">
        <f t="shared" si="303"/>
        <v>0</v>
      </c>
      <c r="K555" s="134">
        <f t="shared" si="303"/>
        <v>0</v>
      </c>
      <c r="L555" s="134">
        <f t="shared" si="303"/>
        <v>0</v>
      </c>
      <c r="M555" s="134">
        <f t="shared" si="303"/>
        <v>0</v>
      </c>
      <c r="N555" s="134">
        <f t="shared" si="303"/>
        <v>0</v>
      </c>
      <c r="O555" s="135">
        <f t="shared" si="303"/>
        <v>0</v>
      </c>
      <c r="P555" s="136">
        <f>SUM(G555:O555)</f>
        <v>0</v>
      </c>
      <c r="Q555" s="137">
        <f t="shared" ref="Q555:Y555" si="304">IF(Q554-Q551=-1,3+Q553)+IF(Q554-Q551=0,2+Q553)+IF(Q554-Q551=1,1+Q553)+IF(Q554-Q551=2,Q553)+IF(Q554-Q551=3,IF(Q553-1&gt;0,Q553-1,0))+IF(Q554-Q551=4,IF(Q553-2&gt;0,Q553-2,0))</f>
        <v>0</v>
      </c>
      <c r="R555" s="138">
        <f t="shared" si="304"/>
        <v>0</v>
      </c>
      <c r="S555" s="138">
        <f t="shared" si="304"/>
        <v>0</v>
      </c>
      <c r="T555" s="138">
        <f t="shared" si="304"/>
        <v>0</v>
      </c>
      <c r="U555" s="138">
        <f t="shared" si="304"/>
        <v>0</v>
      </c>
      <c r="V555" s="138">
        <f t="shared" si="304"/>
        <v>0</v>
      </c>
      <c r="W555" s="138">
        <f t="shared" si="304"/>
        <v>0</v>
      </c>
      <c r="X555" s="138">
        <f t="shared" si="304"/>
        <v>0</v>
      </c>
      <c r="Y555" s="135">
        <f t="shared" si="304"/>
        <v>0</v>
      </c>
      <c r="Z555" s="136">
        <f>SUM(Q555:Y555)</f>
        <v>0</v>
      </c>
      <c r="AA555" s="139">
        <f>P555+Z555</f>
        <v>0</v>
      </c>
      <c r="AB555" s="101"/>
      <c r="AC555" s="101"/>
    </row>
    <row r="556" spans="5:32" ht="15" thickBot="1" x14ac:dyDescent="0.4">
      <c r="E556" s="101"/>
      <c r="F556" s="140" t="s">
        <v>53</v>
      </c>
      <c r="G556" s="141">
        <f t="shared" ref="G556:O556" si="305">IF(G554-G551=-2,4)+IF(G554-G551=-1,3)+IF(G554-G551=0,2)+IF(G554-G551=1,1)+IF(G554-G551&gt;2,0)</f>
        <v>0</v>
      </c>
      <c r="H556" s="141">
        <f t="shared" si="305"/>
        <v>0</v>
      </c>
      <c r="I556" s="141">
        <f t="shared" si="305"/>
        <v>0</v>
      </c>
      <c r="J556" s="141">
        <f t="shared" si="305"/>
        <v>0</v>
      </c>
      <c r="K556" s="141">
        <f t="shared" si="305"/>
        <v>0</v>
      </c>
      <c r="L556" s="141">
        <f t="shared" si="305"/>
        <v>0</v>
      </c>
      <c r="M556" s="141">
        <f t="shared" si="305"/>
        <v>0</v>
      </c>
      <c r="N556" s="141">
        <f t="shared" si="305"/>
        <v>0</v>
      </c>
      <c r="O556" s="142">
        <f t="shared" si="305"/>
        <v>0</v>
      </c>
      <c r="P556" s="143">
        <f>SUM(G556:O556)</f>
        <v>0</v>
      </c>
      <c r="Q556" s="142">
        <f t="shared" ref="Q556:Y556" si="306">IF(Q554-Q551=-2,4)+IF(Q554-Q551=-1,3)+IF(Q554-Q551=0,2)+IF(Q554-Q551=1,1)+IF(Q554-Q551&gt;2,0)</f>
        <v>0</v>
      </c>
      <c r="R556" s="142">
        <f t="shared" si="306"/>
        <v>0</v>
      </c>
      <c r="S556" s="142">
        <f t="shared" si="306"/>
        <v>0</v>
      </c>
      <c r="T556" s="142">
        <f t="shared" si="306"/>
        <v>0</v>
      </c>
      <c r="U556" s="142">
        <f t="shared" si="306"/>
        <v>0</v>
      </c>
      <c r="V556" s="142">
        <f t="shared" si="306"/>
        <v>0</v>
      </c>
      <c r="W556" s="142">
        <f t="shared" si="306"/>
        <v>0</v>
      </c>
      <c r="X556" s="142">
        <f t="shared" si="306"/>
        <v>0</v>
      </c>
      <c r="Y556" s="142">
        <f t="shared" si="306"/>
        <v>0</v>
      </c>
      <c r="Z556" s="143">
        <f>SUM(Q556:Y556)</f>
        <v>0</v>
      </c>
      <c r="AA556" s="144">
        <f>P556+Z556</f>
        <v>0</v>
      </c>
      <c r="AB556" s="101"/>
      <c r="AC556" s="101"/>
    </row>
    <row r="557" spans="5:32" x14ac:dyDescent="0.35">
      <c r="E557" s="101"/>
      <c r="F557" s="38"/>
      <c r="G557" s="28">
        <f>G554-G551</f>
        <v>6</v>
      </c>
      <c r="H557" s="28">
        <f t="shared" ref="H557:O557" si="307">H554-H551</f>
        <v>6</v>
      </c>
      <c r="I557" s="28">
        <f t="shared" si="307"/>
        <v>5</v>
      </c>
      <c r="J557" s="28">
        <f t="shared" si="307"/>
        <v>6</v>
      </c>
      <c r="K557" s="28">
        <f t="shared" si="307"/>
        <v>7</v>
      </c>
      <c r="L557" s="28">
        <f t="shared" si="307"/>
        <v>5</v>
      </c>
      <c r="M557" s="28">
        <f t="shared" si="307"/>
        <v>7</v>
      </c>
      <c r="N557" s="28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5"/>
      <c r="AA557" s="146"/>
      <c r="AB557" s="101"/>
      <c r="AC557" s="101"/>
    </row>
    <row r="558" spans="5:32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2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2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0</v>
      </c>
      <c r="P560" s="198" t="s">
        <v>57</v>
      </c>
      <c r="Q560" s="198"/>
      <c r="R560" s="198"/>
      <c r="S560" s="198"/>
      <c r="T560" s="198"/>
      <c r="U560" s="148">
        <f>COUNTIF(G557:Y557,"=2")</f>
        <v>0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</row>
    <row r="561" spans="5:32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0</v>
      </c>
      <c r="P561" s="198" t="s">
        <v>60</v>
      </c>
      <c r="Q561" s="198"/>
      <c r="R561" s="198"/>
      <c r="S561" s="198"/>
      <c r="T561" s="198"/>
      <c r="U561" s="151">
        <f>COUNTIF(G557:Y557,"&gt;=3")</f>
        <v>18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</row>
    <row r="562" spans="5:32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0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</row>
    <row r="563" spans="5:32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0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</row>
    <row r="564" spans="5:32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0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</row>
    <row r="565" spans="5:32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18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</row>
    <row r="566" spans="5:32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</row>
    <row r="567" spans="5:32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</row>
    <row r="568" spans="5:32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</row>
    <row r="569" spans="5:32" ht="15.5" thickTop="1" thickBot="1" x14ac:dyDescent="0.4"/>
    <row r="570" spans="5:32" x14ac:dyDescent="0.35">
      <c r="E570" s="101"/>
      <c r="F570" s="102" t="s">
        <v>49</v>
      </c>
      <c r="G570" s="196">
        <f>C30</f>
        <v>0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0</v>
      </c>
      <c r="AB570" s="101"/>
      <c r="AC570" s="101"/>
    </row>
    <row r="571" spans="5:32" ht="15" thickBot="1" x14ac:dyDescent="0.4">
      <c r="E571" s="101"/>
      <c r="F571" s="104" t="s">
        <v>6</v>
      </c>
      <c r="G571" s="210">
        <f>E30</f>
        <v>20</v>
      </c>
      <c r="H571" s="211"/>
      <c r="I571" s="211"/>
      <c r="J571" s="211"/>
      <c r="K571" s="17"/>
      <c r="L571" s="211">
        <f>$F$3</f>
        <v>133</v>
      </c>
      <c r="M571" s="211"/>
      <c r="N571" s="211"/>
      <c r="O571" s="211">
        <f>$G$3</f>
        <v>68.599999999999994</v>
      </c>
      <c r="P571" s="211"/>
      <c r="Q571" s="212">
        <f>ROUND((G571*(L571/113)+(O571-AA574)),0)</f>
        <v>20</v>
      </c>
      <c r="R571" s="212"/>
      <c r="S571" s="212"/>
      <c r="T571" s="212"/>
      <c r="U571" s="17"/>
      <c r="V571" s="17"/>
      <c r="AA571" s="17"/>
      <c r="AB571" s="101"/>
      <c r="AC571" s="101"/>
    </row>
    <row r="572" spans="5:32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2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2" x14ac:dyDescent="0.35">
      <c r="E574" s="101"/>
      <c r="F574" s="109" t="s">
        <v>11</v>
      </c>
      <c r="G574" s="110">
        <f>G$7</f>
        <v>4</v>
      </c>
      <c r="H574" s="110">
        <f t="shared" ref="H574:O574" si="309">H$7</f>
        <v>4</v>
      </c>
      <c r="I574" s="110">
        <f t="shared" si="309"/>
        <v>5</v>
      </c>
      <c r="J574" s="110">
        <f t="shared" si="309"/>
        <v>4</v>
      </c>
      <c r="K574" s="110">
        <f t="shared" si="309"/>
        <v>3</v>
      </c>
      <c r="L574" s="110">
        <f t="shared" si="309"/>
        <v>5</v>
      </c>
      <c r="M574" s="110">
        <f t="shared" si="309"/>
        <v>3</v>
      </c>
      <c r="N574" s="110">
        <f t="shared" si="309"/>
        <v>5</v>
      </c>
      <c r="O574" s="110">
        <f t="shared" si="309"/>
        <v>3</v>
      </c>
      <c r="P574" s="111">
        <f>SUM(G574:O574)</f>
        <v>36</v>
      </c>
      <c r="Q574" s="110">
        <f t="shared" ref="Q574:Y574" si="310">Q$7</f>
        <v>4</v>
      </c>
      <c r="R574" s="112">
        <f t="shared" si="310"/>
        <v>4</v>
      </c>
      <c r="S574" s="112">
        <f t="shared" si="310"/>
        <v>3</v>
      </c>
      <c r="T574" s="112">
        <f t="shared" si="310"/>
        <v>5</v>
      </c>
      <c r="U574" s="112">
        <f t="shared" si="310"/>
        <v>3</v>
      </c>
      <c r="V574" s="112">
        <f t="shared" si="310"/>
        <v>4</v>
      </c>
      <c r="W574" s="112">
        <f t="shared" si="310"/>
        <v>4</v>
      </c>
      <c r="X574" s="112">
        <f t="shared" si="310"/>
        <v>5</v>
      </c>
      <c r="Y574" s="113">
        <f t="shared" si="310"/>
        <v>4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2" x14ac:dyDescent="0.35">
      <c r="E575" s="101"/>
      <c r="F575" s="114" t="s">
        <v>7</v>
      </c>
      <c r="G575" s="115">
        <f>G$8</f>
        <v>4</v>
      </c>
      <c r="H575" s="115">
        <f t="shared" ref="H575:O575" si="311">H$8</f>
        <v>8</v>
      </c>
      <c r="I575" s="115">
        <f t="shared" si="311"/>
        <v>12</v>
      </c>
      <c r="J575" s="115">
        <f t="shared" si="311"/>
        <v>14</v>
      </c>
      <c r="K575" s="115">
        <f t="shared" si="311"/>
        <v>2</v>
      </c>
      <c r="L575" s="115">
        <f t="shared" si="311"/>
        <v>10</v>
      </c>
      <c r="M575" s="115">
        <f t="shared" si="311"/>
        <v>18</v>
      </c>
      <c r="N575" s="115">
        <f t="shared" si="311"/>
        <v>16</v>
      </c>
      <c r="O575" s="116">
        <f t="shared" si="311"/>
        <v>6</v>
      </c>
      <c r="P575" s="117"/>
      <c r="Q575" s="118">
        <f t="shared" ref="Q575:Y575" si="312">Q$8</f>
        <v>1</v>
      </c>
      <c r="R575" s="119">
        <f t="shared" si="312"/>
        <v>9</v>
      </c>
      <c r="S575" s="119">
        <f t="shared" si="312"/>
        <v>11</v>
      </c>
      <c r="T575" s="119">
        <f t="shared" si="312"/>
        <v>5</v>
      </c>
      <c r="U575" s="119">
        <f t="shared" si="312"/>
        <v>17</v>
      </c>
      <c r="V575" s="119">
        <f t="shared" si="312"/>
        <v>15</v>
      </c>
      <c r="W575" s="119">
        <f t="shared" si="312"/>
        <v>3</v>
      </c>
      <c r="X575" s="119">
        <f t="shared" si="312"/>
        <v>13</v>
      </c>
      <c r="Y575" s="116">
        <f t="shared" si="312"/>
        <v>7</v>
      </c>
      <c r="Z575" s="117"/>
      <c r="AA575" s="120"/>
      <c r="AB575" s="101"/>
      <c r="AC575" s="101"/>
    </row>
    <row r="576" spans="5:32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:O576" si="313">IF($Q571&lt;=18,IF(H575&lt;=$Q571,1,0),IF($Q571&lt;=36,IF(H575&lt;=($Q571-18),2,1),IF($Q571&gt;36,IF(H575&lt;=($Q571-36),3,2))))</f>
        <v>1</v>
      </c>
      <c r="I576" s="122">
        <f t="shared" si="313"/>
        <v>1</v>
      </c>
      <c r="J576" s="122">
        <f t="shared" si="313"/>
        <v>1</v>
      </c>
      <c r="K576" s="122">
        <f t="shared" si="313"/>
        <v>2</v>
      </c>
      <c r="L576" s="122">
        <f t="shared" si="313"/>
        <v>1</v>
      </c>
      <c r="M576" s="122">
        <f t="shared" si="313"/>
        <v>1</v>
      </c>
      <c r="N576" s="122">
        <f t="shared" si="313"/>
        <v>1</v>
      </c>
      <c r="O576" s="123">
        <f t="shared" si="313"/>
        <v>1</v>
      </c>
      <c r="P576" s="124">
        <f>SUM(G576:O576)</f>
        <v>10</v>
      </c>
      <c r="Q576" s="123">
        <f t="shared" ref="Q576:Y576" si="314">IF($Q571&lt;=18,IF(Q575&lt;=$Q571,1,0),IF($Q571&lt;=36,IF(Q575&lt;=($Q571-18),2,1),IF($Q571&gt;36,IF(Q575&lt;=($Q571-36),3,2))))</f>
        <v>2</v>
      </c>
      <c r="R576" s="123">
        <f t="shared" si="314"/>
        <v>1</v>
      </c>
      <c r="S576" s="123">
        <f t="shared" si="314"/>
        <v>1</v>
      </c>
      <c r="T576" s="123">
        <f t="shared" si="314"/>
        <v>1</v>
      </c>
      <c r="U576" s="123">
        <f t="shared" si="314"/>
        <v>1</v>
      </c>
      <c r="V576" s="123">
        <f t="shared" si="314"/>
        <v>1</v>
      </c>
      <c r="W576" s="123">
        <f t="shared" si="314"/>
        <v>1</v>
      </c>
      <c r="X576" s="123">
        <f t="shared" si="314"/>
        <v>1</v>
      </c>
      <c r="Y576" s="123">
        <f t="shared" si="314"/>
        <v>1</v>
      </c>
      <c r="Z576" s="125">
        <f>SUM(Q576:Y576)</f>
        <v>10</v>
      </c>
      <c r="AA576" s="126">
        <f>P576+Z576</f>
        <v>20</v>
      </c>
      <c r="AB576" s="101"/>
      <c r="AC576" s="101"/>
    </row>
    <row r="577" spans="5:32" x14ac:dyDescent="0.35">
      <c r="E577" s="101"/>
      <c r="F577" s="127" t="s">
        <v>51</v>
      </c>
      <c r="G577" s="128">
        <f t="shared" ref="G577:O577" si="315">G30</f>
        <v>10</v>
      </c>
      <c r="H577" s="128">
        <f t="shared" si="315"/>
        <v>10</v>
      </c>
      <c r="I577" s="128">
        <f t="shared" si="315"/>
        <v>10</v>
      </c>
      <c r="J577" s="128">
        <f t="shared" si="315"/>
        <v>10</v>
      </c>
      <c r="K577" s="128">
        <f t="shared" si="315"/>
        <v>10</v>
      </c>
      <c r="L577" s="128">
        <f t="shared" si="315"/>
        <v>10</v>
      </c>
      <c r="M577" s="128">
        <f t="shared" si="315"/>
        <v>10</v>
      </c>
      <c r="N577" s="128">
        <f t="shared" si="315"/>
        <v>10</v>
      </c>
      <c r="O577" s="128">
        <f t="shared" si="315"/>
        <v>10</v>
      </c>
      <c r="P577" s="129">
        <f>SUM(G577:O577)</f>
        <v>90</v>
      </c>
      <c r="Q577" s="130">
        <f t="shared" ref="Q577:Y577" si="316">Q30</f>
        <v>10</v>
      </c>
      <c r="R577" s="128">
        <f t="shared" si="316"/>
        <v>10</v>
      </c>
      <c r="S577" s="128">
        <f t="shared" si="316"/>
        <v>10</v>
      </c>
      <c r="T577" s="128">
        <f t="shared" si="316"/>
        <v>10</v>
      </c>
      <c r="U577" s="128">
        <f t="shared" si="316"/>
        <v>10</v>
      </c>
      <c r="V577" s="128">
        <f t="shared" si="316"/>
        <v>10</v>
      </c>
      <c r="W577" s="128">
        <f t="shared" si="316"/>
        <v>10</v>
      </c>
      <c r="X577" s="128">
        <f t="shared" si="316"/>
        <v>10</v>
      </c>
      <c r="Y577" s="131">
        <f t="shared" si="316"/>
        <v>10</v>
      </c>
      <c r="Z577" s="129">
        <f>SUM(Q577:Y577)</f>
        <v>90</v>
      </c>
      <c r="AA577" s="132">
        <f>P577+Z577</f>
        <v>180</v>
      </c>
      <c r="AB577" s="101"/>
      <c r="AC577" s="101"/>
    </row>
    <row r="578" spans="5:32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0</v>
      </c>
      <c r="H578" s="134">
        <f t="shared" ref="H578:O578" si="317">IF(H577-H574=-1,3+H576)+IF(H577-H574=0,2+H576)+IF(H577-H574=1,1+H576)+IF(H577-H574=2,H576)+IF(H577-H574=3,IF(H576-1&gt;0,H576-1,0))+IF(H577-H574=4,IF(H576-2&gt;0,H576-2,0))</f>
        <v>0</v>
      </c>
      <c r="I578" s="134">
        <f t="shared" si="317"/>
        <v>0</v>
      </c>
      <c r="J578" s="134">
        <f t="shared" si="317"/>
        <v>0</v>
      </c>
      <c r="K578" s="134">
        <f t="shared" si="317"/>
        <v>0</v>
      </c>
      <c r="L578" s="134">
        <f t="shared" si="317"/>
        <v>0</v>
      </c>
      <c r="M578" s="134">
        <f t="shared" si="317"/>
        <v>0</v>
      </c>
      <c r="N578" s="134">
        <f t="shared" si="317"/>
        <v>0</v>
      </c>
      <c r="O578" s="135">
        <f t="shared" si="317"/>
        <v>0</v>
      </c>
      <c r="P578" s="136">
        <f>SUM(G578:O578)</f>
        <v>0</v>
      </c>
      <c r="Q578" s="137">
        <f t="shared" ref="Q578:Y578" si="318">IF(Q577-Q574=-1,3+Q576)+IF(Q577-Q574=0,2+Q576)+IF(Q577-Q574=1,1+Q576)+IF(Q577-Q574=2,Q576)+IF(Q577-Q574=3,IF(Q576-1&gt;0,Q576-1,0))+IF(Q577-Q574=4,IF(Q576-2&gt;0,Q576-2,0))</f>
        <v>0</v>
      </c>
      <c r="R578" s="138">
        <f t="shared" si="318"/>
        <v>0</v>
      </c>
      <c r="S578" s="138">
        <f t="shared" si="318"/>
        <v>0</v>
      </c>
      <c r="T578" s="138">
        <f t="shared" si="318"/>
        <v>0</v>
      </c>
      <c r="U578" s="138">
        <f t="shared" si="318"/>
        <v>0</v>
      </c>
      <c r="V578" s="138">
        <f t="shared" si="318"/>
        <v>0</v>
      </c>
      <c r="W578" s="138">
        <f t="shared" si="318"/>
        <v>0</v>
      </c>
      <c r="X578" s="138">
        <f t="shared" si="318"/>
        <v>0</v>
      </c>
      <c r="Y578" s="135">
        <f t="shared" si="318"/>
        <v>0</v>
      </c>
      <c r="Z578" s="136">
        <f>SUM(Q578:Y578)</f>
        <v>0</v>
      </c>
      <c r="AA578" s="139">
        <f>P578+Z578</f>
        <v>0</v>
      </c>
      <c r="AB578" s="101"/>
      <c r="AC578" s="101"/>
    </row>
    <row r="579" spans="5:32" ht="15" thickBot="1" x14ac:dyDescent="0.4">
      <c r="E579" s="101"/>
      <c r="F579" s="140" t="s">
        <v>53</v>
      </c>
      <c r="G579" s="141">
        <f t="shared" ref="G579:O579" si="319">IF(G577-G574=-2,4)+IF(G577-G574=-1,3)+IF(G577-G574=0,2)+IF(G577-G574=1,1)+IF(G577-G574&gt;2,0)</f>
        <v>0</v>
      </c>
      <c r="H579" s="141">
        <f t="shared" si="319"/>
        <v>0</v>
      </c>
      <c r="I579" s="141">
        <f t="shared" si="319"/>
        <v>0</v>
      </c>
      <c r="J579" s="141">
        <f t="shared" si="319"/>
        <v>0</v>
      </c>
      <c r="K579" s="141">
        <f t="shared" si="319"/>
        <v>0</v>
      </c>
      <c r="L579" s="141">
        <f t="shared" si="319"/>
        <v>0</v>
      </c>
      <c r="M579" s="141">
        <f t="shared" si="319"/>
        <v>0</v>
      </c>
      <c r="N579" s="141">
        <f t="shared" si="319"/>
        <v>0</v>
      </c>
      <c r="O579" s="142">
        <f t="shared" si="319"/>
        <v>0</v>
      </c>
      <c r="P579" s="143">
        <f>SUM(G579:O579)</f>
        <v>0</v>
      </c>
      <c r="Q579" s="142">
        <f t="shared" ref="Q579:Y579" si="320">IF(Q577-Q574=-2,4)+IF(Q577-Q574=-1,3)+IF(Q577-Q574=0,2)+IF(Q577-Q574=1,1)+IF(Q577-Q574&gt;2,0)</f>
        <v>0</v>
      </c>
      <c r="R579" s="142">
        <f t="shared" si="320"/>
        <v>0</v>
      </c>
      <c r="S579" s="142">
        <f t="shared" si="320"/>
        <v>0</v>
      </c>
      <c r="T579" s="142">
        <f t="shared" si="320"/>
        <v>0</v>
      </c>
      <c r="U579" s="142">
        <f t="shared" si="320"/>
        <v>0</v>
      </c>
      <c r="V579" s="142">
        <f t="shared" si="320"/>
        <v>0</v>
      </c>
      <c r="W579" s="142">
        <f t="shared" si="320"/>
        <v>0</v>
      </c>
      <c r="X579" s="142">
        <f t="shared" si="320"/>
        <v>0</v>
      </c>
      <c r="Y579" s="142">
        <f t="shared" si="320"/>
        <v>0</v>
      </c>
      <c r="Z579" s="143">
        <f>SUM(Q579:Y579)</f>
        <v>0</v>
      </c>
      <c r="AA579" s="144">
        <f>P579+Z579</f>
        <v>0</v>
      </c>
      <c r="AB579" s="101"/>
      <c r="AC579" s="101"/>
    </row>
    <row r="580" spans="5:32" x14ac:dyDescent="0.35">
      <c r="E580" s="101"/>
      <c r="F580" s="38"/>
      <c r="G580" s="28">
        <f>G577-G574</f>
        <v>6</v>
      </c>
      <c r="H580" s="28">
        <f t="shared" ref="H580:O580" si="321">H577-H574</f>
        <v>6</v>
      </c>
      <c r="I580" s="28">
        <f t="shared" si="321"/>
        <v>5</v>
      </c>
      <c r="J580" s="28">
        <f t="shared" si="321"/>
        <v>6</v>
      </c>
      <c r="K580" s="28">
        <f t="shared" si="321"/>
        <v>7</v>
      </c>
      <c r="L580" s="28">
        <f t="shared" si="321"/>
        <v>5</v>
      </c>
      <c r="M580" s="28">
        <f t="shared" si="321"/>
        <v>7</v>
      </c>
      <c r="N580" s="28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5"/>
      <c r="AA580" s="146"/>
      <c r="AB580" s="101"/>
      <c r="AC580" s="101"/>
    </row>
    <row r="581" spans="5:32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2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2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0</v>
      </c>
      <c r="P583" s="198" t="s">
        <v>57</v>
      </c>
      <c r="Q583" s="198"/>
      <c r="R583" s="198"/>
      <c r="S583" s="198"/>
      <c r="T583" s="198"/>
      <c r="U583" s="148">
        <f>COUNTIF(G580:Y580,"=2")</f>
        <v>0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</row>
    <row r="584" spans="5:32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0</v>
      </c>
      <c r="M584" s="217" t="s">
        <v>59</v>
      </c>
      <c r="N584" s="217"/>
      <c r="O584" s="152">
        <f>COUNTIF(G580:Y580,"=1")</f>
        <v>0</v>
      </c>
      <c r="P584" s="198" t="s">
        <v>60</v>
      </c>
      <c r="Q584" s="198"/>
      <c r="R584" s="198"/>
      <c r="S584" s="198"/>
      <c r="T584" s="198"/>
      <c r="U584" s="151">
        <f>COUNTIF(G580:Y580,"&gt;=3")</f>
        <v>18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</row>
    <row r="585" spans="5:32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0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</row>
    <row r="586" spans="5:32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0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</row>
    <row r="587" spans="5:32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0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</row>
    <row r="588" spans="5:32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18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</row>
    <row r="589" spans="5:32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</row>
    <row r="590" spans="5:32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</row>
    <row r="591" spans="5:32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</row>
    <row r="592" spans="5:32" ht="15.5" thickTop="1" thickBot="1" x14ac:dyDescent="0.4"/>
    <row r="593" spans="5:32" x14ac:dyDescent="0.35">
      <c r="E593" s="101"/>
      <c r="F593" s="102" t="s">
        <v>49</v>
      </c>
      <c r="G593" s="196">
        <f>C31</f>
        <v>0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0</v>
      </c>
      <c r="AB593" s="101"/>
      <c r="AC593" s="101"/>
    </row>
    <row r="594" spans="5:32" ht="15" thickBot="1" x14ac:dyDescent="0.4">
      <c r="E594" s="101"/>
      <c r="F594" s="104" t="s">
        <v>6</v>
      </c>
      <c r="G594" s="210">
        <f>E31</f>
        <v>20</v>
      </c>
      <c r="H594" s="211"/>
      <c r="I594" s="211"/>
      <c r="J594" s="211"/>
      <c r="K594" s="17"/>
      <c r="L594" s="211">
        <f>$F$3</f>
        <v>133</v>
      </c>
      <c r="M594" s="211"/>
      <c r="N594" s="211"/>
      <c r="O594" s="211">
        <f>$G$3</f>
        <v>68.599999999999994</v>
      </c>
      <c r="P594" s="211"/>
      <c r="Q594" s="212">
        <f>ROUND((G594*(L594/113)+(O594-AA597)),0)</f>
        <v>20</v>
      </c>
      <c r="R594" s="212"/>
      <c r="S594" s="212"/>
      <c r="T594" s="212"/>
      <c r="U594" s="17"/>
      <c r="V594" s="17"/>
      <c r="AA594" s="17"/>
      <c r="AB594" s="101"/>
      <c r="AC594" s="101"/>
    </row>
    <row r="595" spans="5:32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2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2" x14ac:dyDescent="0.35">
      <c r="E597" s="101"/>
      <c r="F597" s="109" t="s">
        <v>11</v>
      </c>
      <c r="G597" s="110">
        <f>G$7</f>
        <v>4</v>
      </c>
      <c r="H597" s="110">
        <f t="shared" ref="H597:O597" si="323">H$7</f>
        <v>4</v>
      </c>
      <c r="I597" s="110">
        <f t="shared" si="323"/>
        <v>5</v>
      </c>
      <c r="J597" s="110">
        <f t="shared" si="323"/>
        <v>4</v>
      </c>
      <c r="K597" s="110">
        <f t="shared" si="323"/>
        <v>3</v>
      </c>
      <c r="L597" s="110">
        <f t="shared" si="323"/>
        <v>5</v>
      </c>
      <c r="M597" s="110">
        <f t="shared" si="323"/>
        <v>3</v>
      </c>
      <c r="N597" s="110">
        <f t="shared" si="323"/>
        <v>5</v>
      </c>
      <c r="O597" s="110">
        <f t="shared" si="323"/>
        <v>3</v>
      </c>
      <c r="P597" s="111">
        <f>SUM(G597:O597)</f>
        <v>36</v>
      </c>
      <c r="Q597" s="110">
        <f t="shared" ref="Q597:Y597" si="324">Q$7</f>
        <v>4</v>
      </c>
      <c r="R597" s="112">
        <f t="shared" si="324"/>
        <v>4</v>
      </c>
      <c r="S597" s="112">
        <f t="shared" si="324"/>
        <v>3</v>
      </c>
      <c r="T597" s="112">
        <f t="shared" si="324"/>
        <v>5</v>
      </c>
      <c r="U597" s="112">
        <f t="shared" si="324"/>
        <v>3</v>
      </c>
      <c r="V597" s="112">
        <f t="shared" si="324"/>
        <v>4</v>
      </c>
      <c r="W597" s="112">
        <f t="shared" si="324"/>
        <v>4</v>
      </c>
      <c r="X597" s="112">
        <f t="shared" si="324"/>
        <v>5</v>
      </c>
      <c r="Y597" s="113">
        <f t="shared" si="324"/>
        <v>4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2" x14ac:dyDescent="0.35">
      <c r="E598" s="101"/>
      <c r="F598" s="114" t="s">
        <v>7</v>
      </c>
      <c r="G598" s="115">
        <f>G$8</f>
        <v>4</v>
      </c>
      <c r="H598" s="115">
        <f t="shared" ref="H598:O598" si="325">H$8</f>
        <v>8</v>
      </c>
      <c r="I598" s="115">
        <f t="shared" si="325"/>
        <v>12</v>
      </c>
      <c r="J598" s="115">
        <f t="shared" si="325"/>
        <v>14</v>
      </c>
      <c r="K598" s="115">
        <f t="shared" si="325"/>
        <v>2</v>
      </c>
      <c r="L598" s="115">
        <f t="shared" si="325"/>
        <v>10</v>
      </c>
      <c r="M598" s="115">
        <f t="shared" si="325"/>
        <v>18</v>
      </c>
      <c r="N598" s="115">
        <f t="shared" si="325"/>
        <v>16</v>
      </c>
      <c r="O598" s="116">
        <f t="shared" si="325"/>
        <v>6</v>
      </c>
      <c r="P598" s="117"/>
      <c r="Q598" s="118">
        <f t="shared" ref="Q598:Y598" si="326">Q$8</f>
        <v>1</v>
      </c>
      <c r="R598" s="119">
        <f t="shared" si="326"/>
        <v>9</v>
      </c>
      <c r="S598" s="119">
        <f t="shared" si="326"/>
        <v>11</v>
      </c>
      <c r="T598" s="119">
        <f t="shared" si="326"/>
        <v>5</v>
      </c>
      <c r="U598" s="119">
        <f t="shared" si="326"/>
        <v>17</v>
      </c>
      <c r="V598" s="119">
        <f t="shared" si="326"/>
        <v>15</v>
      </c>
      <c r="W598" s="119">
        <f t="shared" si="326"/>
        <v>3</v>
      </c>
      <c r="X598" s="119">
        <f t="shared" si="326"/>
        <v>13</v>
      </c>
      <c r="Y598" s="116">
        <f t="shared" si="326"/>
        <v>7</v>
      </c>
      <c r="Z598" s="117"/>
      <c r="AA598" s="120"/>
      <c r="AB598" s="101"/>
      <c r="AC598" s="101"/>
    </row>
    <row r="599" spans="5:32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1</v>
      </c>
      <c r="H599" s="122">
        <f t="shared" ref="H599:O599" si="327">IF($Q594&lt;=18,IF(H598&lt;=$Q594,1,0),IF($Q594&lt;=36,IF(H598&lt;=($Q594-18),2,1),IF($Q594&gt;36,IF(H598&lt;=($Q594-36),3,2))))</f>
        <v>1</v>
      </c>
      <c r="I599" s="122">
        <f t="shared" si="327"/>
        <v>1</v>
      </c>
      <c r="J599" s="122">
        <f t="shared" si="327"/>
        <v>1</v>
      </c>
      <c r="K599" s="122">
        <f t="shared" si="327"/>
        <v>2</v>
      </c>
      <c r="L599" s="122">
        <f t="shared" si="327"/>
        <v>1</v>
      </c>
      <c r="M599" s="122">
        <f t="shared" si="327"/>
        <v>1</v>
      </c>
      <c r="N599" s="122">
        <f t="shared" si="327"/>
        <v>1</v>
      </c>
      <c r="O599" s="123">
        <f t="shared" si="327"/>
        <v>1</v>
      </c>
      <c r="P599" s="124">
        <f>SUM(G599:O599)</f>
        <v>10</v>
      </c>
      <c r="Q599" s="123">
        <f t="shared" ref="Q599:Y599" si="328">IF($Q594&lt;=18,IF(Q598&lt;=$Q594,1,0),IF($Q594&lt;=36,IF(Q598&lt;=($Q594-18),2,1),IF($Q594&gt;36,IF(Q598&lt;=($Q594-36),3,2))))</f>
        <v>2</v>
      </c>
      <c r="R599" s="123">
        <f t="shared" si="328"/>
        <v>1</v>
      </c>
      <c r="S599" s="123">
        <f t="shared" si="328"/>
        <v>1</v>
      </c>
      <c r="T599" s="123">
        <f t="shared" si="328"/>
        <v>1</v>
      </c>
      <c r="U599" s="123">
        <f t="shared" si="328"/>
        <v>1</v>
      </c>
      <c r="V599" s="123">
        <f t="shared" si="328"/>
        <v>1</v>
      </c>
      <c r="W599" s="123">
        <f t="shared" si="328"/>
        <v>1</v>
      </c>
      <c r="X599" s="123">
        <f t="shared" si="328"/>
        <v>1</v>
      </c>
      <c r="Y599" s="123">
        <f t="shared" si="328"/>
        <v>1</v>
      </c>
      <c r="Z599" s="125">
        <f>SUM(Q599:Y599)</f>
        <v>10</v>
      </c>
      <c r="AA599" s="126">
        <f>P599+Z599</f>
        <v>20</v>
      </c>
      <c r="AB599" s="101"/>
      <c r="AC599" s="101"/>
    </row>
    <row r="600" spans="5:32" x14ac:dyDescent="0.35">
      <c r="E600" s="101"/>
      <c r="F600" s="127" t="s">
        <v>51</v>
      </c>
      <c r="G600" s="128">
        <f t="shared" ref="G600:O600" si="329">G31</f>
        <v>10</v>
      </c>
      <c r="H600" s="128">
        <f t="shared" si="329"/>
        <v>10</v>
      </c>
      <c r="I600" s="128">
        <f t="shared" si="329"/>
        <v>10</v>
      </c>
      <c r="J600" s="128">
        <f t="shared" si="329"/>
        <v>10</v>
      </c>
      <c r="K600" s="128">
        <f t="shared" si="329"/>
        <v>10</v>
      </c>
      <c r="L600" s="128">
        <f t="shared" si="329"/>
        <v>10</v>
      </c>
      <c r="M600" s="128">
        <f t="shared" si="329"/>
        <v>10</v>
      </c>
      <c r="N600" s="128">
        <f t="shared" si="329"/>
        <v>10</v>
      </c>
      <c r="O600" s="128">
        <f t="shared" si="329"/>
        <v>10</v>
      </c>
      <c r="P600" s="129">
        <f>SUM(G600:O600)</f>
        <v>90</v>
      </c>
      <c r="Q600" s="130">
        <f t="shared" ref="Q600:Y600" si="330">Q31</f>
        <v>10</v>
      </c>
      <c r="R600" s="128">
        <f t="shared" si="330"/>
        <v>10</v>
      </c>
      <c r="S600" s="128">
        <f t="shared" si="330"/>
        <v>10</v>
      </c>
      <c r="T600" s="128">
        <f t="shared" si="330"/>
        <v>10</v>
      </c>
      <c r="U600" s="128">
        <f t="shared" si="330"/>
        <v>10</v>
      </c>
      <c r="V600" s="128">
        <f t="shared" si="330"/>
        <v>10</v>
      </c>
      <c r="W600" s="128">
        <f t="shared" si="330"/>
        <v>10</v>
      </c>
      <c r="X600" s="128">
        <f t="shared" si="330"/>
        <v>10</v>
      </c>
      <c r="Y600" s="131">
        <f t="shared" si="330"/>
        <v>10</v>
      </c>
      <c r="Z600" s="129">
        <f>SUM(Q600:Y600)</f>
        <v>90</v>
      </c>
      <c r="AA600" s="132">
        <f>P600+Z600</f>
        <v>180</v>
      </c>
      <c r="AB600" s="101"/>
      <c r="AC600" s="101"/>
    </row>
    <row r="601" spans="5:32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0</v>
      </c>
      <c r="H601" s="134">
        <f t="shared" ref="H601:O601" si="331">IF(H600-H597=-1,3+H599)+IF(H600-H597=0,2+H599)+IF(H600-H597=1,1+H599)+IF(H600-H597=2,H599)+IF(H600-H597=3,IF(H599-1&gt;0,H599-1,0))+IF(H600-H597=4,IF(H599-2&gt;0,H599-2,0))</f>
        <v>0</v>
      </c>
      <c r="I601" s="134">
        <f t="shared" si="331"/>
        <v>0</v>
      </c>
      <c r="J601" s="134">
        <f t="shared" si="331"/>
        <v>0</v>
      </c>
      <c r="K601" s="134">
        <f t="shared" si="331"/>
        <v>0</v>
      </c>
      <c r="L601" s="134">
        <f t="shared" si="331"/>
        <v>0</v>
      </c>
      <c r="M601" s="134">
        <f t="shared" si="331"/>
        <v>0</v>
      </c>
      <c r="N601" s="134">
        <f t="shared" si="331"/>
        <v>0</v>
      </c>
      <c r="O601" s="135">
        <f t="shared" si="331"/>
        <v>0</v>
      </c>
      <c r="P601" s="136">
        <f>SUM(G601:O601)</f>
        <v>0</v>
      </c>
      <c r="Q601" s="137">
        <f t="shared" ref="Q601:Y601" si="332">IF(Q600-Q597=-1,3+Q599)+IF(Q600-Q597=0,2+Q599)+IF(Q600-Q597=1,1+Q599)+IF(Q600-Q597=2,Q599)+IF(Q600-Q597=3,IF(Q599-1&gt;0,Q599-1,0))+IF(Q600-Q597=4,IF(Q599-2&gt;0,Q599-2,0))</f>
        <v>0</v>
      </c>
      <c r="R601" s="138">
        <f t="shared" si="332"/>
        <v>0</v>
      </c>
      <c r="S601" s="138">
        <f t="shared" si="332"/>
        <v>0</v>
      </c>
      <c r="T601" s="138">
        <f t="shared" si="332"/>
        <v>0</v>
      </c>
      <c r="U601" s="138">
        <f t="shared" si="332"/>
        <v>0</v>
      </c>
      <c r="V601" s="138">
        <f t="shared" si="332"/>
        <v>0</v>
      </c>
      <c r="W601" s="138">
        <f t="shared" si="332"/>
        <v>0</v>
      </c>
      <c r="X601" s="138">
        <f t="shared" si="332"/>
        <v>0</v>
      </c>
      <c r="Y601" s="135">
        <f t="shared" si="332"/>
        <v>0</v>
      </c>
      <c r="Z601" s="136">
        <f>SUM(Q601:Y601)</f>
        <v>0</v>
      </c>
      <c r="AA601" s="139">
        <f>P601+Z601</f>
        <v>0</v>
      </c>
      <c r="AB601" s="101"/>
      <c r="AC601" s="101"/>
    </row>
    <row r="602" spans="5:32" ht="15" thickBot="1" x14ac:dyDescent="0.4">
      <c r="E602" s="101"/>
      <c r="F602" s="140" t="s">
        <v>53</v>
      </c>
      <c r="G602" s="141">
        <f t="shared" ref="G602:O602" si="333">IF(G600-G597=-2,4)+IF(G600-G597=-1,3)+IF(G600-G597=0,2)+IF(G600-G597=1,1)+IF(G600-G597&gt;2,0)</f>
        <v>0</v>
      </c>
      <c r="H602" s="141">
        <f t="shared" si="333"/>
        <v>0</v>
      </c>
      <c r="I602" s="141">
        <f t="shared" si="333"/>
        <v>0</v>
      </c>
      <c r="J602" s="141">
        <f t="shared" si="333"/>
        <v>0</v>
      </c>
      <c r="K602" s="141">
        <f t="shared" si="333"/>
        <v>0</v>
      </c>
      <c r="L602" s="141">
        <f t="shared" si="333"/>
        <v>0</v>
      </c>
      <c r="M602" s="141">
        <f t="shared" si="333"/>
        <v>0</v>
      </c>
      <c r="N602" s="141">
        <f t="shared" si="333"/>
        <v>0</v>
      </c>
      <c r="O602" s="142">
        <f t="shared" si="333"/>
        <v>0</v>
      </c>
      <c r="P602" s="143">
        <f>SUM(G602:O602)</f>
        <v>0</v>
      </c>
      <c r="Q602" s="142">
        <f t="shared" ref="Q602:Y602" si="334">IF(Q600-Q597=-2,4)+IF(Q600-Q597=-1,3)+IF(Q600-Q597=0,2)+IF(Q600-Q597=1,1)+IF(Q600-Q597&gt;2,0)</f>
        <v>0</v>
      </c>
      <c r="R602" s="142">
        <f t="shared" si="334"/>
        <v>0</v>
      </c>
      <c r="S602" s="142">
        <f t="shared" si="334"/>
        <v>0</v>
      </c>
      <c r="T602" s="142">
        <f t="shared" si="334"/>
        <v>0</v>
      </c>
      <c r="U602" s="142">
        <f t="shared" si="334"/>
        <v>0</v>
      </c>
      <c r="V602" s="142">
        <f t="shared" si="334"/>
        <v>0</v>
      </c>
      <c r="W602" s="142">
        <f t="shared" si="334"/>
        <v>0</v>
      </c>
      <c r="X602" s="142">
        <f t="shared" si="334"/>
        <v>0</v>
      </c>
      <c r="Y602" s="142">
        <f t="shared" si="33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2" x14ac:dyDescent="0.35">
      <c r="E603" s="101"/>
      <c r="F603" s="38"/>
      <c r="G603" s="28">
        <f>G600-G597</f>
        <v>6</v>
      </c>
      <c r="H603" s="28">
        <f t="shared" ref="H603:O603" si="335">H600-H597</f>
        <v>6</v>
      </c>
      <c r="I603" s="28">
        <f t="shared" si="335"/>
        <v>5</v>
      </c>
      <c r="J603" s="28">
        <f t="shared" si="335"/>
        <v>6</v>
      </c>
      <c r="K603" s="28">
        <f t="shared" si="335"/>
        <v>7</v>
      </c>
      <c r="L603" s="28">
        <f t="shared" si="335"/>
        <v>5</v>
      </c>
      <c r="M603" s="28">
        <f t="shared" si="335"/>
        <v>7</v>
      </c>
      <c r="N603" s="28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5"/>
      <c r="AA603" s="146"/>
      <c r="AB603" s="101"/>
      <c r="AC603" s="101"/>
    </row>
    <row r="604" spans="5:32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2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2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0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0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</row>
    <row r="607" spans="5:32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18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</row>
    <row r="608" spans="5:32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</row>
    <row r="609" spans="5:32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</row>
    <row r="610" spans="5:32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0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</row>
    <row r="611" spans="5:32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18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</row>
    <row r="612" spans="5:32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</row>
    <row r="613" spans="5:32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</row>
    <row r="614" spans="5:32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</row>
    <row r="615" spans="5:32" ht="15.5" thickTop="1" thickBot="1" x14ac:dyDescent="0.4"/>
    <row r="616" spans="5:32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0</v>
      </c>
      <c r="AB616" s="101"/>
      <c r="AC616" s="101"/>
    </row>
    <row r="617" spans="5:32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133</v>
      </c>
      <c r="M617" s="211"/>
      <c r="N617" s="211"/>
      <c r="O617" s="211">
        <f>$G$3</f>
        <v>68.599999999999994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2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2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2" x14ac:dyDescent="0.35">
      <c r="E620" s="101"/>
      <c r="F620" s="109" t="s">
        <v>11</v>
      </c>
      <c r="G620" s="110">
        <f>G$7</f>
        <v>4</v>
      </c>
      <c r="H620" s="110">
        <f t="shared" ref="H620:O620" si="337">H$7</f>
        <v>4</v>
      </c>
      <c r="I620" s="110">
        <f t="shared" si="337"/>
        <v>5</v>
      </c>
      <c r="J620" s="110">
        <f t="shared" si="337"/>
        <v>4</v>
      </c>
      <c r="K620" s="110">
        <f t="shared" si="337"/>
        <v>3</v>
      </c>
      <c r="L620" s="110">
        <f t="shared" si="337"/>
        <v>5</v>
      </c>
      <c r="M620" s="110">
        <f t="shared" si="337"/>
        <v>3</v>
      </c>
      <c r="N620" s="110">
        <f t="shared" si="337"/>
        <v>5</v>
      </c>
      <c r="O620" s="110">
        <f t="shared" si="337"/>
        <v>3</v>
      </c>
      <c r="P620" s="111">
        <f>SUM(G620:O620)</f>
        <v>36</v>
      </c>
      <c r="Q620" s="110">
        <f t="shared" ref="Q620:Y620" si="338">Q$7</f>
        <v>4</v>
      </c>
      <c r="R620" s="112">
        <f t="shared" si="338"/>
        <v>4</v>
      </c>
      <c r="S620" s="112">
        <f t="shared" si="338"/>
        <v>3</v>
      </c>
      <c r="T620" s="112">
        <f t="shared" si="338"/>
        <v>5</v>
      </c>
      <c r="U620" s="112">
        <f t="shared" si="338"/>
        <v>3</v>
      </c>
      <c r="V620" s="112">
        <f t="shared" si="338"/>
        <v>4</v>
      </c>
      <c r="W620" s="112">
        <f t="shared" si="338"/>
        <v>4</v>
      </c>
      <c r="X620" s="112">
        <f t="shared" si="338"/>
        <v>5</v>
      </c>
      <c r="Y620" s="113">
        <f t="shared" si="338"/>
        <v>4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2" x14ac:dyDescent="0.35">
      <c r="E621" s="101"/>
      <c r="F621" s="114" t="s">
        <v>7</v>
      </c>
      <c r="G621" s="115">
        <f>G$8</f>
        <v>4</v>
      </c>
      <c r="H621" s="115">
        <f t="shared" ref="H621:O621" si="339">H$8</f>
        <v>8</v>
      </c>
      <c r="I621" s="115">
        <f t="shared" si="339"/>
        <v>12</v>
      </c>
      <c r="J621" s="115">
        <f t="shared" si="339"/>
        <v>14</v>
      </c>
      <c r="K621" s="115">
        <f t="shared" si="339"/>
        <v>2</v>
      </c>
      <c r="L621" s="115">
        <f t="shared" si="339"/>
        <v>10</v>
      </c>
      <c r="M621" s="115">
        <f t="shared" si="339"/>
        <v>18</v>
      </c>
      <c r="N621" s="115">
        <f t="shared" si="339"/>
        <v>16</v>
      </c>
      <c r="O621" s="116">
        <f t="shared" si="339"/>
        <v>6</v>
      </c>
      <c r="P621" s="117"/>
      <c r="Q621" s="118">
        <f t="shared" ref="Q621:Y621" si="340">Q$8</f>
        <v>1</v>
      </c>
      <c r="R621" s="119">
        <f t="shared" si="340"/>
        <v>9</v>
      </c>
      <c r="S621" s="119">
        <f t="shared" si="340"/>
        <v>11</v>
      </c>
      <c r="T621" s="119">
        <f t="shared" si="340"/>
        <v>5</v>
      </c>
      <c r="U621" s="119">
        <f t="shared" si="340"/>
        <v>17</v>
      </c>
      <c r="V621" s="119">
        <f t="shared" si="340"/>
        <v>15</v>
      </c>
      <c r="W621" s="119">
        <f t="shared" si="340"/>
        <v>3</v>
      </c>
      <c r="X621" s="119">
        <f t="shared" si="340"/>
        <v>13</v>
      </c>
      <c r="Y621" s="116">
        <f t="shared" si="340"/>
        <v>7</v>
      </c>
      <c r="Z621" s="117"/>
      <c r="AA621" s="120"/>
      <c r="AB621" s="101"/>
      <c r="AC621" s="101"/>
    </row>
    <row r="622" spans="5:32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1</v>
      </c>
      <c r="H622" s="122">
        <f t="shared" ref="H622:O622" si="341">IF($Q617&lt;=18,IF(H621&lt;=$Q617,1,0),IF($Q617&lt;=36,IF(H621&lt;=($Q617-18),2,1),IF($Q617&gt;36,IF(H621&lt;=($Q617-36),3,2))))</f>
        <v>1</v>
      </c>
      <c r="I622" s="122">
        <f t="shared" si="341"/>
        <v>1</v>
      </c>
      <c r="J622" s="122">
        <f t="shared" si="341"/>
        <v>1</v>
      </c>
      <c r="K622" s="122">
        <f t="shared" si="341"/>
        <v>2</v>
      </c>
      <c r="L622" s="122">
        <f t="shared" si="341"/>
        <v>1</v>
      </c>
      <c r="M622" s="122">
        <f t="shared" si="341"/>
        <v>1</v>
      </c>
      <c r="N622" s="122">
        <f t="shared" si="341"/>
        <v>1</v>
      </c>
      <c r="O622" s="123">
        <f t="shared" si="341"/>
        <v>1</v>
      </c>
      <c r="P622" s="124">
        <f>SUM(G622:O622)</f>
        <v>10</v>
      </c>
      <c r="Q622" s="123">
        <f t="shared" ref="Q622:Y622" si="342">IF($Q617&lt;=18,IF(Q621&lt;=$Q617,1,0),IF($Q617&lt;=36,IF(Q621&lt;=($Q617-18),2,1),IF($Q617&gt;36,IF(Q621&lt;=($Q617-36),3,2))))</f>
        <v>2</v>
      </c>
      <c r="R622" s="123">
        <f t="shared" si="342"/>
        <v>1</v>
      </c>
      <c r="S622" s="123">
        <f t="shared" si="342"/>
        <v>1</v>
      </c>
      <c r="T622" s="123">
        <f t="shared" si="342"/>
        <v>1</v>
      </c>
      <c r="U622" s="123">
        <f t="shared" si="342"/>
        <v>1</v>
      </c>
      <c r="V622" s="123">
        <f t="shared" si="342"/>
        <v>1</v>
      </c>
      <c r="W622" s="123">
        <f t="shared" si="342"/>
        <v>1</v>
      </c>
      <c r="X622" s="123">
        <f t="shared" si="342"/>
        <v>1</v>
      </c>
      <c r="Y622" s="123">
        <f t="shared" si="342"/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2" x14ac:dyDescent="0.35">
      <c r="E623" s="101"/>
      <c r="F623" s="127" t="s">
        <v>51</v>
      </c>
      <c r="G623" s="128">
        <f t="shared" ref="G623:O623" si="343">G32</f>
        <v>10</v>
      </c>
      <c r="H623" s="128">
        <f t="shared" si="343"/>
        <v>10</v>
      </c>
      <c r="I623" s="128">
        <f t="shared" si="343"/>
        <v>10</v>
      </c>
      <c r="J623" s="128">
        <f t="shared" si="343"/>
        <v>10</v>
      </c>
      <c r="K623" s="128">
        <f t="shared" si="343"/>
        <v>10</v>
      </c>
      <c r="L623" s="128">
        <f t="shared" si="343"/>
        <v>10</v>
      </c>
      <c r="M623" s="128">
        <f t="shared" si="343"/>
        <v>10</v>
      </c>
      <c r="N623" s="128">
        <f t="shared" si="343"/>
        <v>10</v>
      </c>
      <c r="O623" s="128">
        <f t="shared" si="343"/>
        <v>10</v>
      </c>
      <c r="P623" s="129">
        <f>SUM(G623:O623)</f>
        <v>90</v>
      </c>
      <c r="Q623" s="130">
        <f t="shared" ref="Q623:Y623" si="344">Q32</f>
        <v>10</v>
      </c>
      <c r="R623" s="128">
        <f t="shared" si="344"/>
        <v>10</v>
      </c>
      <c r="S623" s="128">
        <f t="shared" si="344"/>
        <v>10</v>
      </c>
      <c r="T623" s="128">
        <f t="shared" si="344"/>
        <v>10</v>
      </c>
      <c r="U623" s="128">
        <f t="shared" si="344"/>
        <v>10</v>
      </c>
      <c r="V623" s="128">
        <f t="shared" si="344"/>
        <v>10</v>
      </c>
      <c r="W623" s="128">
        <f t="shared" si="344"/>
        <v>10</v>
      </c>
      <c r="X623" s="128">
        <f t="shared" si="344"/>
        <v>10</v>
      </c>
      <c r="Y623" s="131">
        <f t="shared" si="344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2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345">IF(H623-H620=-1,3+H622)+IF(H623-H620=0,2+H622)+IF(H623-H620=1,1+H622)+IF(H623-H620=2,H622)+IF(H623-H620=3,IF(H622-1&gt;0,H622-1,0))+IF(H623-H620=4,IF(H622-2&gt;0,H622-2,0))</f>
        <v>0</v>
      </c>
      <c r="I624" s="134">
        <f t="shared" si="345"/>
        <v>0</v>
      </c>
      <c r="J624" s="134">
        <f t="shared" si="345"/>
        <v>0</v>
      </c>
      <c r="K624" s="134">
        <f t="shared" si="345"/>
        <v>0</v>
      </c>
      <c r="L624" s="134">
        <f t="shared" si="345"/>
        <v>0</v>
      </c>
      <c r="M624" s="134">
        <f t="shared" si="345"/>
        <v>0</v>
      </c>
      <c r="N624" s="134">
        <f t="shared" si="345"/>
        <v>0</v>
      </c>
      <c r="O624" s="135">
        <f t="shared" si="345"/>
        <v>0</v>
      </c>
      <c r="P624" s="136">
        <f>SUM(G624:O624)</f>
        <v>0</v>
      </c>
      <c r="Q624" s="137">
        <f t="shared" ref="Q624:Y624" si="346">IF(Q623-Q620=-1,3+Q622)+IF(Q623-Q620=0,2+Q622)+IF(Q623-Q620=1,1+Q622)+IF(Q623-Q620=2,Q622)+IF(Q623-Q620=3,IF(Q622-1&gt;0,Q622-1,0))+IF(Q623-Q620=4,IF(Q622-2&gt;0,Q622-2,0))</f>
        <v>0</v>
      </c>
      <c r="R624" s="138">
        <f t="shared" si="346"/>
        <v>0</v>
      </c>
      <c r="S624" s="138">
        <f t="shared" si="346"/>
        <v>0</v>
      </c>
      <c r="T624" s="138">
        <f t="shared" si="346"/>
        <v>0</v>
      </c>
      <c r="U624" s="138">
        <f t="shared" si="346"/>
        <v>0</v>
      </c>
      <c r="V624" s="138">
        <f t="shared" si="346"/>
        <v>0</v>
      </c>
      <c r="W624" s="138">
        <f t="shared" si="346"/>
        <v>0</v>
      </c>
      <c r="X624" s="138">
        <f t="shared" si="346"/>
        <v>0</v>
      </c>
      <c r="Y624" s="135">
        <f t="shared" si="346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2" ht="15" thickBot="1" x14ac:dyDescent="0.4">
      <c r="E625" s="101"/>
      <c r="F625" s="140" t="s">
        <v>53</v>
      </c>
      <c r="G625" s="141">
        <f t="shared" ref="G625:O625" si="347">IF(G623-G620=-2,4)+IF(G623-G620=-1,3)+IF(G623-G620=0,2)+IF(G623-G620=1,1)+IF(G623-G620&gt;2,0)</f>
        <v>0</v>
      </c>
      <c r="H625" s="141">
        <f t="shared" si="347"/>
        <v>0</v>
      </c>
      <c r="I625" s="141">
        <f t="shared" si="347"/>
        <v>0</v>
      </c>
      <c r="J625" s="141">
        <f t="shared" si="347"/>
        <v>0</v>
      </c>
      <c r="K625" s="141">
        <f t="shared" si="347"/>
        <v>0</v>
      </c>
      <c r="L625" s="141">
        <f t="shared" si="347"/>
        <v>0</v>
      </c>
      <c r="M625" s="141">
        <f t="shared" si="347"/>
        <v>0</v>
      </c>
      <c r="N625" s="141">
        <f t="shared" si="347"/>
        <v>0</v>
      </c>
      <c r="O625" s="142">
        <f t="shared" si="347"/>
        <v>0</v>
      </c>
      <c r="P625" s="143">
        <f>SUM(G625:O625)</f>
        <v>0</v>
      </c>
      <c r="Q625" s="142">
        <f t="shared" ref="Q625:Y625" si="348">IF(Q623-Q620=-2,4)+IF(Q623-Q620=-1,3)+IF(Q623-Q620=0,2)+IF(Q623-Q620=1,1)+IF(Q623-Q620&gt;2,0)</f>
        <v>0</v>
      </c>
      <c r="R625" s="142">
        <f t="shared" si="348"/>
        <v>0</v>
      </c>
      <c r="S625" s="142">
        <f t="shared" si="348"/>
        <v>0</v>
      </c>
      <c r="T625" s="142">
        <f t="shared" si="348"/>
        <v>0</v>
      </c>
      <c r="U625" s="142">
        <f t="shared" si="348"/>
        <v>0</v>
      </c>
      <c r="V625" s="142">
        <f t="shared" si="348"/>
        <v>0</v>
      </c>
      <c r="W625" s="142">
        <f t="shared" si="348"/>
        <v>0</v>
      </c>
      <c r="X625" s="142">
        <f t="shared" si="348"/>
        <v>0</v>
      </c>
      <c r="Y625" s="142">
        <f t="shared" si="348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2" x14ac:dyDescent="0.35">
      <c r="E626" s="101"/>
      <c r="F626" s="38"/>
      <c r="G626" s="28">
        <f>G623-G620</f>
        <v>6</v>
      </c>
      <c r="H626" s="28">
        <f t="shared" ref="H626:O626" si="349">H623-H620</f>
        <v>6</v>
      </c>
      <c r="I626" s="28">
        <f t="shared" si="349"/>
        <v>5</v>
      </c>
      <c r="J626" s="28">
        <f t="shared" si="349"/>
        <v>6</v>
      </c>
      <c r="K626" s="28">
        <f t="shared" si="349"/>
        <v>7</v>
      </c>
      <c r="L626" s="28">
        <f t="shared" si="349"/>
        <v>5</v>
      </c>
      <c r="M626" s="28">
        <f t="shared" si="349"/>
        <v>7</v>
      </c>
      <c r="N626" s="28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5"/>
      <c r="AA626" s="146"/>
      <c r="AB626" s="101"/>
      <c r="AC626" s="101"/>
    </row>
    <row r="627" spans="5:32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2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2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</row>
    <row r="630" spans="5:32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</row>
    <row r="631" spans="5:32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</row>
    <row r="632" spans="5:32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</row>
    <row r="633" spans="5:32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</row>
    <row r="634" spans="5:32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</row>
    <row r="635" spans="5:32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</row>
    <row r="636" spans="5:32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</row>
    <row r="637" spans="5:32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</row>
    <row r="638" spans="5:32" ht="15.5" thickTop="1" thickBot="1" x14ac:dyDescent="0.4"/>
    <row r="639" spans="5:32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0</v>
      </c>
      <c r="AB639" s="101"/>
      <c r="AC639" s="101"/>
    </row>
    <row r="640" spans="5:32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133</v>
      </c>
      <c r="M640" s="211"/>
      <c r="N640" s="211"/>
      <c r="O640" s="211">
        <f>$G$3</f>
        <v>68.599999999999994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2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2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2" x14ac:dyDescent="0.35">
      <c r="E643" s="101"/>
      <c r="F643" s="109" t="s">
        <v>11</v>
      </c>
      <c r="G643" s="110">
        <f>G$7</f>
        <v>4</v>
      </c>
      <c r="H643" s="110">
        <f t="shared" ref="H643:O643" si="351">H$7</f>
        <v>4</v>
      </c>
      <c r="I643" s="110">
        <f t="shared" si="351"/>
        <v>5</v>
      </c>
      <c r="J643" s="110">
        <f t="shared" si="351"/>
        <v>4</v>
      </c>
      <c r="K643" s="110">
        <f t="shared" si="351"/>
        <v>3</v>
      </c>
      <c r="L643" s="110">
        <f t="shared" si="351"/>
        <v>5</v>
      </c>
      <c r="M643" s="110">
        <f t="shared" si="351"/>
        <v>3</v>
      </c>
      <c r="N643" s="110">
        <f t="shared" si="351"/>
        <v>5</v>
      </c>
      <c r="O643" s="110">
        <f t="shared" si="351"/>
        <v>3</v>
      </c>
      <c r="P643" s="111">
        <f>SUM(G643:O643)</f>
        <v>36</v>
      </c>
      <c r="Q643" s="110">
        <f t="shared" ref="Q643:Y643" si="352">Q$7</f>
        <v>4</v>
      </c>
      <c r="R643" s="112">
        <f t="shared" si="352"/>
        <v>4</v>
      </c>
      <c r="S643" s="112">
        <f t="shared" si="352"/>
        <v>3</v>
      </c>
      <c r="T643" s="112">
        <f t="shared" si="352"/>
        <v>5</v>
      </c>
      <c r="U643" s="112">
        <f t="shared" si="352"/>
        <v>3</v>
      </c>
      <c r="V643" s="112">
        <f t="shared" si="352"/>
        <v>4</v>
      </c>
      <c r="W643" s="112">
        <f t="shared" si="352"/>
        <v>4</v>
      </c>
      <c r="X643" s="112">
        <f t="shared" si="352"/>
        <v>5</v>
      </c>
      <c r="Y643" s="113">
        <f t="shared" si="352"/>
        <v>4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2" x14ac:dyDescent="0.35">
      <c r="E644" s="101"/>
      <c r="F644" s="114" t="s">
        <v>7</v>
      </c>
      <c r="G644" s="115">
        <f>G$8</f>
        <v>4</v>
      </c>
      <c r="H644" s="115">
        <f t="shared" ref="H644:O644" si="353">H$8</f>
        <v>8</v>
      </c>
      <c r="I644" s="115">
        <f t="shared" si="353"/>
        <v>12</v>
      </c>
      <c r="J644" s="115">
        <f t="shared" si="353"/>
        <v>14</v>
      </c>
      <c r="K644" s="115">
        <f t="shared" si="353"/>
        <v>2</v>
      </c>
      <c r="L644" s="115">
        <f t="shared" si="353"/>
        <v>10</v>
      </c>
      <c r="M644" s="115">
        <f t="shared" si="353"/>
        <v>18</v>
      </c>
      <c r="N644" s="115">
        <f t="shared" si="353"/>
        <v>16</v>
      </c>
      <c r="O644" s="116">
        <f t="shared" si="353"/>
        <v>6</v>
      </c>
      <c r="P644" s="117"/>
      <c r="Q644" s="118">
        <f t="shared" ref="Q644:Y644" si="354">Q$8</f>
        <v>1</v>
      </c>
      <c r="R644" s="119">
        <f t="shared" si="354"/>
        <v>9</v>
      </c>
      <c r="S644" s="119">
        <f t="shared" si="354"/>
        <v>11</v>
      </c>
      <c r="T644" s="119">
        <f t="shared" si="354"/>
        <v>5</v>
      </c>
      <c r="U644" s="119">
        <f t="shared" si="354"/>
        <v>17</v>
      </c>
      <c r="V644" s="119">
        <f t="shared" si="354"/>
        <v>15</v>
      </c>
      <c r="W644" s="119">
        <f t="shared" si="354"/>
        <v>3</v>
      </c>
      <c r="X644" s="119">
        <f t="shared" si="354"/>
        <v>13</v>
      </c>
      <c r="Y644" s="116">
        <f t="shared" si="354"/>
        <v>7</v>
      </c>
      <c r="Z644" s="117"/>
      <c r="AA644" s="120"/>
      <c r="AB644" s="101"/>
      <c r="AC644" s="101"/>
    </row>
    <row r="645" spans="5:32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1</v>
      </c>
      <c r="H645" s="122">
        <f t="shared" ref="H645:O645" si="355">IF($Q640&lt;=18,IF(H644&lt;=$Q640,1,0),IF($Q640&lt;=36,IF(H644&lt;=($Q640-18),2,1),IF($Q640&gt;36,IF(H644&lt;=($Q640-36),3,2))))</f>
        <v>1</v>
      </c>
      <c r="I645" s="122">
        <f t="shared" si="355"/>
        <v>1</v>
      </c>
      <c r="J645" s="122">
        <f t="shared" si="355"/>
        <v>1</v>
      </c>
      <c r="K645" s="122">
        <f t="shared" si="355"/>
        <v>2</v>
      </c>
      <c r="L645" s="122">
        <f t="shared" si="355"/>
        <v>1</v>
      </c>
      <c r="M645" s="122">
        <f t="shared" si="355"/>
        <v>1</v>
      </c>
      <c r="N645" s="122">
        <f t="shared" si="355"/>
        <v>1</v>
      </c>
      <c r="O645" s="123">
        <f t="shared" si="355"/>
        <v>1</v>
      </c>
      <c r="P645" s="124">
        <f>SUM(G645:O645)</f>
        <v>10</v>
      </c>
      <c r="Q645" s="123">
        <f t="shared" ref="Q645:Y645" si="356">IF($Q640&lt;=18,IF(Q644&lt;=$Q640,1,0),IF($Q640&lt;=36,IF(Q644&lt;=($Q640-18),2,1),IF($Q640&gt;36,IF(Q644&lt;=($Q640-36),3,2))))</f>
        <v>2</v>
      </c>
      <c r="R645" s="123">
        <f t="shared" si="356"/>
        <v>1</v>
      </c>
      <c r="S645" s="123">
        <f t="shared" si="356"/>
        <v>1</v>
      </c>
      <c r="T645" s="123">
        <f t="shared" si="356"/>
        <v>1</v>
      </c>
      <c r="U645" s="123">
        <f t="shared" si="356"/>
        <v>1</v>
      </c>
      <c r="V645" s="123">
        <f t="shared" si="356"/>
        <v>1</v>
      </c>
      <c r="W645" s="123">
        <f t="shared" si="356"/>
        <v>1</v>
      </c>
      <c r="X645" s="123">
        <f t="shared" si="356"/>
        <v>1</v>
      </c>
      <c r="Y645" s="123">
        <f t="shared" si="356"/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2" x14ac:dyDescent="0.35">
      <c r="E646" s="101"/>
      <c r="F646" s="127" t="s">
        <v>51</v>
      </c>
      <c r="G646" s="128">
        <f t="shared" ref="G646:O646" si="357">G33</f>
        <v>10</v>
      </c>
      <c r="H646" s="128">
        <f t="shared" si="357"/>
        <v>10</v>
      </c>
      <c r="I646" s="128">
        <f t="shared" si="357"/>
        <v>10</v>
      </c>
      <c r="J646" s="128">
        <f t="shared" si="357"/>
        <v>10</v>
      </c>
      <c r="K646" s="128">
        <f t="shared" si="357"/>
        <v>10</v>
      </c>
      <c r="L646" s="128">
        <f t="shared" si="357"/>
        <v>10</v>
      </c>
      <c r="M646" s="128">
        <f t="shared" si="357"/>
        <v>10</v>
      </c>
      <c r="N646" s="128">
        <f t="shared" si="357"/>
        <v>10</v>
      </c>
      <c r="O646" s="128">
        <f t="shared" si="357"/>
        <v>10</v>
      </c>
      <c r="P646" s="129">
        <f>SUM(G646:O646)</f>
        <v>90</v>
      </c>
      <c r="Q646" s="130">
        <f t="shared" ref="Q646:Y646" si="358">Q33</f>
        <v>10</v>
      </c>
      <c r="R646" s="128">
        <f t="shared" si="358"/>
        <v>10</v>
      </c>
      <c r="S646" s="128">
        <f t="shared" si="358"/>
        <v>10</v>
      </c>
      <c r="T646" s="128">
        <f t="shared" si="358"/>
        <v>10</v>
      </c>
      <c r="U646" s="128">
        <f t="shared" si="358"/>
        <v>10</v>
      </c>
      <c r="V646" s="128">
        <f t="shared" si="358"/>
        <v>10</v>
      </c>
      <c r="W646" s="128">
        <f t="shared" si="358"/>
        <v>10</v>
      </c>
      <c r="X646" s="128">
        <f t="shared" si="358"/>
        <v>10</v>
      </c>
      <c r="Y646" s="131">
        <f t="shared" si="35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2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359">IF(H646-H643=-1,3+H645)+IF(H646-H643=0,2+H645)+IF(H646-H643=1,1+H645)+IF(H646-H643=2,H645)+IF(H646-H643=3,IF(H645-1&gt;0,H645-1,0))+IF(H646-H643=4,IF(H645-2&gt;0,H645-2,0))</f>
        <v>0</v>
      </c>
      <c r="I647" s="134">
        <f t="shared" si="359"/>
        <v>0</v>
      </c>
      <c r="J647" s="134">
        <f t="shared" si="359"/>
        <v>0</v>
      </c>
      <c r="K647" s="134">
        <f t="shared" si="359"/>
        <v>0</v>
      </c>
      <c r="L647" s="134">
        <f t="shared" si="359"/>
        <v>0</v>
      </c>
      <c r="M647" s="134">
        <f t="shared" si="359"/>
        <v>0</v>
      </c>
      <c r="N647" s="134">
        <f t="shared" si="359"/>
        <v>0</v>
      </c>
      <c r="O647" s="135">
        <f t="shared" si="359"/>
        <v>0</v>
      </c>
      <c r="P647" s="136">
        <f>SUM(G647:O647)</f>
        <v>0</v>
      </c>
      <c r="Q647" s="137">
        <f t="shared" ref="Q647:Y647" si="360">IF(Q646-Q643=-1,3+Q645)+IF(Q646-Q643=0,2+Q645)+IF(Q646-Q643=1,1+Q645)+IF(Q646-Q643=2,Q645)+IF(Q646-Q643=3,IF(Q645-1&gt;0,Q645-1,0))+IF(Q646-Q643=4,IF(Q645-2&gt;0,Q645-2,0))</f>
        <v>0</v>
      </c>
      <c r="R647" s="138">
        <f t="shared" si="360"/>
        <v>0</v>
      </c>
      <c r="S647" s="138">
        <f t="shared" si="360"/>
        <v>0</v>
      </c>
      <c r="T647" s="138">
        <f t="shared" si="360"/>
        <v>0</v>
      </c>
      <c r="U647" s="138">
        <f t="shared" si="360"/>
        <v>0</v>
      </c>
      <c r="V647" s="138">
        <f t="shared" si="360"/>
        <v>0</v>
      </c>
      <c r="W647" s="138">
        <f t="shared" si="360"/>
        <v>0</v>
      </c>
      <c r="X647" s="138">
        <f t="shared" si="360"/>
        <v>0</v>
      </c>
      <c r="Y647" s="135">
        <f t="shared" si="36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2" ht="15" thickBot="1" x14ac:dyDescent="0.4">
      <c r="E648" s="101"/>
      <c r="F648" s="140" t="s">
        <v>53</v>
      </c>
      <c r="G648" s="141">
        <f t="shared" ref="G648:O648" si="361">IF(G646-G643=-2,4)+IF(G646-G643=-1,3)+IF(G646-G643=0,2)+IF(G646-G643=1,1)+IF(G646-G643&gt;2,0)</f>
        <v>0</v>
      </c>
      <c r="H648" s="141">
        <f t="shared" si="361"/>
        <v>0</v>
      </c>
      <c r="I648" s="141">
        <f t="shared" si="361"/>
        <v>0</v>
      </c>
      <c r="J648" s="141">
        <f t="shared" si="361"/>
        <v>0</v>
      </c>
      <c r="K648" s="141">
        <f t="shared" si="361"/>
        <v>0</v>
      </c>
      <c r="L648" s="141">
        <f t="shared" si="361"/>
        <v>0</v>
      </c>
      <c r="M648" s="141">
        <f t="shared" si="361"/>
        <v>0</v>
      </c>
      <c r="N648" s="141">
        <f t="shared" si="361"/>
        <v>0</v>
      </c>
      <c r="O648" s="142">
        <f t="shared" si="361"/>
        <v>0</v>
      </c>
      <c r="P648" s="143">
        <f>SUM(G648:O648)</f>
        <v>0</v>
      </c>
      <c r="Q648" s="142">
        <f t="shared" ref="Q648:Y648" si="362">IF(Q646-Q643=-2,4)+IF(Q646-Q643=-1,3)+IF(Q646-Q643=0,2)+IF(Q646-Q643=1,1)+IF(Q646-Q643&gt;2,0)</f>
        <v>0</v>
      </c>
      <c r="R648" s="142">
        <f t="shared" si="362"/>
        <v>0</v>
      </c>
      <c r="S648" s="142">
        <f t="shared" si="362"/>
        <v>0</v>
      </c>
      <c r="T648" s="142">
        <f t="shared" si="362"/>
        <v>0</v>
      </c>
      <c r="U648" s="142">
        <f t="shared" si="362"/>
        <v>0</v>
      </c>
      <c r="V648" s="142">
        <f t="shared" si="362"/>
        <v>0</v>
      </c>
      <c r="W648" s="142">
        <f t="shared" si="362"/>
        <v>0</v>
      </c>
      <c r="X648" s="142">
        <f t="shared" si="362"/>
        <v>0</v>
      </c>
      <c r="Y648" s="142">
        <f t="shared" si="36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2" x14ac:dyDescent="0.35">
      <c r="E649" s="101"/>
      <c r="F649" s="38"/>
      <c r="G649" s="28">
        <f>G646-G643</f>
        <v>6</v>
      </c>
      <c r="H649" s="28">
        <f t="shared" ref="H649:O649" si="363">H646-H643</f>
        <v>6</v>
      </c>
      <c r="I649" s="28">
        <f t="shared" si="363"/>
        <v>5</v>
      </c>
      <c r="J649" s="28">
        <f t="shared" si="363"/>
        <v>6</v>
      </c>
      <c r="K649" s="28">
        <f t="shared" si="363"/>
        <v>7</v>
      </c>
      <c r="L649" s="28">
        <f t="shared" si="363"/>
        <v>5</v>
      </c>
      <c r="M649" s="28">
        <f t="shared" si="363"/>
        <v>7</v>
      </c>
      <c r="N649" s="28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5"/>
      <c r="AA649" s="146"/>
      <c r="AB649" s="101"/>
      <c r="AC649" s="101"/>
    </row>
    <row r="650" spans="5:32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2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2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</row>
    <row r="653" spans="5:32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</row>
    <row r="654" spans="5:32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</row>
    <row r="655" spans="5:32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</row>
    <row r="656" spans="5:32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</row>
    <row r="657" spans="5:32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</row>
    <row r="658" spans="5:32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</row>
    <row r="659" spans="5:32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</row>
    <row r="660" spans="5:32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</row>
    <row r="661" spans="5:32" ht="15.5" thickTop="1" thickBot="1" x14ac:dyDescent="0.4"/>
    <row r="662" spans="5:32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0</v>
      </c>
      <c r="AB662" s="101"/>
      <c r="AC662" s="101"/>
    </row>
    <row r="663" spans="5:32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133</v>
      </c>
      <c r="M663" s="211"/>
      <c r="N663" s="211"/>
      <c r="O663" s="211">
        <f>$G$3</f>
        <v>68.599999999999994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2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2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2" x14ac:dyDescent="0.35">
      <c r="E666" s="101"/>
      <c r="F666" s="109" t="s">
        <v>11</v>
      </c>
      <c r="G666" s="110">
        <f>G$7</f>
        <v>4</v>
      </c>
      <c r="H666" s="110">
        <f t="shared" ref="H666:O666" si="365">H$7</f>
        <v>4</v>
      </c>
      <c r="I666" s="110">
        <f t="shared" si="365"/>
        <v>5</v>
      </c>
      <c r="J666" s="110">
        <f t="shared" si="365"/>
        <v>4</v>
      </c>
      <c r="K666" s="110">
        <f t="shared" si="365"/>
        <v>3</v>
      </c>
      <c r="L666" s="110">
        <f t="shared" si="365"/>
        <v>5</v>
      </c>
      <c r="M666" s="110">
        <f t="shared" si="365"/>
        <v>3</v>
      </c>
      <c r="N666" s="110">
        <f t="shared" si="365"/>
        <v>5</v>
      </c>
      <c r="O666" s="110">
        <f t="shared" si="365"/>
        <v>3</v>
      </c>
      <c r="P666" s="111">
        <f>SUM(G666:O666)</f>
        <v>36</v>
      </c>
      <c r="Q666" s="110">
        <f t="shared" ref="Q666:Y666" si="366">Q$7</f>
        <v>4</v>
      </c>
      <c r="R666" s="112">
        <f t="shared" si="366"/>
        <v>4</v>
      </c>
      <c r="S666" s="112">
        <f t="shared" si="366"/>
        <v>3</v>
      </c>
      <c r="T666" s="112">
        <f t="shared" si="366"/>
        <v>5</v>
      </c>
      <c r="U666" s="112">
        <f t="shared" si="366"/>
        <v>3</v>
      </c>
      <c r="V666" s="112">
        <f t="shared" si="366"/>
        <v>4</v>
      </c>
      <c r="W666" s="112">
        <f t="shared" si="366"/>
        <v>4</v>
      </c>
      <c r="X666" s="112">
        <f t="shared" si="366"/>
        <v>5</v>
      </c>
      <c r="Y666" s="113">
        <f t="shared" si="366"/>
        <v>4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2" x14ac:dyDescent="0.35">
      <c r="E667" s="101"/>
      <c r="F667" s="114" t="s">
        <v>7</v>
      </c>
      <c r="G667" s="115">
        <f>G$8</f>
        <v>4</v>
      </c>
      <c r="H667" s="115">
        <f t="shared" ref="H667:O667" si="367">H$8</f>
        <v>8</v>
      </c>
      <c r="I667" s="115">
        <f t="shared" si="367"/>
        <v>12</v>
      </c>
      <c r="J667" s="115">
        <f t="shared" si="367"/>
        <v>14</v>
      </c>
      <c r="K667" s="115">
        <f t="shared" si="367"/>
        <v>2</v>
      </c>
      <c r="L667" s="115">
        <f t="shared" si="367"/>
        <v>10</v>
      </c>
      <c r="M667" s="115">
        <f t="shared" si="367"/>
        <v>18</v>
      </c>
      <c r="N667" s="115">
        <f t="shared" si="367"/>
        <v>16</v>
      </c>
      <c r="O667" s="116">
        <f t="shared" si="367"/>
        <v>6</v>
      </c>
      <c r="P667" s="117"/>
      <c r="Q667" s="118">
        <f t="shared" ref="Q667:Y667" si="368">Q$8</f>
        <v>1</v>
      </c>
      <c r="R667" s="119">
        <f t="shared" si="368"/>
        <v>9</v>
      </c>
      <c r="S667" s="119">
        <f t="shared" si="368"/>
        <v>11</v>
      </c>
      <c r="T667" s="119">
        <f t="shared" si="368"/>
        <v>5</v>
      </c>
      <c r="U667" s="119">
        <f t="shared" si="368"/>
        <v>17</v>
      </c>
      <c r="V667" s="119">
        <f t="shared" si="368"/>
        <v>15</v>
      </c>
      <c r="W667" s="119">
        <f t="shared" si="368"/>
        <v>3</v>
      </c>
      <c r="X667" s="119">
        <f t="shared" si="368"/>
        <v>13</v>
      </c>
      <c r="Y667" s="116">
        <f t="shared" si="368"/>
        <v>7</v>
      </c>
      <c r="Z667" s="117"/>
      <c r="AA667" s="120"/>
      <c r="AB667" s="101"/>
      <c r="AC667" s="101"/>
    </row>
    <row r="668" spans="5:32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1</v>
      </c>
      <c r="H668" s="122">
        <f t="shared" ref="H668:O668" si="369">IF($Q663&lt;=18,IF(H667&lt;=$Q663,1,0),IF($Q663&lt;=36,IF(H667&lt;=($Q663-18),2,1),IF($Q663&gt;36,IF(H667&lt;=($Q663-36),3,2))))</f>
        <v>1</v>
      </c>
      <c r="I668" s="122">
        <f t="shared" si="369"/>
        <v>1</v>
      </c>
      <c r="J668" s="122">
        <f t="shared" si="369"/>
        <v>1</v>
      </c>
      <c r="K668" s="122">
        <f t="shared" si="369"/>
        <v>2</v>
      </c>
      <c r="L668" s="122">
        <f t="shared" si="369"/>
        <v>1</v>
      </c>
      <c r="M668" s="122">
        <f t="shared" si="369"/>
        <v>1</v>
      </c>
      <c r="N668" s="122">
        <f t="shared" si="369"/>
        <v>1</v>
      </c>
      <c r="O668" s="123">
        <f t="shared" si="369"/>
        <v>1</v>
      </c>
      <c r="P668" s="124">
        <f>SUM(G668:O668)</f>
        <v>10</v>
      </c>
      <c r="Q668" s="123">
        <f t="shared" ref="Q668:Y668" si="370">IF($Q663&lt;=18,IF(Q667&lt;=$Q663,1,0),IF($Q663&lt;=36,IF(Q667&lt;=($Q663-18),2,1),IF($Q663&gt;36,IF(Q667&lt;=($Q663-36),3,2))))</f>
        <v>2</v>
      </c>
      <c r="R668" s="123">
        <f t="shared" si="370"/>
        <v>1</v>
      </c>
      <c r="S668" s="123">
        <f t="shared" si="370"/>
        <v>1</v>
      </c>
      <c r="T668" s="123">
        <f t="shared" si="370"/>
        <v>1</v>
      </c>
      <c r="U668" s="123">
        <f t="shared" si="370"/>
        <v>1</v>
      </c>
      <c r="V668" s="123">
        <f t="shared" si="370"/>
        <v>1</v>
      </c>
      <c r="W668" s="123">
        <f t="shared" si="370"/>
        <v>1</v>
      </c>
      <c r="X668" s="123">
        <f t="shared" si="370"/>
        <v>1</v>
      </c>
      <c r="Y668" s="123">
        <f t="shared" si="370"/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2" x14ac:dyDescent="0.35">
      <c r="E669" s="101"/>
      <c r="F669" s="127" t="s">
        <v>51</v>
      </c>
      <c r="G669" s="128">
        <f t="shared" ref="G669:O669" si="371">G34</f>
        <v>10</v>
      </c>
      <c r="H669" s="128">
        <f t="shared" si="371"/>
        <v>10</v>
      </c>
      <c r="I669" s="128">
        <f t="shared" si="371"/>
        <v>10</v>
      </c>
      <c r="J669" s="128">
        <f t="shared" si="371"/>
        <v>10</v>
      </c>
      <c r="K669" s="128">
        <f t="shared" si="371"/>
        <v>10</v>
      </c>
      <c r="L669" s="128">
        <f t="shared" si="371"/>
        <v>10</v>
      </c>
      <c r="M669" s="128">
        <f t="shared" si="371"/>
        <v>10</v>
      </c>
      <c r="N669" s="128">
        <f t="shared" si="371"/>
        <v>10</v>
      </c>
      <c r="O669" s="128">
        <f t="shared" si="371"/>
        <v>10</v>
      </c>
      <c r="P669" s="129">
        <f>SUM(G669:O669)</f>
        <v>90</v>
      </c>
      <c r="Q669" s="130">
        <f t="shared" ref="Q669:Y669" si="372">Q34</f>
        <v>10</v>
      </c>
      <c r="R669" s="128">
        <f t="shared" si="372"/>
        <v>10</v>
      </c>
      <c r="S669" s="128">
        <f t="shared" si="372"/>
        <v>10</v>
      </c>
      <c r="T669" s="128">
        <f t="shared" si="372"/>
        <v>10</v>
      </c>
      <c r="U669" s="128">
        <f t="shared" si="372"/>
        <v>10</v>
      </c>
      <c r="V669" s="128">
        <f t="shared" si="372"/>
        <v>10</v>
      </c>
      <c r="W669" s="128">
        <f t="shared" si="372"/>
        <v>10</v>
      </c>
      <c r="X669" s="128">
        <f t="shared" si="372"/>
        <v>10</v>
      </c>
      <c r="Y669" s="131">
        <f t="shared" si="372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2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373">IF(H669-H666=-1,3+H668)+IF(H669-H666=0,2+H668)+IF(H669-H666=1,1+H668)+IF(H669-H666=2,H668)+IF(H669-H666=3,IF(H668-1&gt;0,H668-1,0))+IF(H669-H666=4,IF(H668-2&gt;0,H668-2,0))</f>
        <v>0</v>
      </c>
      <c r="I670" s="134">
        <f t="shared" si="373"/>
        <v>0</v>
      </c>
      <c r="J670" s="134">
        <f t="shared" si="373"/>
        <v>0</v>
      </c>
      <c r="K670" s="134">
        <f t="shared" si="373"/>
        <v>0</v>
      </c>
      <c r="L670" s="134">
        <f t="shared" si="373"/>
        <v>0</v>
      </c>
      <c r="M670" s="134">
        <f t="shared" si="373"/>
        <v>0</v>
      </c>
      <c r="N670" s="134">
        <f t="shared" si="373"/>
        <v>0</v>
      </c>
      <c r="O670" s="135">
        <f t="shared" si="373"/>
        <v>0</v>
      </c>
      <c r="P670" s="136">
        <f>SUM(G670:O670)</f>
        <v>0</v>
      </c>
      <c r="Q670" s="137">
        <f t="shared" ref="Q670:Y670" si="374">IF(Q669-Q666=-1,3+Q668)+IF(Q669-Q666=0,2+Q668)+IF(Q669-Q666=1,1+Q668)+IF(Q669-Q666=2,Q668)+IF(Q669-Q666=3,IF(Q668-1&gt;0,Q668-1,0))+IF(Q669-Q666=4,IF(Q668-2&gt;0,Q668-2,0))</f>
        <v>0</v>
      </c>
      <c r="R670" s="138">
        <f t="shared" si="374"/>
        <v>0</v>
      </c>
      <c r="S670" s="138">
        <f t="shared" si="374"/>
        <v>0</v>
      </c>
      <c r="T670" s="138">
        <f t="shared" si="374"/>
        <v>0</v>
      </c>
      <c r="U670" s="138">
        <f t="shared" si="374"/>
        <v>0</v>
      </c>
      <c r="V670" s="138">
        <f t="shared" si="374"/>
        <v>0</v>
      </c>
      <c r="W670" s="138">
        <f t="shared" si="374"/>
        <v>0</v>
      </c>
      <c r="X670" s="138">
        <f t="shared" si="374"/>
        <v>0</v>
      </c>
      <c r="Y670" s="135">
        <f t="shared" si="374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2" ht="15" thickBot="1" x14ac:dyDescent="0.4">
      <c r="E671" s="101"/>
      <c r="F671" s="140" t="s">
        <v>53</v>
      </c>
      <c r="G671" s="141">
        <f t="shared" ref="G671:O671" si="375">IF(G669-G666=-2,4)+IF(G669-G666=-1,3)+IF(G669-G666=0,2)+IF(G669-G666=1,1)+IF(G669-G666&gt;2,0)</f>
        <v>0</v>
      </c>
      <c r="H671" s="141">
        <f t="shared" si="375"/>
        <v>0</v>
      </c>
      <c r="I671" s="141">
        <f t="shared" si="375"/>
        <v>0</v>
      </c>
      <c r="J671" s="141">
        <f t="shared" si="375"/>
        <v>0</v>
      </c>
      <c r="K671" s="141">
        <f t="shared" si="375"/>
        <v>0</v>
      </c>
      <c r="L671" s="141">
        <f t="shared" si="375"/>
        <v>0</v>
      </c>
      <c r="M671" s="141">
        <f t="shared" si="375"/>
        <v>0</v>
      </c>
      <c r="N671" s="141">
        <f t="shared" si="375"/>
        <v>0</v>
      </c>
      <c r="O671" s="142">
        <f t="shared" si="375"/>
        <v>0</v>
      </c>
      <c r="P671" s="143">
        <f>SUM(G671:O671)</f>
        <v>0</v>
      </c>
      <c r="Q671" s="142">
        <f t="shared" ref="Q671:Y671" si="376">IF(Q669-Q666=-2,4)+IF(Q669-Q666=-1,3)+IF(Q669-Q666=0,2)+IF(Q669-Q666=1,1)+IF(Q669-Q666&gt;2,0)</f>
        <v>0</v>
      </c>
      <c r="R671" s="142">
        <f t="shared" si="376"/>
        <v>0</v>
      </c>
      <c r="S671" s="142">
        <f t="shared" si="376"/>
        <v>0</v>
      </c>
      <c r="T671" s="142">
        <f t="shared" si="376"/>
        <v>0</v>
      </c>
      <c r="U671" s="142">
        <f t="shared" si="376"/>
        <v>0</v>
      </c>
      <c r="V671" s="142">
        <f t="shared" si="376"/>
        <v>0</v>
      </c>
      <c r="W671" s="142">
        <f t="shared" si="376"/>
        <v>0</v>
      </c>
      <c r="X671" s="142">
        <f t="shared" si="376"/>
        <v>0</v>
      </c>
      <c r="Y671" s="142">
        <f t="shared" si="376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2" x14ac:dyDescent="0.35">
      <c r="E672" s="101"/>
      <c r="F672" s="38"/>
      <c r="G672" s="28">
        <f>G669-G666</f>
        <v>6</v>
      </c>
      <c r="H672" s="28">
        <f t="shared" ref="H672:O672" si="377">H669-H666</f>
        <v>6</v>
      </c>
      <c r="I672" s="28">
        <f t="shared" si="377"/>
        <v>5</v>
      </c>
      <c r="J672" s="28">
        <f t="shared" si="377"/>
        <v>6</v>
      </c>
      <c r="K672" s="28">
        <f t="shared" si="377"/>
        <v>7</v>
      </c>
      <c r="L672" s="28">
        <f t="shared" si="377"/>
        <v>5</v>
      </c>
      <c r="M672" s="28">
        <f t="shared" si="377"/>
        <v>7</v>
      </c>
      <c r="N672" s="28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5"/>
      <c r="AA672" s="146"/>
      <c r="AB672" s="101"/>
      <c r="AC672" s="101"/>
    </row>
    <row r="673" spans="5:32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2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2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</row>
    <row r="676" spans="5:32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</row>
    <row r="677" spans="5:32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</row>
    <row r="678" spans="5:32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</row>
    <row r="679" spans="5:32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</row>
    <row r="680" spans="5:32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</row>
    <row r="681" spans="5:32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</row>
    <row r="682" spans="5:32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</row>
    <row r="683" spans="5:32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</row>
    <row r="684" spans="5:32" ht="15.5" thickTop="1" thickBot="1" x14ac:dyDescent="0.4"/>
    <row r="685" spans="5:32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0</v>
      </c>
      <c r="AB685" s="101"/>
      <c r="AC685" s="101"/>
    </row>
    <row r="686" spans="5:32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133</v>
      </c>
      <c r="M686" s="211"/>
      <c r="N686" s="211"/>
      <c r="O686" s="211">
        <f>$G$3</f>
        <v>68.599999999999994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2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2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2" x14ac:dyDescent="0.35">
      <c r="E689" s="101"/>
      <c r="F689" s="109" t="s">
        <v>11</v>
      </c>
      <c r="G689" s="110">
        <f>G$7</f>
        <v>4</v>
      </c>
      <c r="H689" s="110">
        <f t="shared" ref="H689:O689" si="379">H$7</f>
        <v>4</v>
      </c>
      <c r="I689" s="110">
        <f t="shared" si="379"/>
        <v>5</v>
      </c>
      <c r="J689" s="110">
        <f t="shared" si="379"/>
        <v>4</v>
      </c>
      <c r="K689" s="110">
        <f t="shared" si="379"/>
        <v>3</v>
      </c>
      <c r="L689" s="110">
        <f t="shared" si="379"/>
        <v>5</v>
      </c>
      <c r="M689" s="110">
        <f t="shared" si="379"/>
        <v>3</v>
      </c>
      <c r="N689" s="110">
        <f t="shared" si="379"/>
        <v>5</v>
      </c>
      <c r="O689" s="110">
        <f t="shared" si="379"/>
        <v>3</v>
      </c>
      <c r="P689" s="111">
        <f>SUM(G689:O689)</f>
        <v>36</v>
      </c>
      <c r="Q689" s="110">
        <f t="shared" ref="Q689:Y689" si="380">Q$7</f>
        <v>4</v>
      </c>
      <c r="R689" s="112">
        <f t="shared" si="380"/>
        <v>4</v>
      </c>
      <c r="S689" s="112">
        <f t="shared" si="380"/>
        <v>3</v>
      </c>
      <c r="T689" s="112">
        <f t="shared" si="380"/>
        <v>5</v>
      </c>
      <c r="U689" s="112">
        <f t="shared" si="380"/>
        <v>3</v>
      </c>
      <c r="V689" s="112">
        <f t="shared" si="380"/>
        <v>4</v>
      </c>
      <c r="W689" s="112">
        <f t="shared" si="380"/>
        <v>4</v>
      </c>
      <c r="X689" s="112">
        <f t="shared" si="380"/>
        <v>5</v>
      </c>
      <c r="Y689" s="113">
        <f t="shared" si="380"/>
        <v>4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2" x14ac:dyDescent="0.35">
      <c r="E690" s="101"/>
      <c r="F690" s="114" t="s">
        <v>7</v>
      </c>
      <c r="G690" s="115">
        <f>G$8</f>
        <v>4</v>
      </c>
      <c r="H690" s="115">
        <f t="shared" ref="H690:O690" si="381">H$8</f>
        <v>8</v>
      </c>
      <c r="I690" s="115">
        <f t="shared" si="381"/>
        <v>12</v>
      </c>
      <c r="J690" s="115">
        <f t="shared" si="381"/>
        <v>14</v>
      </c>
      <c r="K690" s="115">
        <f t="shared" si="381"/>
        <v>2</v>
      </c>
      <c r="L690" s="115">
        <f t="shared" si="381"/>
        <v>10</v>
      </c>
      <c r="M690" s="115">
        <f t="shared" si="381"/>
        <v>18</v>
      </c>
      <c r="N690" s="115">
        <f t="shared" si="381"/>
        <v>16</v>
      </c>
      <c r="O690" s="116">
        <f t="shared" si="381"/>
        <v>6</v>
      </c>
      <c r="P690" s="117"/>
      <c r="Q690" s="118">
        <f t="shared" ref="Q690:Y690" si="382">Q$8</f>
        <v>1</v>
      </c>
      <c r="R690" s="119">
        <f t="shared" si="382"/>
        <v>9</v>
      </c>
      <c r="S690" s="119">
        <f t="shared" si="382"/>
        <v>11</v>
      </c>
      <c r="T690" s="119">
        <f t="shared" si="382"/>
        <v>5</v>
      </c>
      <c r="U690" s="119">
        <f t="shared" si="382"/>
        <v>17</v>
      </c>
      <c r="V690" s="119">
        <f t="shared" si="382"/>
        <v>15</v>
      </c>
      <c r="W690" s="119">
        <f t="shared" si="382"/>
        <v>3</v>
      </c>
      <c r="X690" s="119">
        <f t="shared" si="382"/>
        <v>13</v>
      </c>
      <c r="Y690" s="116">
        <f t="shared" si="382"/>
        <v>7</v>
      </c>
      <c r="Z690" s="117"/>
      <c r="AA690" s="120"/>
      <c r="AB690" s="101"/>
      <c r="AC690" s="101"/>
    </row>
    <row r="691" spans="5:32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1</v>
      </c>
      <c r="H691" s="122">
        <f t="shared" ref="H691:O691" si="383">IF($Q686&lt;=18,IF(H690&lt;=$Q686,1,0),IF($Q686&lt;=36,IF(H690&lt;=($Q686-18),2,1),IF($Q686&gt;36,IF(H690&lt;=($Q686-36),3,2))))</f>
        <v>1</v>
      </c>
      <c r="I691" s="122">
        <f t="shared" si="383"/>
        <v>1</v>
      </c>
      <c r="J691" s="122">
        <f t="shared" si="383"/>
        <v>1</v>
      </c>
      <c r="K691" s="122">
        <f t="shared" si="383"/>
        <v>2</v>
      </c>
      <c r="L691" s="122">
        <f t="shared" si="383"/>
        <v>1</v>
      </c>
      <c r="M691" s="122">
        <f t="shared" si="383"/>
        <v>1</v>
      </c>
      <c r="N691" s="122">
        <f t="shared" si="383"/>
        <v>1</v>
      </c>
      <c r="O691" s="123">
        <f t="shared" si="383"/>
        <v>1</v>
      </c>
      <c r="P691" s="124">
        <f>SUM(G691:O691)</f>
        <v>10</v>
      </c>
      <c r="Q691" s="123">
        <f t="shared" ref="Q691:Y691" si="384">IF($Q686&lt;=18,IF(Q690&lt;=$Q686,1,0),IF($Q686&lt;=36,IF(Q690&lt;=($Q686-18),2,1),IF($Q686&gt;36,IF(Q690&lt;=($Q686-36),3,2))))</f>
        <v>2</v>
      </c>
      <c r="R691" s="123">
        <f t="shared" si="384"/>
        <v>1</v>
      </c>
      <c r="S691" s="123">
        <f t="shared" si="384"/>
        <v>1</v>
      </c>
      <c r="T691" s="123">
        <f t="shared" si="384"/>
        <v>1</v>
      </c>
      <c r="U691" s="123">
        <f t="shared" si="384"/>
        <v>1</v>
      </c>
      <c r="V691" s="123">
        <f t="shared" si="384"/>
        <v>1</v>
      </c>
      <c r="W691" s="123">
        <f t="shared" si="384"/>
        <v>1</v>
      </c>
      <c r="X691" s="123">
        <f t="shared" si="384"/>
        <v>1</v>
      </c>
      <c r="Y691" s="123">
        <f t="shared" si="384"/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2" x14ac:dyDescent="0.35">
      <c r="E692" s="101"/>
      <c r="F692" s="127" t="s">
        <v>51</v>
      </c>
      <c r="G692" s="128">
        <f t="shared" ref="G692:O692" si="385">G35</f>
        <v>10</v>
      </c>
      <c r="H692" s="128">
        <f t="shared" si="385"/>
        <v>10</v>
      </c>
      <c r="I692" s="128">
        <f t="shared" si="385"/>
        <v>10</v>
      </c>
      <c r="J692" s="128">
        <f t="shared" si="385"/>
        <v>10</v>
      </c>
      <c r="K692" s="128">
        <f t="shared" si="385"/>
        <v>10</v>
      </c>
      <c r="L692" s="128">
        <f t="shared" si="385"/>
        <v>10</v>
      </c>
      <c r="M692" s="128">
        <f t="shared" si="385"/>
        <v>10</v>
      </c>
      <c r="N692" s="128">
        <f t="shared" si="385"/>
        <v>10</v>
      </c>
      <c r="O692" s="128">
        <f t="shared" si="385"/>
        <v>10</v>
      </c>
      <c r="P692" s="129">
        <f>SUM(G692:O692)</f>
        <v>90</v>
      </c>
      <c r="Q692" s="130">
        <f t="shared" ref="Q692:Y692" si="386">Q35</f>
        <v>10</v>
      </c>
      <c r="R692" s="128">
        <f t="shared" si="386"/>
        <v>10</v>
      </c>
      <c r="S692" s="128">
        <f t="shared" si="386"/>
        <v>10</v>
      </c>
      <c r="T692" s="128">
        <f t="shared" si="386"/>
        <v>10</v>
      </c>
      <c r="U692" s="128">
        <f t="shared" si="386"/>
        <v>10</v>
      </c>
      <c r="V692" s="128">
        <f t="shared" si="386"/>
        <v>10</v>
      </c>
      <c r="W692" s="128">
        <f t="shared" si="386"/>
        <v>10</v>
      </c>
      <c r="X692" s="128">
        <f t="shared" si="386"/>
        <v>10</v>
      </c>
      <c r="Y692" s="131">
        <f t="shared" si="38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2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387">IF(H692-H689=-1,3+H691)+IF(H692-H689=0,2+H691)+IF(H692-H689=1,1+H691)+IF(H692-H689=2,H691)+IF(H692-H689=3,IF(H691-1&gt;0,H691-1,0))+IF(H692-H689=4,IF(H691-2&gt;0,H691-2,0))</f>
        <v>0</v>
      </c>
      <c r="I693" s="134">
        <f t="shared" si="387"/>
        <v>0</v>
      </c>
      <c r="J693" s="134">
        <f t="shared" si="387"/>
        <v>0</v>
      </c>
      <c r="K693" s="134">
        <f t="shared" si="387"/>
        <v>0</v>
      </c>
      <c r="L693" s="134">
        <f t="shared" si="387"/>
        <v>0</v>
      </c>
      <c r="M693" s="134">
        <f t="shared" si="387"/>
        <v>0</v>
      </c>
      <c r="N693" s="134">
        <f t="shared" si="387"/>
        <v>0</v>
      </c>
      <c r="O693" s="135">
        <f t="shared" si="387"/>
        <v>0</v>
      </c>
      <c r="P693" s="136">
        <f>SUM(G693:O693)</f>
        <v>0</v>
      </c>
      <c r="Q693" s="137">
        <f t="shared" ref="Q693:Y693" si="388">IF(Q692-Q689=-1,3+Q691)+IF(Q692-Q689=0,2+Q691)+IF(Q692-Q689=1,1+Q691)+IF(Q692-Q689=2,Q691)+IF(Q692-Q689=3,IF(Q691-1&gt;0,Q691-1,0))+IF(Q692-Q689=4,IF(Q691-2&gt;0,Q691-2,0))</f>
        <v>0</v>
      </c>
      <c r="R693" s="138">
        <f t="shared" si="388"/>
        <v>0</v>
      </c>
      <c r="S693" s="138">
        <f t="shared" si="388"/>
        <v>0</v>
      </c>
      <c r="T693" s="138">
        <f t="shared" si="388"/>
        <v>0</v>
      </c>
      <c r="U693" s="138">
        <f t="shared" si="388"/>
        <v>0</v>
      </c>
      <c r="V693" s="138">
        <f t="shared" si="388"/>
        <v>0</v>
      </c>
      <c r="W693" s="138">
        <f t="shared" si="388"/>
        <v>0</v>
      </c>
      <c r="X693" s="138">
        <f t="shared" si="388"/>
        <v>0</v>
      </c>
      <c r="Y693" s="135">
        <f t="shared" si="38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2" ht="15" thickBot="1" x14ac:dyDescent="0.4">
      <c r="E694" s="101"/>
      <c r="F694" s="140" t="s">
        <v>53</v>
      </c>
      <c r="G694" s="141">
        <f t="shared" ref="G694:O694" si="389">IF(G692-G689=-2,4)+IF(G692-G689=-1,3)+IF(G692-G689=0,2)+IF(G692-G689=1,1)+IF(G692-G689&gt;2,0)</f>
        <v>0</v>
      </c>
      <c r="H694" s="141">
        <f t="shared" si="389"/>
        <v>0</v>
      </c>
      <c r="I694" s="141">
        <f t="shared" si="389"/>
        <v>0</v>
      </c>
      <c r="J694" s="141">
        <f t="shared" si="389"/>
        <v>0</v>
      </c>
      <c r="K694" s="141">
        <f t="shared" si="389"/>
        <v>0</v>
      </c>
      <c r="L694" s="141">
        <f t="shared" si="389"/>
        <v>0</v>
      </c>
      <c r="M694" s="141">
        <f t="shared" si="389"/>
        <v>0</v>
      </c>
      <c r="N694" s="141">
        <f t="shared" si="389"/>
        <v>0</v>
      </c>
      <c r="O694" s="142">
        <f t="shared" si="389"/>
        <v>0</v>
      </c>
      <c r="P694" s="143">
        <f>SUM(G694:O694)</f>
        <v>0</v>
      </c>
      <c r="Q694" s="142">
        <f t="shared" ref="Q694:Y694" si="390">IF(Q692-Q689=-2,4)+IF(Q692-Q689=-1,3)+IF(Q692-Q689=0,2)+IF(Q692-Q689=1,1)+IF(Q692-Q689&gt;2,0)</f>
        <v>0</v>
      </c>
      <c r="R694" s="142">
        <f t="shared" si="390"/>
        <v>0</v>
      </c>
      <c r="S694" s="142">
        <f t="shared" si="390"/>
        <v>0</v>
      </c>
      <c r="T694" s="142">
        <f t="shared" si="390"/>
        <v>0</v>
      </c>
      <c r="U694" s="142">
        <f t="shared" si="390"/>
        <v>0</v>
      </c>
      <c r="V694" s="142">
        <f t="shared" si="390"/>
        <v>0</v>
      </c>
      <c r="W694" s="142">
        <f t="shared" si="390"/>
        <v>0</v>
      </c>
      <c r="X694" s="142">
        <f t="shared" si="390"/>
        <v>0</v>
      </c>
      <c r="Y694" s="142">
        <f t="shared" si="39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2" x14ac:dyDescent="0.35">
      <c r="E695" s="101"/>
      <c r="F695" s="38"/>
      <c r="G695" s="28">
        <f>G692-G689</f>
        <v>6</v>
      </c>
      <c r="H695" s="28">
        <f t="shared" ref="H695:O695" si="391">H692-H689</f>
        <v>6</v>
      </c>
      <c r="I695" s="28">
        <f t="shared" si="391"/>
        <v>5</v>
      </c>
      <c r="J695" s="28">
        <f t="shared" si="391"/>
        <v>6</v>
      </c>
      <c r="K695" s="28">
        <f t="shared" si="391"/>
        <v>7</v>
      </c>
      <c r="L695" s="28">
        <f t="shared" si="391"/>
        <v>5</v>
      </c>
      <c r="M695" s="28">
        <f t="shared" si="391"/>
        <v>7</v>
      </c>
      <c r="N695" s="28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5"/>
      <c r="AA695" s="146"/>
      <c r="AB695" s="101"/>
      <c r="AC695" s="101"/>
    </row>
    <row r="696" spans="5:32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2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2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</row>
    <row r="699" spans="5:32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</row>
    <row r="700" spans="5:32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</row>
    <row r="701" spans="5:32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</row>
    <row r="702" spans="5:32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</row>
    <row r="703" spans="5:32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</row>
    <row r="704" spans="5:32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</row>
    <row r="705" spans="5:32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</row>
    <row r="706" spans="5:32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</row>
    <row r="707" spans="5:32" ht="15.5" thickTop="1" thickBot="1" x14ac:dyDescent="0.4"/>
    <row r="708" spans="5:32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0</v>
      </c>
      <c r="AB708" s="101"/>
      <c r="AC708" s="101"/>
    </row>
    <row r="709" spans="5:32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133</v>
      </c>
      <c r="M709" s="211"/>
      <c r="N709" s="211"/>
      <c r="O709" s="211">
        <f>$G$3</f>
        <v>68.599999999999994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2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2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2" x14ac:dyDescent="0.35">
      <c r="E712" s="101"/>
      <c r="F712" s="109" t="s">
        <v>11</v>
      </c>
      <c r="G712" s="110">
        <f>G$7</f>
        <v>4</v>
      </c>
      <c r="H712" s="110">
        <f t="shared" ref="H712:O712" si="393">H$7</f>
        <v>4</v>
      </c>
      <c r="I712" s="110">
        <f t="shared" si="393"/>
        <v>5</v>
      </c>
      <c r="J712" s="110">
        <f t="shared" si="393"/>
        <v>4</v>
      </c>
      <c r="K712" s="110">
        <f t="shared" si="393"/>
        <v>3</v>
      </c>
      <c r="L712" s="110">
        <f t="shared" si="393"/>
        <v>5</v>
      </c>
      <c r="M712" s="110">
        <f t="shared" si="393"/>
        <v>3</v>
      </c>
      <c r="N712" s="110">
        <f t="shared" si="393"/>
        <v>5</v>
      </c>
      <c r="O712" s="110">
        <f t="shared" si="393"/>
        <v>3</v>
      </c>
      <c r="P712" s="111">
        <f>SUM(G712:O712)</f>
        <v>36</v>
      </c>
      <c r="Q712" s="110">
        <f t="shared" ref="Q712:Y712" si="394">Q$7</f>
        <v>4</v>
      </c>
      <c r="R712" s="112">
        <f t="shared" si="394"/>
        <v>4</v>
      </c>
      <c r="S712" s="112">
        <f t="shared" si="394"/>
        <v>3</v>
      </c>
      <c r="T712" s="112">
        <f t="shared" si="394"/>
        <v>5</v>
      </c>
      <c r="U712" s="112">
        <f t="shared" si="394"/>
        <v>3</v>
      </c>
      <c r="V712" s="112">
        <f t="shared" si="394"/>
        <v>4</v>
      </c>
      <c r="W712" s="112">
        <f t="shared" si="394"/>
        <v>4</v>
      </c>
      <c r="X712" s="112">
        <f t="shared" si="394"/>
        <v>5</v>
      </c>
      <c r="Y712" s="113">
        <f t="shared" si="394"/>
        <v>4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2" x14ac:dyDescent="0.35">
      <c r="E713" s="101"/>
      <c r="F713" s="114" t="s">
        <v>7</v>
      </c>
      <c r="G713" s="115">
        <f>G$8</f>
        <v>4</v>
      </c>
      <c r="H713" s="115">
        <f t="shared" ref="H713:O713" si="395">H$8</f>
        <v>8</v>
      </c>
      <c r="I713" s="115">
        <f t="shared" si="395"/>
        <v>12</v>
      </c>
      <c r="J713" s="115">
        <f t="shared" si="395"/>
        <v>14</v>
      </c>
      <c r="K713" s="115">
        <f t="shared" si="395"/>
        <v>2</v>
      </c>
      <c r="L713" s="115">
        <f t="shared" si="395"/>
        <v>10</v>
      </c>
      <c r="M713" s="115">
        <f t="shared" si="395"/>
        <v>18</v>
      </c>
      <c r="N713" s="115">
        <f t="shared" si="395"/>
        <v>16</v>
      </c>
      <c r="O713" s="116">
        <f t="shared" si="395"/>
        <v>6</v>
      </c>
      <c r="P713" s="117"/>
      <c r="Q713" s="118">
        <f t="shared" ref="Q713:Y713" si="396">Q$8</f>
        <v>1</v>
      </c>
      <c r="R713" s="119">
        <f t="shared" si="396"/>
        <v>9</v>
      </c>
      <c r="S713" s="119">
        <f t="shared" si="396"/>
        <v>11</v>
      </c>
      <c r="T713" s="119">
        <f t="shared" si="396"/>
        <v>5</v>
      </c>
      <c r="U713" s="119">
        <f t="shared" si="396"/>
        <v>17</v>
      </c>
      <c r="V713" s="119">
        <f t="shared" si="396"/>
        <v>15</v>
      </c>
      <c r="W713" s="119">
        <f t="shared" si="396"/>
        <v>3</v>
      </c>
      <c r="X713" s="119">
        <f t="shared" si="396"/>
        <v>13</v>
      </c>
      <c r="Y713" s="116">
        <f t="shared" si="396"/>
        <v>7</v>
      </c>
      <c r="Z713" s="117"/>
      <c r="AA713" s="120"/>
      <c r="AB713" s="101"/>
      <c r="AC713" s="101"/>
    </row>
    <row r="714" spans="5:32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1</v>
      </c>
      <c r="H714" s="122">
        <f t="shared" ref="H714:O714" si="397">IF($Q709&lt;=18,IF(H713&lt;=$Q709,1,0),IF($Q709&lt;=36,IF(H713&lt;=($Q709-18),2,1),IF($Q709&gt;36,IF(H713&lt;=($Q709-36),3,2))))</f>
        <v>1</v>
      </c>
      <c r="I714" s="122">
        <f t="shared" si="397"/>
        <v>1</v>
      </c>
      <c r="J714" s="122">
        <f t="shared" si="397"/>
        <v>1</v>
      </c>
      <c r="K714" s="122">
        <f t="shared" si="397"/>
        <v>2</v>
      </c>
      <c r="L714" s="122">
        <f t="shared" si="397"/>
        <v>1</v>
      </c>
      <c r="M714" s="122">
        <f t="shared" si="397"/>
        <v>1</v>
      </c>
      <c r="N714" s="122">
        <f t="shared" si="397"/>
        <v>1</v>
      </c>
      <c r="O714" s="123">
        <f t="shared" si="397"/>
        <v>1</v>
      </c>
      <c r="P714" s="124">
        <f>SUM(G714:O714)</f>
        <v>10</v>
      </c>
      <c r="Q714" s="123">
        <f t="shared" ref="Q714:Y714" si="398">IF($Q709&lt;=18,IF(Q713&lt;=$Q709,1,0),IF($Q709&lt;=36,IF(Q713&lt;=($Q709-18),2,1),IF($Q709&gt;36,IF(Q713&lt;=($Q709-36),3,2))))</f>
        <v>2</v>
      </c>
      <c r="R714" s="123">
        <f t="shared" si="398"/>
        <v>1</v>
      </c>
      <c r="S714" s="123">
        <f t="shared" si="398"/>
        <v>1</v>
      </c>
      <c r="T714" s="123">
        <f t="shared" si="398"/>
        <v>1</v>
      </c>
      <c r="U714" s="123">
        <f t="shared" si="398"/>
        <v>1</v>
      </c>
      <c r="V714" s="123">
        <f t="shared" si="398"/>
        <v>1</v>
      </c>
      <c r="W714" s="123">
        <f t="shared" si="398"/>
        <v>1</v>
      </c>
      <c r="X714" s="123">
        <f t="shared" si="398"/>
        <v>1</v>
      </c>
      <c r="Y714" s="123">
        <f t="shared" si="398"/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2" x14ac:dyDescent="0.35">
      <c r="E715" s="101"/>
      <c r="F715" s="127" t="s">
        <v>51</v>
      </c>
      <c r="G715" s="128">
        <f t="shared" ref="G715:O715" si="399">G36</f>
        <v>10</v>
      </c>
      <c r="H715" s="128">
        <f t="shared" si="399"/>
        <v>10</v>
      </c>
      <c r="I715" s="128">
        <f t="shared" si="399"/>
        <v>10</v>
      </c>
      <c r="J715" s="128">
        <f t="shared" si="399"/>
        <v>10</v>
      </c>
      <c r="K715" s="128">
        <f t="shared" si="399"/>
        <v>10</v>
      </c>
      <c r="L715" s="128">
        <f t="shared" si="399"/>
        <v>10</v>
      </c>
      <c r="M715" s="128">
        <f t="shared" si="399"/>
        <v>10</v>
      </c>
      <c r="N715" s="128">
        <f t="shared" si="399"/>
        <v>10</v>
      </c>
      <c r="O715" s="128">
        <f t="shared" si="399"/>
        <v>10</v>
      </c>
      <c r="P715" s="129">
        <f>SUM(G715:O715)</f>
        <v>90</v>
      </c>
      <c r="Q715" s="130">
        <f t="shared" ref="Q715:Y715" si="400">Q36</f>
        <v>10</v>
      </c>
      <c r="R715" s="128">
        <f t="shared" si="400"/>
        <v>10</v>
      </c>
      <c r="S715" s="128">
        <f t="shared" si="400"/>
        <v>10</v>
      </c>
      <c r="T715" s="128">
        <f t="shared" si="400"/>
        <v>10</v>
      </c>
      <c r="U715" s="128">
        <f t="shared" si="400"/>
        <v>10</v>
      </c>
      <c r="V715" s="128">
        <f t="shared" si="400"/>
        <v>10</v>
      </c>
      <c r="W715" s="128">
        <f t="shared" si="400"/>
        <v>10</v>
      </c>
      <c r="X715" s="128">
        <f t="shared" si="400"/>
        <v>10</v>
      </c>
      <c r="Y715" s="131">
        <f t="shared" si="400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2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401">IF(H715-H712=-1,3+H714)+IF(H715-H712=0,2+H714)+IF(H715-H712=1,1+H714)+IF(H715-H712=2,H714)+IF(H715-H712=3,IF(H714-1&gt;0,H714-1,0))+IF(H715-H712=4,IF(H714-2&gt;0,H714-2,0))</f>
        <v>0</v>
      </c>
      <c r="I716" s="134">
        <f t="shared" si="401"/>
        <v>0</v>
      </c>
      <c r="J716" s="134">
        <f t="shared" si="401"/>
        <v>0</v>
      </c>
      <c r="K716" s="134">
        <f t="shared" si="401"/>
        <v>0</v>
      </c>
      <c r="L716" s="134">
        <f t="shared" si="401"/>
        <v>0</v>
      </c>
      <c r="M716" s="134">
        <f t="shared" si="401"/>
        <v>0</v>
      </c>
      <c r="N716" s="134">
        <f t="shared" si="401"/>
        <v>0</v>
      </c>
      <c r="O716" s="135">
        <f t="shared" si="401"/>
        <v>0</v>
      </c>
      <c r="P716" s="136">
        <f>SUM(G716:O716)</f>
        <v>0</v>
      </c>
      <c r="Q716" s="137">
        <f t="shared" ref="Q716:Y716" si="402">IF(Q715-Q712=-1,3+Q714)+IF(Q715-Q712=0,2+Q714)+IF(Q715-Q712=1,1+Q714)+IF(Q715-Q712=2,Q714)+IF(Q715-Q712=3,IF(Q714-1&gt;0,Q714-1,0))+IF(Q715-Q712=4,IF(Q714-2&gt;0,Q714-2,0))</f>
        <v>0</v>
      </c>
      <c r="R716" s="138">
        <f t="shared" si="402"/>
        <v>0</v>
      </c>
      <c r="S716" s="138">
        <f t="shared" si="402"/>
        <v>0</v>
      </c>
      <c r="T716" s="138">
        <f t="shared" si="402"/>
        <v>0</v>
      </c>
      <c r="U716" s="138">
        <f t="shared" si="402"/>
        <v>0</v>
      </c>
      <c r="V716" s="138">
        <f t="shared" si="402"/>
        <v>0</v>
      </c>
      <c r="W716" s="138">
        <f t="shared" si="402"/>
        <v>0</v>
      </c>
      <c r="X716" s="138">
        <f t="shared" si="402"/>
        <v>0</v>
      </c>
      <c r="Y716" s="135">
        <f t="shared" si="402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2" ht="15" thickBot="1" x14ac:dyDescent="0.4">
      <c r="E717" s="101"/>
      <c r="F717" s="140" t="s">
        <v>53</v>
      </c>
      <c r="G717" s="141">
        <f t="shared" ref="G717:O717" si="403">IF(G715-G712=-2,4)+IF(G715-G712=-1,3)+IF(G715-G712=0,2)+IF(G715-G712=1,1)+IF(G715-G712&gt;2,0)</f>
        <v>0</v>
      </c>
      <c r="H717" s="141">
        <f t="shared" si="403"/>
        <v>0</v>
      </c>
      <c r="I717" s="141">
        <f t="shared" si="403"/>
        <v>0</v>
      </c>
      <c r="J717" s="141">
        <f t="shared" si="403"/>
        <v>0</v>
      </c>
      <c r="K717" s="141">
        <f t="shared" si="403"/>
        <v>0</v>
      </c>
      <c r="L717" s="141">
        <f t="shared" si="403"/>
        <v>0</v>
      </c>
      <c r="M717" s="141">
        <f t="shared" si="403"/>
        <v>0</v>
      </c>
      <c r="N717" s="141">
        <f t="shared" si="403"/>
        <v>0</v>
      </c>
      <c r="O717" s="142">
        <f t="shared" si="403"/>
        <v>0</v>
      </c>
      <c r="P717" s="143">
        <f>SUM(G717:O717)</f>
        <v>0</v>
      </c>
      <c r="Q717" s="142">
        <f t="shared" ref="Q717:Y717" si="404">IF(Q715-Q712=-2,4)+IF(Q715-Q712=-1,3)+IF(Q715-Q712=0,2)+IF(Q715-Q712=1,1)+IF(Q715-Q712&gt;2,0)</f>
        <v>0</v>
      </c>
      <c r="R717" s="142">
        <f t="shared" si="404"/>
        <v>0</v>
      </c>
      <c r="S717" s="142">
        <f t="shared" si="404"/>
        <v>0</v>
      </c>
      <c r="T717" s="142">
        <f t="shared" si="404"/>
        <v>0</v>
      </c>
      <c r="U717" s="142">
        <f t="shared" si="404"/>
        <v>0</v>
      </c>
      <c r="V717" s="142">
        <f t="shared" si="404"/>
        <v>0</v>
      </c>
      <c r="W717" s="142">
        <f t="shared" si="404"/>
        <v>0</v>
      </c>
      <c r="X717" s="142">
        <f t="shared" si="404"/>
        <v>0</v>
      </c>
      <c r="Y717" s="142">
        <f t="shared" si="404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2" x14ac:dyDescent="0.35">
      <c r="E718" s="101"/>
      <c r="F718" s="38"/>
      <c r="G718" s="28">
        <f>G715-G712</f>
        <v>6</v>
      </c>
      <c r="H718" s="28">
        <f t="shared" ref="H718:O718" si="405">H715-H712</f>
        <v>6</v>
      </c>
      <c r="I718" s="28">
        <f t="shared" si="405"/>
        <v>5</v>
      </c>
      <c r="J718" s="28">
        <f t="shared" si="405"/>
        <v>6</v>
      </c>
      <c r="K718" s="28">
        <f t="shared" si="405"/>
        <v>7</v>
      </c>
      <c r="L718" s="28">
        <f t="shared" si="405"/>
        <v>5</v>
      </c>
      <c r="M718" s="28">
        <f t="shared" si="405"/>
        <v>7</v>
      </c>
      <c r="N718" s="28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5"/>
      <c r="AA718" s="146"/>
      <c r="AB718" s="101"/>
      <c r="AC718" s="101"/>
    </row>
    <row r="719" spans="5:32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2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2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</row>
    <row r="722" spans="5:32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</row>
    <row r="723" spans="5:32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</row>
    <row r="724" spans="5:32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</row>
    <row r="725" spans="5:32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</row>
    <row r="726" spans="5:32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</row>
    <row r="727" spans="5:32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</row>
    <row r="728" spans="5:32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</row>
    <row r="729" spans="5:32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</row>
    <row r="730" spans="5:32" ht="15.5" thickTop="1" thickBot="1" x14ac:dyDescent="0.4"/>
    <row r="731" spans="5:32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0</v>
      </c>
      <c r="AB731" s="101"/>
      <c r="AC731" s="101"/>
    </row>
    <row r="732" spans="5:32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133</v>
      </c>
      <c r="M732" s="211"/>
      <c r="N732" s="211"/>
      <c r="O732" s="211">
        <f>$G$3</f>
        <v>68.599999999999994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2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2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2" x14ac:dyDescent="0.35">
      <c r="E735" s="101"/>
      <c r="F735" s="109" t="s">
        <v>11</v>
      </c>
      <c r="G735" s="110">
        <f>G$7</f>
        <v>4</v>
      </c>
      <c r="H735" s="110">
        <f t="shared" ref="H735:O735" si="407">H$7</f>
        <v>4</v>
      </c>
      <c r="I735" s="110">
        <f t="shared" si="407"/>
        <v>5</v>
      </c>
      <c r="J735" s="110">
        <f t="shared" si="407"/>
        <v>4</v>
      </c>
      <c r="K735" s="110">
        <f t="shared" si="407"/>
        <v>3</v>
      </c>
      <c r="L735" s="110">
        <f t="shared" si="407"/>
        <v>5</v>
      </c>
      <c r="M735" s="110">
        <f t="shared" si="407"/>
        <v>3</v>
      </c>
      <c r="N735" s="110">
        <f t="shared" si="407"/>
        <v>5</v>
      </c>
      <c r="O735" s="110">
        <f t="shared" si="407"/>
        <v>3</v>
      </c>
      <c r="P735" s="111">
        <f>SUM(G735:O735)</f>
        <v>36</v>
      </c>
      <c r="Q735" s="110">
        <f t="shared" ref="Q735:Y735" si="408">Q$7</f>
        <v>4</v>
      </c>
      <c r="R735" s="112">
        <f t="shared" si="408"/>
        <v>4</v>
      </c>
      <c r="S735" s="112">
        <f t="shared" si="408"/>
        <v>3</v>
      </c>
      <c r="T735" s="112">
        <f t="shared" si="408"/>
        <v>5</v>
      </c>
      <c r="U735" s="112">
        <f t="shared" si="408"/>
        <v>3</v>
      </c>
      <c r="V735" s="112">
        <f t="shared" si="408"/>
        <v>4</v>
      </c>
      <c r="W735" s="112">
        <f t="shared" si="408"/>
        <v>4</v>
      </c>
      <c r="X735" s="112">
        <f t="shared" si="408"/>
        <v>5</v>
      </c>
      <c r="Y735" s="113">
        <f t="shared" si="408"/>
        <v>4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2" x14ac:dyDescent="0.35">
      <c r="E736" s="101"/>
      <c r="F736" s="114" t="s">
        <v>7</v>
      </c>
      <c r="G736" s="115">
        <f>G$8</f>
        <v>4</v>
      </c>
      <c r="H736" s="115">
        <f t="shared" ref="H736:O736" si="409">H$8</f>
        <v>8</v>
      </c>
      <c r="I736" s="115">
        <f t="shared" si="409"/>
        <v>12</v>
      </c>
      <c r="J736" s="115">
        <f t="shared" si="409"/>
        <v>14</v>
      </c>
      <c r="K736" s="115">
        <f t="shared" si="409"/>
        <v>2</v>
      </c>
      <c r="L736" s="115">
        <f t="shared" si="409"/>
        <v>10</v>
      </c>
      <c r="M736" s="115">
        <f t="shared" si="409"/>
        <v>18</v>
      </c>
      <c r="N736" s="115">
        <f t="shared" si="409"/>
        <v>16</v>
      </c>
      <c r="O736" s="116">
        <f t="shared" si="409"/>
        <v>6</v>
      </c>
      <c r="P736" s="117"/>
      <c r="Q736" s="118">
        <f t="shared" ref="Q736:Y736" si="410">Q$8</f>
        <v>1</v>
      </c>
      <c r="R736" s="119">
        <f t="shared" si="410"/>
        <v>9</v>
      </c>
      <c r="S736" s="119">
        <f t="shared" si="410"/>
        <v>11</v>
      </c>
      <c r="T736" s="119">
        <f t="shared" si="410"/>
        <v>5</v>
      </c>
      <c r="U736" s="119">
        <f t="shared" si="410"/>
        <v>17</v>
      </c>
      <c r="V736" s="119">
        <f t="shared" si="410"/>
        <v>15</v>
      </c>
      <c r="W736" s="119">
        <f t="shared" si="410"/>
        <v>3</v>
      </c>
      <c r="X736" s="119">
        <f t="shared" si="410"/>
        <v>13</v>
      </c>
      <c r="Y736" s="116">
        <f t="shared" si="410"/>
        <v>7</v>
      </c>
      <c r="Z736" s="117"/>
      <c r="AA736" s="120"/>
      <c r="AB736" s="101"/>
      <c r="AC736" s="101"/>
    </row>
    <row r="737" spans="5:32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1</v>
      </c>
      <c r="H737" s="122">
        <f t="shared" ref="H737:O737" si="411">IF($Q732&lt;=18,IF(H736&lt;=$Q732,1,0),IF($Q732&lt;=36,IF(H736&lt;=($Q732-18),2,1),IF($Q732&gt;36,IF(H736&lt;=($Q732-36),3,2))))</f>
        <v>1</v>
      </c>
      <c r="I737" s="122">
        <f t="shared" si="411"/>
        <v>1</v>
      </c>
      <c r="J737" s="122">
        <f t="shared" si="411"/>
        <v>1</v>
      </c>
      <c r="K737" s="122">
        <f t="shared" si="411"/>
        <v>2</v>
      </c>
      <c r="L737" s="122">
        <f t="shared" si="411"/>
        <v>1</v>
      </c>
      <c r="M737" s="122">
        <f t="shared" si="411"/>
        <v>1</v>
      </c>
      <c r="N737" s="122">
        <f t="shared" si="411"/>
        <v>1</v>
      </c>
      <c r="O737" s="123">
        <f t="shared" si="411"/>
        <v>1</v>
      </c>
      <c r="P737" s="124">
        <f>SUM(G737:O737)</f>
        <v>10</v>
      </c>
      <c r="Q737" s="123">
        <f t="shared" ref="Q737:Y737" si="412">IF($Q732&lt;=18,IF(Q736&lt;=$Q732,1,0),IF($Q732&lt;=36,IF(Q736&lt;=($Q732-18),2,1),IF($Q732&gt;36,IF(Q736&lt;=($Q732-36),3,2))))</f>
        <v>2</v>
      </c>
      <c r="R737" s="123">
        <f t="shared" si="412"/>
        <v>1</v>
      </c>
      <c r="S737" s="123">
        <f t="shared" si="412"/>
        <v>1</v>
      </c>
      <c r="T737" s="123">
        <f t="shared" si="412"/>
        <v>1</v>
      </c>
      <c r="U737" s="123">
        <f t="shared" si="412"/>
        <v>1</v>
      </c>
      <c r="V737" s="123">
        <f t="shared" si="412"/>
        <v>1</v>
      </c>
      <c r="W737" s="123">
        <f t="shared" si="412"/>
        <v>1</v>
      </c>
      <c r="X737" s="123">
        <f t="shared" si="412"/>
        <v>1</v>
      </c>
      <c r="Y737" s="123">
        <f t="shared" si="412"/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2" x14ac:dyDescent="0.35">
      <c r="E738" s="101"/>
      <c r="F738" s="127" t="s">
        <v>51</v>
      </c>
      <c r="G738" s="128">
        <f t="shared" ref="G738:O738" si="413">G37</f>
        <v>10</v>
      </c>
      <c r="H738" s="128">
        <f t="shared" si="413"/>
        <v>10</v>
      </c>
      <c r="I738" s="128">
        <f t="shared" si="413"/>
        <v>10</v>
      </c>
      <c r="J738" s="128">
        <f t="shared" si="413"/>
        <v>10</v>
      </c>
      <c r="K738" s="128">
        <f t="shared" si="413"/>
        <v>10</v>
      </c>
      <c r="L738" s="128">
        <f t="shared" si="413"/>
        <v>10</v>
      </c>
      <c r="M738" s="128">
        <f t="shared" si="413"/>
        <v>10</v>
      </c>
      <c r="N738" s="128">
        <f t="shared" si="413"/>
        <v>10</v>
      </c>
      <c r="O738" s="128">
        <f t="shared" si="413"/>
        <v>10</v>
      </c>
      <c r="P738" s="129">
        <f>SUM(G738:O738)</f>
        <v>90</v>
      </c>
      <c r="Q738" s="130">
        <f t="shared" ref="Q738:Y738" si="414">Q37</f>
        <v>10</v>
      </c>
      <c r="R738" s="128">
        <f t="shared" si="414"/>
        <v>10</v>
      </c>
      <c r="S738" s="128">
        <f t="shared" si="414"/>
        <v>10</v>
      </c>
      <c r="T738" s="128">
        <f t="shared" si="414"/>
        <v>10</v>
      </c>
      <c r="U738" s="128">
        <f t="shared" si="414"/>
        <v>10</v>
      </c>
      <c r="V738" s="128">
        <f t="shared" si="414"/>
        <v>10</v>
      </c>
      <c r="W738" s="128">
        <f t="shared" si="414"/>
        <v>10</v>
      </c>
      <c r="X738" s="128">
        <f t="shared" si="414"/>
        <v>10</v>
      </c>
      <c r="Y738" s="131">
        <f t="shared" si="41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2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415">IF(H738-H735=-1,3+H737)+IF(H738-H735=0,2+H737)+IF(H738-H735=1,1+H737)+IF(H738-H735=2,H737)+IF(H738-H735=3,IF(H737-1&gt;0,H737-1,0))+IF(H738-H735=4,IF(H737-2&gt;0,H737-2,0))</f>
        <v>0</v>
      </c>
      <c r="I739" s="134">
        <f t="shared" si="415"/>
        <v>0</v>
      </c>
      <c r="J739" s="134">
        <f t="shared" si="415"/>
        <v>0</v>
      </c>
      <c r="K739" s="134">
        <f t="shared" si="415"/>
        <v>0</v>
      </c>
      <c r="L739" s="134">
        <f t="shared" si="415"/>
        <v>0</v>
      </c>
      <c r="M739" s="134">
        <f t="shared" si="415"/>
        <v>0</v>
      </c>
      <c r="N739" s="134">
        <f t="shared" si="415"/>
        <v>0</v>
      </c>
      <c r="O739" s="135">
        <f t="shared" si="415"/>
        <v>0</v>
      </c>
      <c r="P739" s="136">
        <f>SUM(G739:O739)</f>
        <v>0</v>
      </c>
      <c r="Q739" s="137">
        <f t="shared" ref="Q739:Y739" si="416">IF(Q738-Q735=-1,3+Q737)+IF(Q738-Q735=0,2+Q737)+IF(Q738-Q735=1,1+Q737)+IF(Q738-Q735=2,Q737)+IF(Q738-Q735=3,IF(Q737-1&gt;0,Q737-1,0))+IF(Q738-Q735=4,IF(Q737-2&gt;0,Q737-2,0))</f>
        <v>0</v>
      </c>
      <c r="R739" s="138">
        <f t="shared" si="416"/>
        <v>0</v>
      </c>
      <c r="S739" s="138">
        <f t="shared" si="416"/>
        <v>0</v>
      </c>
      <c r="T739" s="138">
        <f t="shared" si="416"/>
        <v>0</v>
      </c>
      <c r="U739" s="138">
        <f t="shared" si="416"/>
        <v>0</v>
      </c>
      <c r="V739" s="138">
        <f t="shared" si="416"/>
        <v>0</v>
      </c>
      <c r="W739" s="138">
        <f t="shared" si="416"/>
        <v>0</v>
      </c>
      <c r="X739" s="138">
        <f t="shared" si="416"/>
        <v>0</v>
      </c>
      <c r="Y739" s="135">
        <f t="shared" si="41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2" ht="15" thickBot="1" x14ac:dyDescent="0.4">
      <c r="E740" s="101"/>
      <c r="F740" s="140" t="s">
        <v>53</v>
      </c>
      <c r="G740" s="141">
        <f t="shared" ref="G740:O740" si="417">IF(G738-G735=-2,4)+IF(G738-G735=-1,3)+IF(G738-G735=0,2)+IF(G738-G735=1,1)+IF(G738-G735&gt;2,0)</f>
        <v>0</v>
      </c>
      <c r="H740" s="141">
        <f t="shared" si="417"/>
        <v>0</v>
      </c>
      <c r="I740" s="141">
        <f t="shared" si="417"/>
        <v>0</v>
      </c>
      <c r="J740" s="141">
        <f t="shared" si="417"/>
        <v>0</v>
      </c>
      <c r="K740" s="141">
        <f t="shared" si="417"/>
        <v>0</v>
      </c>
      <c r="L740" s="141">
        <f t="shared" si="417"/>
        <v>0</v>
      </c>
      <c r="M740" s="141">
        <f t="shared" si="417"/>
        <v>0</v>
      </c>
      <c r="N740" s="141">
        <f t="shared" si="417"/>
        <v>0</v>
      </c>
      <c r="O740" s="142">
        <f t="shared" si="417"/>
        <v>0</v>
      </c>
      <c r="P740" s="143">
        <f>SUM(G740:O740)</f>
        <v>0</v>
      </c>
      <c r="Q740" s="142">
        <f t="shared" ref="Q740:Y740" si="418">IF(Q738-Q735=-2,4)+IF(Q738-Q735=-1,3)+IF(Q738-Q735=0,2)+IF(Q738-Q735=1,1)+IF(Q738-Q735&gt;2,0)</f>
        <v>0</v>
      </c>
      <c r="R740" s="142">
        <f t="shared" si="418"/>
        <v>0</v>
      </c>
      <c r="S740" s="142">
        <f t="shared" si="418"/>
        <v>0</v>
      </c>
      <c r="T740" s="142">
        <f t="shared" si="418"/>
        <v>0</v>
      </c>
      <c r="U740" s="142">
        <f t="shared" si="418"/>
        <v>0</v>
      </c>
      <c r="V740" s="142">
        <f t="shared" si="418"/>
        <v>0</v>
      </c>
      <c r="W740" s="142">
        <f t="shared" si="418"/>
        <v>0</v>
      </c>
      <c r="X740" s="142">
        <f t="shared" si="418"/>
        <v>0</v>
      </c>
      <c r="Y740" s="142">
        <f t="shared" si="41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2" x14ac:dyDescent="0.35">
      <c r="E741" s="101"/>
      <c r="F741" s="38"/>
      <c r="G741" s="28">
        <f>G738-G735</f>
        <v>6</v>
      </c>
      <c r="H741" s="28">
        <f t="shared" ref="H741:O741" si="419">H738-H735</f>
        <v>6</v>
      </c>
      <c r="I741" s="28">
        <f t="shared" si="419"/>
        <v>5</v>
      </c>
      <c r="J741" s="28">
        <f t="shared" si="419"/>
        <v>6</v>
      </c>
      <c r="K741" s="28">
        <f t="shared" si="419"/>
        <v>7</v>
      </c>
      <c r="L741" s="28">
        <f t="shared" si="419"/>
        <v>5</v>
      </c>
      <c r="M741" s="28">
        <f t="shared" si="419"/>
        <v>7</v>
      </c>
      <c r="N741" s="28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5"/>
      <c r="AA741" s="146"/>
      <c r="AB741" s="101"/>
      <c r="AC741" s="101"/>
    </row>
    <row r="742" spans="5:32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2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2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</row>
    <row r="745" spans="5:32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</row>
    <row r="746" spans="5:32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</row>
    <row r="747" spans="5:32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</row>
    <row r="748" spans="5:32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</row>
    <row r="749" spans="5:32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</row>
    <row r="750" spans="5:32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</row>
    <row r="751" spans="5:32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</row>
    <row r="752" spans="5:32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</row>
    <row r="753" spans="5:32" ht="15.5" thickTop="1" thickBot="1" x14ac:dyDescent="0.4"/>
    <row r="754" spans="5:32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0</v>
      </c>
      <c r="AB754" s="101"/>
      <c r="AC754" s="101"/>
    </row>
    <row r="755" spans="5:32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133</v>
      </c>
      <c r="M755" s="211"/>
      <c r="N755" s="211"/>
      <c r="O755" s="211">
        <f>$G$3</f>
        <v>68.599999999999994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2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2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2" x14ac:dyDescent="0.35">
      <c r="E758" s="101"/>
      <c r="F758" s="109" t="s">
        <v>11</v>
      </c>
      <c r="G758" s="110">
        <f>G$7</f>
        <v>4</v>
      </c>
      <c r="H758" s="110">
        <f t="shared" ref="H758:O758" si="421">H$7</f>
        <v>4</v>
      </c>
      <c r="I758" s="110">
        <f t="shared" si="421"/>
        <v>5</v>
      </c>
      <c r="J758" s="110">
        <f t="shared" si="421"/>
        <v>4</v>
      </c>
      <c r="K758" s="110">
        <f t="shared" si="421"/>
        <v>3</v>
      </c>
      <c r="L758" s="110">
        <f t="shared" si="421"/>
        <v>5</v>
      </c>
      <c r="M758" s="110">
        <f t="shared" si="421"/>
        <v>3</v>
      </c>
      <c r="N758" s="110">
        <f t="shared" si="421"/>
        <v>5</v>
      </c>
      <c r="O758" s="110">
        <f t="shared" si="421"/>
        <v>3</v>
      </c>
      <c r="P758" s="111">
        <f>SUM(G758:O758)</f>
        <v>36</v>
      </c>
      <c r="Q758" s="110">
        <f t="shared" ref="Q758:Y758" si="422">Q$7</f>
        <v>4</v>
      </c>
      <c r="R758" s="112">
        <f t="shared" si="422"/>
        <v>4</v>
      </c>
      <c r="S758" s="112">
        <f t="shared" si="422"/>
        <v>3</v>
      </c>
      <c r="T758" s="112">
        <f t="shared" si="422"/>
        <v>5</v>
      </c>
      <c r="U758" s="112">
        <f t="shared" si="422"/>
        <v>3</v>
      </c>
      <c r="V758" s="112">
        <f t="shared" si="422"/>
        <v>4</v>
      </c>
      <c r="W758" s="112">
        <f t="shared" si="422"/>
        <v>4</v>
      </c>
      <c r="X758" s="112">
        <f t="shared" si="422"/>
        <v>5</v>
      </c>
      <c r="Y758" s="113">
        <f t="shared" si="422"/>
        <v>4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2" x14ac:dyDescent="0.35">
      <c r="E759" s="101"/>
      <c r="F759" s="114" t="s">
        <v>7</v>
      </c>
      <c r="G759" s="115">
        <f>G$8</f>
        <v>4</v>
      </c>
      <c r="H759" s="115">
        <f t="shared" ref="H759:O759" si="423">H$8</f>
        <v>8</v>
      </c>
      <c r="I759" s="115">
        <f t="shared" si="423"/>
        <v>12</v>
      </c>
      <c r="J759" s="115">
        <f t="shared" si="423"/>
        <v>14</v>
      </c>
      <c r="K759" s="115">
        <f t="shared" si="423"/>
        <v>2</v>
      </c>
      <c r="L759" s="115">
        <f t="shared" si="423"/>
        <v>10</v>
      </c>
      <c r="M759" s="115">
        <f t="shared" si="423"/>
        <v>18</v>
      </c>
      <c r="N759" s="115">
        <f t="shared" si="423"/>
        <v>16</v>
      </c>
      <c r="O759" s="116">
        <f t="shared" si="423"/>
        <v>6</v>
      </c>
      <c r="P759" s="117"/>
      <c r="Q759" s="118">
        <f t="shared" ref="Q759:Y759" si="424">Q$8</f>
        <v>1</v>
      </c>
      <c r="R759" s="119">
        <f t="shared" si="424"/>
        <v>9</v>
      </c>
      <c r="S759" s="119">
        <f t="shared" si="424"/>
        <v>11</v>
      </c>
      <c r="T759" s="119">
        <f t="shared" si="424"/>
        <v>5</v>
      </c>
      <c r="U759" s="119">
        <f t="shared" si="424"/>
        <v>17</v>
      </c>
      <c r="V759" s="119">
        <f t="shared" si="424"/>
        <v>15</v>
      </c>
      <c r="W759" s="119">
        <f t="shared" si="424"/>
        <v>3</v>
      </c>
      <c r="X759" s="119">
        <f t="shared" si="424"/>
        <v>13</v>
      </c>
      <c r="Y759" s="116">
        <f t="shared" si="424"/>
        <v>7</v>
      </c>
      <c r="Z759" s="117"/>
      <c r="AA759" s="120"/>
      <c r="AB759" s="101"/>
      <c r="AC759" s="101"/>
    </row>
    <row r="760" spans="5:32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1</v>
      </c>
      <c r="H760" s="122">
        <f t="shared" ref="H760:O760" si="425">IF($Q755&lt;=18,IF(H759&lt;=$Q755,1,0),IF($Q755&lt;=36,IF(H759&lt;=($Q755-18),2,1),IF($Q755&gt;36,IF(H759&lt;=($Q755-36),3,2))))</f>
        <v>1</v>
      </c>
      <c r="I760" s="122">
        <f t="shared" si="425"/>
        <v>1</v>
      </c>
      <c r="J760" s="122">
        <f t="shared" si="425"/>
        <v>1</v>
      </c>
      <c r="K760" s="122">
        <f t="shared" si="425"/>
        <v>2</v>
      </c>
      <c r="L760" s="122">
        <f t="shared" si="425"/>
        <v>1</v>
      </c>
      <c r="M760" s="122">
        <f t="shared" si="425"/>
        <v>1</v>
      </c>
      <c r="N760" s="122">
        <f t="shared" si="425"/>
        <v>1</v>
      </c>
      <c r="O760" s="123">
        <f t="shared" si="425"/>
        <v>1</v>
      </c>
      <c r="P760" s="124">
        <f>SUM(G760:O760)</f>
        <v>10</v>
      </c>
      <c r="Q760" s="123">
        <f t="shared" ref="Q760:Y760" si="426">IF($Q755&lt;=18,IF(Q759&lt;=$Q755,1,0),IF($Q755&lt;=36,IF(Q759&lt;=($Q755-18),2,1),IF($Q755&gt;36,IF(Q759&lt;=($Q755-36),3,2))))</f>
        <v>2</v>
      </c>
      <c r="R760" s="123">
        <f t="shared" si="426"/>
        <v>1</v>
      </c>
      <c r="S760" s="123">
        <f t="shared" si="426"/>
        <v>1</v>
      </c>
      <c r="T760" s="123">
        <f t="shared" si="426"/>
        <v>1</v>
      </c>
      <c r="U760" s="123">
        <f t="shared" si="426"/>
        <v>1</v>
      </c>
      <c r="V760" s="123">
        <f t="shared" si="426"/>
        <v>1</v>
      </c>
      <c r="W760" s="123">
        <f t="shared" si="426"/>
        <v>1</v>
      </c>
      <c r="X760" s="123">
        <f t="shared" si="426"/>
        <v>1</v>
      </c>
      <c r="Y760" s="123">
        <f t="shared" si="426"/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2" x14ac:dyDescent="0.35">
      <c r="E761" s="101"/>
      <c r="F761" s="127" t="s">
        <v>51</v>
      </c>
      <c r="G761" s="128">
        <f t="shared" ref="G761:O761" si="427">G38</f>
        <v>10</v>
      </c>
      <c r="H761" s="128">
        <f t="shared" si="427"/>
        <v>10</v>
      </c>
      <c r="I761" s="128">
        <f t="shared" si="427"/>
        <v>10</v>
      </c>
      <c r="J761" s="128">
        <f t="shared" si="427"/>
        <v>10</v>
      </c>
      <c r="K761" s="128">
        <f t="shared" si="427"/>
        <v>10</v>
      </c>
      <c r="L761" s="128">
        <f t="shared" si="427"/>
        <v>10</v>
      </c>
      <c r="M761" s="128">
        <f t="shared" si="427"/>
        <v>10</v>
      </c>
      <c r="N761" s="128">
        <f t="shared" si="427"/>
        <v>10</v>
      </c>
      <c r="O761" s="128">
        <f t="shared" si="427"/>
        <v>10</v>
      </c>
      <c r="P761" s="129">
        <f>SUM(G761:O761)</f>
        <v>90</v>
      </c>
      <c r="Q761" s="130">
        <f t="shared" ref="Q761:Y761" si="428">Q38</f>
        <v>10</v>
      </c>
      <c r="R761" s="128">
        <f t="shared" si="428"/>
        <v>10</v>
      </c>
      <c r="S761" s="128">
        <f t="shared" si="428"/>
        <v>10</v>
      </c>
      <c r="T761" s="128">
        <f t="shared" si="428"/>
        <v>10</v>
      </c>
      <c r="U761" s="128">
        <f t="shared" si="428"/>
        <v>10</v>
      </c>
      <c r="V761" s="128">
        <f t="shared" si="428"/>
        <v>10</v>
      </c>
      <c r="W761" s="128">
        <f t="shared" si="428"/>
        <v>10</v>
      </c>
      <c r="X761" s="128">
        <f t="shared" si="428"/>
        <v>10</v>
      </c>
      <c r="Y761" s="131">
        <f t="shared" si="428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2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429">IF(H761-H758=-1,3+H760)+IF(H761-H758=0,2+H760)+IF(H761-H758=1,1+H760)+IF(H761-H758=2,H760)+IF(H761-H758=3,IF(H760-1&gt;0,H760-1,0))+IF(H761-H758=4,IF(H760-2&gt;0,H760-2,0))</f>
        <v>0</v>
      </c>
      <c r="I762" s="134">
        <f t="shared" si="429"/>
        <v>0</v>
      </c>
      <c r="J762" s="134">
        <f t="shared" si="429"/>
        <v>0</v>
      </c>
      <c r="K762" s="134">
        <f t="shared" si="429"/>
        <v>0</v>
      </c>
      <c r="L762" s="134">
        <f t="shared" si="429"/>
        <v>0</v>
      </c>
      <c r="M762" s="134">
        <f t="shared" si="429"/>
        <v>0</v>
      </c>
      <c r="N762" s="134">
        <f t="shared" si="429"/>
        <v>0</v>
      </c>
      <c r="O762" s="135">
        <f t="shared" si="429"/>
        <v>0</v>
      </c>
      <c r="P762" s="136">
        <f>SUM(G762:O762)</f>
        <v>0</v>
      </c>
      <c r="Q762" s="137">
        <f t="shared" ref="Q762:Y762" si="430">IF(Q761-Q758=-1,3+Q760)+IF(Q761-Q758=0,2+Q760)+IF(Q761-Q758=1,1+Q760)+IF(Q761-Q758=2,Q760)+IF(Q761-Q758=3,IF(Q760-1&gt;0,Q760-1,0))+IF(Q761-Q758=4,IF(Q760-2&gt;0,Q760-2,0))</f>
        <v>0</v>
      </c>
      <c r="R762" s="138">
        <f t="shared" si="430"/>
        <v>0</v>
      </c>
      <c r="S762" s="138">
        <f t="shared" si="430"/>
        <v>0</v>
      </c>
      <c r="T762" s="138">
        <f t="shared" si="430"/>
        <v>0</v>
      </c>
      <c r="U762" s="138">
        <f t="shared" si="430"/>
        <v>0</v>
      </c>
      <c r="V762" s="138">
        <f t="shared" si="430"/>
        <v>0</v>
      </c>
      <c r="W762" s="138">
        <f t="shared" si="430"/>
        <v>0</v>
      </c>
      <c r="X762" s="138">
        <f t="shared" si="430"/>
        <v>0</v>
      </c>
      <c r="Y762" s="135">
        <f t="shared" si="430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2" ht="15" thickBot="1" x14ac:dyDescent="0.4">
      <c r="E763" s="101"/>
      <c r="F763" s="140" t="s">
        <v>53</v>
      </c>
      <c r="G763" s="141">
        <f t="shared" ref="G763:O763" si="431">IF(G761-G758=-2,4)+IF(G761-G758=-1,3)+IF(G761-G758=0,2)+IF(G761-G758=1,1)+IF(G761-G758&gt;2,0)</f>
        <v>0</v>
      </c>
      <c r="H763" s="141">
        <f t="shared" si="431"/>
        <v>0</v>
      </c>
      <c r="I763" s="141">
        <f t="shared" si="431"/>
        <v>0</v>
      </c>
      <c r="J763" s="141">
        <f t="shared" si="431"/>
        <v>0</v>
      </c>
      <c r="K763" s="141">
        <f t="shared" si="431"/>
        <v>0</v>
      </c>
      <c r="L763" s="141">
        <f t="shared" si="431"/>
        <v>0</v>
      </c>
      <c r="M763" s="141">
        <f t="shared" si="431"/>
        <v>0</v>
      </c>
      <c r="N763" s="141">
        <f t="shared" si="431"/>
        <v>0</v>
      </c>
      <c r="O763" s="142">
        <f t="shared" si="431"/>
        <v>0</v>
      </c>
      <c r="P763" s="143">
        <f>SUM(G763:O763)</f>
        <v>0</v>
      </c>
      <c r="Q763" s="142">
        <f t="shared" ref="Q763:Y763" si="432">IF(Q761-Q758=-2,4)+IF(Q761-Q758=-1,3)+IF(Q761-Q758=0,2)+IF(Q761-Q758=1,1)+IF(Q761-Q758&gt;2,0)</f>
        <v>0</v>
      </c>
      <c r="R763" s="142">
        <f t="shared" si="432"/>
        <v>0</v>
      </c>
      <c r="S763" s="142">
        <f t="shared" si="432"/>
        <v>0</v>
      </c>
      <c r="T763" s="142">
        <f t="shared" si="432"/>
        <v>0</v>
      </c>
      <c r="U763" s="142">
        <f t="shared" si="432"/>
        <v>0</v>
      </c>
      <c r="V763" s="142">
        <f t="shared" si="432"/>
        <v>0</v>
      </c>
      <c r="W763" s="142">
        <f t="shared" si="432"/>
        <v>0</v>
      </c>
      <c r="X763" s="142">
        <f t="shared" si="432"/>
        <v>0</v>
      </c>
      <c r="Y763" s="142">
        <f t="shared" si="432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2" x14ac:dyDescent="0.35">
      <c r="E764" s="101"/>
      <c r="F764" s="38"/>
      <c r="G764" s="28">
        <f>G761-G758</f>
        <v>6</v>
      </c>
      <c r="H764" s="28">
        <f t="shared" ref="H764:O764" si="433">H761-H758</f>
        <v>6</v>
      </c>
      <c r="I764" s="28">
        <f t="shared" si="433"/>
        <v>5</v>
      </c>
      <c r="J764" s="28">
        <f t="shared" si="433"/>
        <v>6</v>
      </c>
      <c r="K764" s="28">
        <f t="shared" si="433"/>
        <v>7</v>
      </c>
      <c r="L764" s="28">
        <f t="shared" si="433"/>
        <v>5</v>
      </c>
      <c r="M764" s="28">
        <f t="shared" si="433"/>
        <v>7</v>
      </c>
      <c r="N764" s="28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5"/>
      <c r="AA764" s="146"/>
      <c r="AB764" s="101"/>
      <c r="AC764" s="101"/>
    </row>
    <row r="765" spans="5:32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2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2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</row>
    <row r="768" spans="5:32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</row>
    <row r="769" spans="5:32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</row>
    <row r="770" spans="5:32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</row>
    <row r="771" spans="5:32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</row>
    <row r="772" spans="5:32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</row>
    <row r="773" spans="5:32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</row>
    <row r="774" spans="5:32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</row>
    <row r="775" spans="5:32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</row>
    <row r="776" spans="5:32" ht="15" thickTop="1" x14ac:dyDescent="0.35"/>
  </sheetData>
  <mergeCells count="642"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D6CE6-2CC3-4395-BB74-17B08167B7C7}">
  <sheetPr codeName="Feuil7"/>
  <dimension ref="B1:AP776"/>
  <sheetViews>
    <sheetView showGridLines="0" zoomScale="60" zoomScaleNormal="60" workbookViewId="0">
      <selection activeCell="AQ13" sqref="AQ13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0" width="9.453125" style="16" hidden="1" customWidth="1"/>
    <col min="31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73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/>
      <c r="E3" s="24"/>
      <c r="F3" s="25">
        <v>133</v>
      </c>
      <c r="G3" s="195">
        <v>68.599999999999994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4</v>
      </c>
      <c r="I7" s="40">
        <v>5</v>
      </c>
      <c r="J7" s="40">
        <v>4</v>
      </c>
      <c r="K7" s="40">
        <v>3</v>
      </c>
      <c r="L7" s="40">
        <v>5</v>
      </c>
      <c r="M7" s="40">
        <v>3</v>
      </c>
      <c r="N7" s="40">
        <v>5</v>
      </c>
      <c r="O7" s="41">
        <v>3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5</v>
      </c>
      <c r="U7" s="40">
        <v>3</v>
      </c>
      <c r="V7" s="40">
        <v>4</v>
      </c>
      <c r="W7" s="40">
        <v>4</v>
      </c>
      <c r="X7" s="40">
        <v>5</v>
      </c>
      <c r="Y7" s="41">
        <v>4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4</v>
      </c>
      <c r="H8" s="49">
        <v>8</v>
      </c>
      <c r="I8" s="49">
        <v>12</v>
      </c>
      <c r="J8" s="49">
        <v>14</v>
      </c>
      <c r="K8" s="49">
        <v>2</v>
      </c>
      <c r="L8" s="49">
        <v>10</v>
      </c>
      <c r="M8" s="49">
        <v>18</v>
      </c>
      <c r="N8" s="49">
        <v>16</v>
      </c>
      <c r="O8" s="50">
        <v>6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17</v>
      </c>
      <c r="V8" s="49">
        <v>15</v>
      </c>
      <c r="W8" s="49">
        <v>3</v>
      </c>
      <c r="X8" s="49">
        <v>13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/>
      <c r="D9" s="8"/>
      <c r="E9" s="55">
        <v>20</v>
      </c>
      <c r="F9" s="56"/>
      <c r="G9" s="57">
        <v>10</v>
      </c>
      <c r="H9" s="58">
        <v>10</v>
      </c>
      <c r="I9" s="58">
        <v>10</v>
      </c>
      <c r="J9" s="58">
        <v>10</v>
      </c>
      <c r="K9" s="58">
        <v>10</v>
      </c>
      <c r="L9" s="58">
        <v>10</v>
      </c>
      <c r="M9" s="58">
        <v>10</v>
      </c>
      <c r="N9" s="58">
        <v>10</v>
      </c>
      <c r="O9" s="59">
        <v>10</v>
      </c>
      <c r="P9" s="60">
        <f t="shared" ref="P9:P38" si="0">SUM(G9:O9)</f>
        <v>90</v>
      </c>
      <c r="Q9" s="61">
        <v>10</v>
      </c>
      <c r="R9" s="58">
        <v>10</v>
      </c>
      <c r="S9" s="58">
        <v>10</v>
      </c>
      <c r="T9" s="58">
        <v>10</v>
      </c>
      <c r="U9" s="58">
        <v>10</v>
      </c>
      <c r="V9" s="58">
        <v>10</v>
      </c>
      <c r="W9" s="58">
        <v>10</v>
      </c>
      <c r="X9" s="58">
        <v>10</v>
      </c>
      <c r="Y9" s="59">
        <v>10</v>
      </c>
      <c r="Z9" s="62">
        <f t="shared" ref="Z9:Z38" si="1">SUM(Q9:Y9)</f>
        <v>90</v>
      </c>
      <c r="AA9" s="63">
        <f t="shared" ref="AA9:AA38" si="2">SUM(P9+Z9)</f>
        <v>180</v>
      </c>
      <c r="AB9" s="64"/>
      <c r="AC9" s="65">
        <f>$AA$95</f>
        <v>0</v>
      </c>
      <c r="AD9" s="65">
        <f>RANK(AC9,AC$9:AC$38,0)+COUNTIF(AC9:$AC$9,AC9)-1</f>
        <v>1</v>
      </c>
      <c r="AE9" s="65">
        <f>RANK(AC9,AC$9:AC$38,0)</f>
        <v>1</v>
      </c>
      <c r="AF9" s="65">
        <f>IF(ISBLANK($C9),0,1)*INDEX('Allocation Points'!$B$3:$AG$32,AE9,COUNTIF(AE$9:AE$38,AE9)+2)</f>
        <v>0</v>
      </c>
      <c r="AG9" s="74"/>
      <c r="AH9" s="65">
        <f>AA96</f>
        <v>0</v>
      </c>
      <c r="AI9" s="65">
        <f>RANK(AH9,AH$9:AH$38,0)+COUNTIF(AH9:$AH$9,AH9)-1</f>
        <v>1</v>
      </c>
      <c r="AJ9" s="65">
        <f>RANK(AH9,AH$9:AH$38,0)</f>
        <v>1</v>
      </c>
      <c r="AK9" s="65">
        <f>IF(ISBLANK($C9),0,1)*INDEX('Allocation Points'!$B$3:$AG$32,AJ9,COUNTIF(AJ$9:AJ$38,AJ9)+2)</f>
        <v>0</v>
      </c>
      <c r="AL9" s="74"/>
      <c r="AM9" s="65">
        <f>AA94</f>
        <v>180</v>
      </c>
      <c r="AN9" s="65">
        <f>RANK(AM9,AM$9:AM$38,1)+COUNTIF(AM9:$AM$9,AM9)-1</f>
        <v>1</v>
      </c>
      <c r="AO9" s="65">
        <f>RANK(AM9,AM$9:AM$38,1)</f>
        <v>1</v>
      </c>
      <c r="AP9" s="65">
        <f>IF(ISBLANK($C9),0,1)*INDEX('Allocation Points'!$B$3:$AG$32,AO9,COUNTIF(AO$9:AO$38,AO9)+2)</f>
        <v>0</v>
      </c>
    </row>
    <row r="10" spans="2:42" x14ac:dyDescent="0.35">
      <c r="B10" s="66">
        <v>2</v>
      </c>
      <c r="C10" s="7"/>
      <c r="D10" s="9"/>
      <c r="E10" s="55">
        <v>20</v>
      </c>
      <c r="F10" s="56"/>
      <c r="G10" s="57">
        <v>10</v>
      </c>
      <c r="H10" s="58">
        <v>10</v>
      </c>
      <c r="I10" s="58">
        <v>10</v>
      </c>
      <c r="J10" s="58">
        <v>10</v>
      </c>
      <c r="K10" s="58">
        <v>10</v>
      </c>
      <c r="L10" s="58">
        <v>10</v>
      </c>
      <c r="M10" s="58">
        <v>10</v>
      </c>
      <c r="N10" s="58">
        <v>10</v>
      </c>
      <c r="O10" s="59">
        <v>10</v>
      </c>
      <c r="P10" s="60">
        <f t="shared" si="0"/>
        <v>90</v>
      </c>
      <c r="Q10" s="61">
        <v>10</v>
      </c>
      <c r="R10" s="58">
        <v>10</v>
      </c>
      <c r="S10" s="58">
        <v>10</v>
      </c>
      <c r="T10" s="58">
        <v>10</v>
      </c>
      <c r="U10" s="58">
        <v>10</v>
      </c>
      <c r="V10" s="58">
        <v>10</v>
      </c>
      <c r="W10" s="58">
        <v>10</v>
      </c>
      <c r="X10" s="58">
        <v>10</v>
      </c>
      <c r="Y10" s="59">
        <v>10</v>
      </c>
      <c r="Z10" s="67">
        <f t="shared" si="1"/>
        <v>90</v>
      </c>
      <c r="AA10" s="68">
        <f t="shared" si="2"/>
        <v>180</v>
      </c>
      <c r="AC10" s="69">
        <f>$AA$118</f>
        <v>0</v>
      </c>
      <c r="AD10" s="70">
        <f>RANK(AC10,AC$9:AC$38,0)+COUNTIF(AC$9:$AC10,AC10)-1</f>
        <v>2</v>
      </c>
      <c r="AE10" s="70">
        <f t="shared" ref="AE10:AE38" si="3">RANK(AC10,AC$9:AC$38,0)</f>
        <v>1</v>
      </c>
      <c r="AF10" s="70">
        <f>IF(ISBLANK($C10),0,1)*INDEX('Allocation Points'!$B$3:$AG$32,AE10,COUNTIF(AE$9:AE$38,AE10)+2)</f>
        <v>0</v>
      </c>
      <c r="AG10" s="74"/>
      <c r="AH10" s="69">
        <f>AA119</f>
        <v>0</v>
      </c>
      <c r="AI10" s="70">
        <f>RANK(AH10,AH$9:AH$38,0)+COUNTIF(AH$9:$AH10,AH10)-1</f>
        <v>2</v>
      </c>
      <c r="AJ10" s="70">
        <f t="shared" ref="AJ10:AJ38" si="4">RANK(AH10,AH$9:AH$38,0)</f>
        <v>1</v>
      </c>
      <c r="AK10" s="70">
        <f>IF(ISBLANK($C10),0,1)*INDEX('Allocation Points'!$B$3:$AG$32,AJ10,COUNTIF(AJ$9:AJ$38,AJ10)+2)</f>
        <v>0</v>
      </c>
      <c r="AL10" s="74"/>
      <c r="AM10" s="69">
        <f>AA117</f>
        <v>180</v>
      </c>
      <c r="AN10" s="70">
        <f>RANK(AM10,AM$9:AM$38,1)+COUNTIF(AM$9:$AM10,AM10)-1</f>
        <v>2</v>
      </c>
      <c r="AO10" s="70">
        <f t="shared" ref="AO10:AO38" si="5">RANK(AM10,AM$9:AM$38,1)</f>
        <v>1</v>
      </c>
      <c r="AP10" s="70">
        <f>IF(ISBLANK($C10),0,1)*INDEX('Allocation Points'!$B$3:$AG$32,AO10,COUNTIF(AO$9:AO$38,AO10)+2)</f>
        <v>0</v>
      </c>
    </row>
    <row r="11" spans="2:42" x14ac:dyDescent="0.35">
      <c r="B11" s="66">
        <v>3</v>
      </c>
      <c r="C11" s="7"/>
      <c r="D11" s="10"/>
      <c r="E11" s="55">
        <v>20</v>
      </c>
      <c r="F11" s="56"/>
      <c r="G11" s="57">
        <v>10</v>
      </c>
      <c r="H11" s="58">
        <v>10</v>
      </c>
      <c r="I11" s="58">
        <v>10</v>
      </c>
      <c r="J11" s="58">
        <v>10</v>
      </c>
      <c r="K11" s="58">
        <v>10</v>
      </c>
      <c r="L11" s="58">
        <v>10</v>
      </c>
      <c r="M11" s="58">
        <v>10</v>
      </c>
      <c r="N11" s="58">
        <v>10</v>
      </c>
      <c r="O11" s="59">
        <v>10</v>
      </c>
      <c r="P11" s="60">
        <f t="shared" si="0"/>
        <v>90</v>
      </c>
      <c r="Q11" s="61">
        <v>10</v>
      </c>
      <c r="R11" s="58">
        <v>10</v>
      </c>
      <c r="S11" s="58">
        <v>10</v>
      </c>
      <c r="T11" s="58">
        <v>10</v>
      </c>
      <c r="U11" s="58">
        <v>10</v>
      </c>
      <c r="V11" s="58">
        <v>10</v>
      </c>
      <c r="W11" s="58">
        <v>10</v>
      </c>
      <c r="X11" s="58">
        <v>10</v>
      </c>
      <c r="Y11" s="59">
        <v>10</v>
      </c>
      <c r="Z11" s="67">
        <f t="shared" si="1"/>
        <v>90</v>
      </c>
      <c r="AA11" s="68">
        <f t="shared" si="2"/>
        <v>180</v>
      </c>
      <c r="AB11" s="64"/>
      <c r="AC11" s="69">
        <f>$AA$141</f>
        <v>0</v>
      </c>
      <c r="AD11" s="70">
        <f>RANK(AC11,AC$9:AC$38,0)+COUNTIF(AC$9:$AC11,AC11)-1</f>
        <v>3</v>
      </c>
      <c r="AE11" s="70">
        <f t="shared" si="3"/>
        <v>1</v>
      </c>
      <c r="AF11" s="70">
        <f>IF(ISBLANK($C11),0,1)*INDEX('Allocation Points'!$B$3:$AG$32,AE11,COUNTIF(AE$9:AE$38,AE11)+2)</f>
        <v>0</v>
      </c>
      <c r="AG11" s="74"/>
      <c r="AH11" s="69">
        <f>AA142</f>
        <v>0</v>
      </c>
      <c r="AI11" s="70">
        <f>RANK(AH11,AH$9:AH$38,0)+COUNTIF(AH$9:$AH11,AH11)-1</f>
        <v>3</v>
      </c>
      <c r="AJ11" s="70">
        <f t="shared" si="4"/>
        <v>1</v>
      </c>
      <c r="AK11" s="70">
        <f>IF(ISBLANK($C11),0,1)*INDEX('Allocation Points'!$B$3:$AG$32,AJ11,COUNTIF(AJ$9:AJ$38,AJ11)+2)</f>
        <v>0</v>
      </c>
      <c r="AL11" s="74"/>
      <c r="AM11" s="69">
        <f>AA140</f>
        <v>180</v>
      </c>
      <c r="AN11" s="70">
        <f>RANK(AM11,AM$9:AM$38,1)+COUNTIF(AM$9:$AM11,AM11)-1</f>
        <v>3</v>
      </c>
      <c r="AO11" s="70">
        <f t="shared" si="5"/>
        <v>1</v>
      </c>
      <c r="AP11" s="70">
        <f>IF(ISBLANK($C11),0,1)*INDEX('Allocation Points'!$B$3:$AG$32,AO11,COUNTIF(AO$9:AO$38,AO11)+2)</f>
        <v>0</v>
      </c>
    </row>
    <row r="12" spans="2:42" x14ac:dyDescent="0.35">
      <c r="B12" s="66">
        <v>4</v>
      </c>
      <c r="C12" s="11"/>
      <c r="D12" s="12"/>
      <c r="E12" s="55">
        <v>20</v>
      </c>
      <c r="F12" s="56"/>
      <c r="G12" s="57">
        <v>10</v>
      </c>
      <c r="H12" s="58">
        <v>10</v>
      </c>
      <c r="I12" s="58">
        <v>10</v>
      </c>
      <c r="J12" s="58">
        <v>10</v>
      </c>
      <c r="K12" s="58">
        <v>10</v>
      </c>
      <c r="L12" s="58">
        <v>10</v>
      </c>
      <c r="M12" s="58">
        <v>10</v>
      </c>
      <c r="N12" s="58">
        <v>10</v>
      </c>
      <c r="O12" s="59">
        <v>10</v>
      </c>
      <c r="P12" s="60">
        <f t="shared" si="0"/>
        <v>90</v>
      </c>
      <c r="Q12" s="61">
        <v>10</v>
      </c>
      <c r="R12" s="58">
        <v>10</v>
      </c>
      <c r="S12" s="58">
        <v>10</v>
      </c>
      <c r="T12" s="58">
        <v>10</v>
      </c>
      <c r="U12" s="58">
        <v>10</v>
      </c>
      <c r="V12" s="58">
        <v>10</v>
      </c>
      <c r="W12" s="58">
        <v>10</v>
      </c>
      <c r="X12" s="58">
        <v>10</v>
      </c>
      <c r="Y12" s="59">
        <v>10</v>
      </c>
      <c r="Z12" s="67">
        <f t="shared" si="1"/>
        <v>90</v>
      </c>
      <c r="AA12" s="68">
        <f t="shared" si="2"/>
        <v>180</v>
      </c>
      <c r="AC12" s="69">
        <f>$AA$164</f>
        <v>0</v>
      </c>
      <c r="AD12" s="70">
        <f>RANK(AC12,AC$9:AC$38,0)+COUNTIF(AC$9:$AC12,AC12)-1</f>
        <v>4</v>
      </c>
      <c r="AE12" s="70">
        <f t="shared" si="3"/>
        <v>1</v>
      </c>
      <c r="AF12" s="70">
        <f>IF(ISBLANK($C12),0,1)*INDEX('Allocation Points'!$B$3:$AG$32,AE12,COUNTIF(AE$9:AE$38,AE12)+2)</f>
        <v>0</v>
      </c>
      <c r="AG12" s="74"/>
      <c r="AH12" s="69">
        <f>AA165</f>
        <v>0</v>
      </c>
      <c r="AI12" s="70">
        <f>RANK(AH12,AH$9:AH$38,0)+COUNTIF(AH$9:$AH12,AH12)-1</f>
        <v>4</v>
      </c>
      <c r="AJ12" s="70">
        <f t="shared" si="4"/>
        <v>1</v>
      </c>
      <c r="AK12" s="70">
        <f>IF(ISBLANK($C12),0,1)*INDEX('Allocation Points'!$B$3:$AG$32,AJ12,COUNTIF(AJ$9:AJ$38,AJ12)+2)</f>
        <v>0</v>
      </c>
      <c r="AL12" s="74"/>
      <c r="AM12" s="69">
        <f>AA163</f>
        <v>180</v>
      </c>
      <c r="AN12" s="70">
        <f>RANK(AM12,AM$9:AM$38,1)+COUNTIF(AM$9:$AM12,AM12)-1</f>
        <v>4</v>
      </c>
      <c r="AO12" s="70">
        <f t="shared" si="5"/>
        <v>1</v>
      </c>
      <c r="AP12" s="70">
        <f>IF(ISBLANK($C12),0,1)*INDEX('Allocation Points'!$B$3:$AG$32,AO12,COUNTIF(AO$9:AO$38,AO12)+2)</f>
        <v>0</v>
      </c>
    </row>
    <row r="13" spans="2:42" x14ac:dyDescent="0.35">
      <c r="B13" s="66">
        <v>5</v>
      </c>
      <c r="C13" s="71"/>
      <c r="D13" s="9"/>
      <c r="E13" s="55">
        <v>20</v>
      </c>
      <c r="F13" s="56"/>
      <c r="G13" s="57">
        <v>10</v>
      </c>
      <c r="H13" s="58">
        <v>10</v>
      </c>
      <c r="I13" s="58">
        <v>10</v>
      </c>
      <c r="J13" s="58">
        <v>10</v>
      </c>
      <c r="K13" s="58">
        <v>10</v>
      </c>
      <c r="L13" s="58">
        <v>10</v>
      </c>
      <c r="M13" s="58">
        <v>10</v>
      </c>
      <c r="N13" s="58">
        <v>10</v>
      </c>
      <c r="O13" s="59">
        <v>10</v>
      </c>
      <c r="P13" s="60">
        <f t="shared" si="0"/>
        <v>90</v>
      </c>
      <c r="Q13" s="61">
        <v>10</v>
      </c>
      <c r="R13" s="58">
        <v>10</v>
      </c>
      <c r="S13" s="58">
        <v>10</v>
      </c>
      <c r="T13" s="58">
        <v>10</v>
      </c>
      <c r="U13" s="58">
        <v>10</v>
      </c>
      <c r="V13" s="58">
        <v>10</v>
      </c>
      <c r="W13" s="58">
        <v>10</v>
      </c>
      <c r="X13" s="58">
        <v>10</v>
      </c>
      <c r="Y13" s="59">
        <v>10</v>
      </c>
      <c r="Z13" s="67">
        <f t="shared" si="1"/>
        <v>90</v>
      </c>
      <c r="AA13" s="68">
        <f t="shared" si="2"/>
        <v>180</v>
      </c>
      <c r="AB13" s="64"/>
      <c r="AC13" s="69">
        <f>$AA$187</f>
        <v>0</v>
      </c>
      <c r="AD13" s="70">
        <f>RANK(AC13,AC$9:AC$38,0)+COUNTIF(AC$9:$AC13,AC13)-1</f>
        <v>5</v>
      </c>
      <c r="AE13" s="70">
        <f t="shared" si="3"/>
        <v>1</v>
      </c>
      <c r="AF13" s="70">
        <f>IF(ISBLANK($C13),0,1)*INDEX('Allocation Points'!$B$3:$AG$32,AE13,COUNTIF(AE$9:AE$38,AE13)+2)</f>
        <v>0</v>
      </c>
      <c r="AG13" s="74"/>
      <c r="AH13" s="69">
        <f>AA188</f>
        <v>0</v>
      </c>
      <c r="AI13" s="70">
        <f>RANK(AH13,AH$9:AH$38,0)+COUNTIF(AH$9:$AH13,AH13)-1</f>
        <v>5</v>
      </c>
      <c r="AJ13" s="70">
        <f t="shared" si="4"/>
        <v>1</v>
      </c>
      <c r="AK13" s="70">
        <f>IF(ISBLANK($C13),0,1)*INDEX('Allocation Points'!$B$3:$AG$32,AJ13,COUNTIF(AJ$9:AJ$38,AJ13)+2)</f>
        <v>0</v>
      </c>
      <c r="AL13" s="74"/>
      <c r="AM13" s="69">
        <f>AA186</f>
        <v>180</v>
      </c>
      <c r="AN13" s="70">
        <f>RANK(AM13,AM$9:AM$38,1)+COUNTIF(AM$9:$AM13,AM13)-1</f>
        <v>5</v>
      </c>
      <c r="AO13" s="70">
        <f t="shared" si="5"/>
        <v>1</v>
      </c>
      <c r="AP13" s="70">
        <f>IF(ISBLANK($C13),0,1)*INDEX('Allocation Points'!$B$3:$AG$32,AO13,COUNTIF(AO$9:AO$38,AO13)+2)</f>
        <v>0</v>
      </c>
    </row>
    <row r="14" spans="2:42" x14ac:dyDescent="0.35">
      <c r="B14" s="66">
        <v>6</v>
      </c>
      <c r="C14" s="7"/>
      <c r="D14" s="9"/>
      <c r="E14" s="55">
        <v>20</v>
      </c>
      <c r="F14" s="56"/>
      <c r="G14" s="57">
        <v>10</v>
      </c>
      <c r="H14" s="58">
        <v>10</v>
      </c>
      <c r="I14" s="58">
        <v>10</v>
      </c>
      <c r="J14" s="58">
        <v>10</v>
      </c>
      <c r="K14" s="58">
        <v>10</v>
      </c>
      <c r="L14" s="58">
        <v>10</v>
      </c>
      <c r="M14" s="58">
        <v>10</v>
      </c>
      <c r="N14" s="58">
        <v>10</v>
      </c>
      <c r="O14" s="59">
        <v>10</v>
      </c>
      <c r="P14" s="60">
        <f t="shared" si="0"/>
        <v>90</v>
      </c>
      <c r="Q14" s="61">
        <v>10</v>
      </c>
      <c r="R14" s="58">
        <v>10</v>
      </c>
      <c r="S14" s="58">
        <v>10</v>
      </c>
      <c r="T14" s="58">
        <v>10</v>
      </c>
      <c r="U14" s="58">
        <v>10</v>
      </c>
      <c r="V14" s="58">
        <v>10</v>
      </c>
      <c r="W14" s="58">
        <v>10</v>
      </c>
      <c r="X14" s="58">
        <v>10</v>
      </c>
      <c r="Y14" s="59">
        <v>10</v>
      </c>
      <c r="Z14" s="67">
        <f t="shared" si="1"/>
        <v>90</v>
      </c>
      <c r="AA14" s="68">
        <f t="shared" si="2"/>
        <v>180</v>
      </c>
      <c r="AC14" s="69">
        <f>$AA$210</f>
        <v>0</v>
      </c>
      <c r="AD14" s="70">
        <f>RANK(AC14,AC$9:AC$38,0)+COUNTIF(AC$9:$AC14,AC14)-1</f>
        <v>6</v>
      </c>
      <c r="AE14" s="70">
        <f t="shared" si="3"/>
        <v>1</v>
      </c>
      <c r="AF14" s="70">
        <f>IF(ISBLANK($C14),0,1)*INDEX('Allocation Points'!$B$3:$AG$32,AE14,COUNTIF(AE$9:AE$38,AE14)+2)</f>
        <v>0</v>
      </c>
      <c r="AG14" s="74"/>
      <c r="AH14" s="69">
        <f>AA211</f>
        <v>0</v>
      </c>
      <c r="AI14" s="70">
        <f>RANK(AH14,AH$9:AH$38,0)+COUNTIF(AH$9:$AH14,AH14)-1</f>
        <v>6</v>
      </c>
      <c r="AJ14" s="70">
        <f t="shared" si="4"/>
        <v>1</v>
      </c>
      <c r="AK14" s="70">
        <f>IF(ISBLANK($C14),0,1)*INDEX('Allocation Points'!$B$3:$AG$32,AJ14,COUNTIF(AJ$9:AJ$38,AJ14)+2)</f>
        <v>0</v>
      </c>
      <c r="AL14" s="74"/>
      <c r="AM14" s="69">
        <f>AA209</f>
        <v>180</v>
      </c>
      <c r="AN14" s="70">
        <f>RANK(AM14,AM$9:AM$38,1)+COUNTIF(AM$9:$AM14,AM14)-1</f>
        <v>6</v>
      </c>
      <c r="AO14" s="70">
        <f t="shared" si="5"/>
        <v>1</v>
      </c>
      <c r="AP14" s="70">
        <f>IF(ISBLANK($C14),0,1)*INDEX('Allocation Points'!$B$3:$AG$32,AO14,COUNTIF(AO$9:AO$38,AO14)+2)</f>
        <v>0</v>
      </c>
    </row>
    <row r="15" spans="2:42" x14ac:dyDescent="0.35">
      <c r="B15" s="66">
        <v>7</v>
      </c>
      <c r="C15" s="7"/>
      <c r="D15" s="9"/>
      <c r="E15" s="55">
        <v>20</v>
      </c>
      <c r="F15" s="56"/>
      <c r="G15" s="57">
        <v>10</v>
      </c>
      <c r="H15" s="58">
        <v>10</v>
      </c>
      <c r="I15" s="58">
        <v>10</v>
      </c>
      <c r="J15" s="58">
        <v>10</v>
      </c>
      <c r="K15" s="58">
        <v>10</v>
      </c>
      <c r="L15" s="58">
        <v>10</v>
      </c>
      <c r="M15" s="58">
        <v>10</v>
      </c>
      <c r="N15" s="58">
        <v>10</v>
      </c>
      <c r="O15" s="59">
        <v>10</v>
      </c>
      <c r="P15" s="60">
        <f t="shared" si="0"/>
        <v>90</v>
      </c>
      <c r="Q15" s="61">
        <v>10</v>
      </c>
      <c r="R15" s="58">
        <v>10</v>
      </c>
      <c r="S15" s="58">
        <v>10</v>
      </c>
      <c r="T15" s="58">
        <v>10</v>
      </c>
      <c r="U15" s="58">
        <v>10</v>
      </c>
      <c r="V15" s="58">
        <v>10</v>
      </c>
      <c r="W15" s="58">
        <v>10</v>
      </c>
      <c r="X15" s="58">
        <v>10</v>
      </c>
      <c r="Y15" s="59">
        <v>10</v>
      </c>
      <c r="Z15" s="67">
        <f t="shared" si="1"/>
        <v>90</v>
      </c>
      <c r="AA15" s="68">
        <f t="shared" si="2"/>
        <v>180</v>
      </c>
      <c r="AB15" s="64"/>
      <c r="AC15" s="69">
        <f>$AA$233</f>
        <v>0</v>
      </c>
      <c r="AD15" s="70">
        <f>RANK(AC15,AC$9:AC$38,0)+COUNTIF(AC$9:$AC15,AC15)-1</f>
        <v>7</v>
      </c>
      <c r="AE15" s="70">
        <f t="shared" si="3"/>
        <v>1</v>
      </c>
      <c r="AF15" s="70">
        <f>IF(ISBLANK($C15),0,1)*INDEX('Allocation Points'!$B$3:$AG$32,AE15,COUNTIF(AE$9:AE$38,AE15)+2)</f>
        <v>0</v>
      </c>
      <c r="AG15" s="74"/>
      <c r="AH15" s="69">
        <f>AA234</f>
        <v>0</v>
      </c>
      <c r="AI15" s="70">
        <f>RANK(AH15,AH$9:AH$38,0)+COUNTIF(AH$9:$AH15,AH15)-1</f>
        <v>7</v>
      </c>
      <c r="AJ15" s="70">
        <f t="shared" si="4"/>
        <v>1</v>
      </c>
      <c r="AK15" s="70">
        <f>IF(ISBLANK($C15),0,1)*INDEX('Allocation Points'!$B$3:$AG$32,AJ15,COUNTIF(AJ$9:AJ$38,AJ15)+2)</f>
        <v>0</v>
      </c>
      <c r="AL15" s="74"/>
      <c r="AM15" s="69">
        <f>AA232</f>
        <v>180</v>
      </c>
      <c r="AN15" s="70">
        <f>RANK(AM15,AM$9:AM$38,1)+COUNTIF(AM$9:$AM15,AM15)-1</f>
        <v>7</v>
      </c>
      <c r="AO15" s="70">
        <f t="shared" si="5"/>
        <v>1</v>
      </c>
      <c r="AP15" s="70">
        <f>IF(ISBLANK($C15),0,1)*INDEX('Allocation Points'!$B$3:$AG$32,AO15,COUNTIF(AO$9:AO$38,AO15)+2)</f>
        <v>0</v>
      </c>
    </row>
    <row r="16" spans="2:42" x14ac:dyDescent="0.35">
      <c r="B16" s="66">
        <v>8</v>
      </c>
      <c r="C16" s="7"/>
      <c r="D16" s="12"/>
      <c r="E16" s="55">
        <v>20</v>
      </c>
      <c r="F16" s="56"/>
      <c r="G16" s="57">
        <v>10</v>
      </c>
      <c r="H16" s="58">
        <v>10</v>
      </c>
      <c r="I16" s="58">
        <v>10</v>
      </c>
      <c r="J16" s="58">
        <v>10</v>
      </c>
      <c r="K16" s="58">
        <v>10</v>
      </c>
      <c r="L16" s="58">
        <v>10</v>
      </c>
      <c r="M16" s="58">
        <v>10</v>
      </c>
      <c r="N16" s="58">
        <v>10</v>
      </c>
      <c r="O16" s="59">
        <v>10</v>
      </c>
      <c r="P16" s="60">
        <f t="shared" si="0"/>
        <v>90</v>
      </c>
      <c r="Q16" s="61">
        <v>10</v>
      </c>
      <c r="R16" s="58">
        <v>10</v>
      </c>
      <c r="S16" s="58">
        <v>10</v>
      </c>
      <c r="T16" s="58">
        <v>10</v>
      </c>
      <c r="U16" s="58">
        <v>10</v>
      </c>
      <c r="V16" s="58">
        <v>10</v>
      </c>
      <c r="W16" s="58">
        <v>10</v>
      </c>
      <c r="X16" s="58">
        <v>10</v>
      </c>
      <c r="Y16" s="59">
        <v>10</v>
      </c>
      <c r="Z16" s="67">
        <f t="shared" si="1"/>
        <v>90</v>
      </c>
      <c r="AA16" s="68">
        <f t="shared" si="2"/>
        <v>180</v>
      </c>
      <c r="AC16" s="69">
        <f>$AA$256</f>
        <v>0</v>
      </c>
      <c r="AD16" s="70">
        <f>RANK(AC16,AC$9:AC$38,0)+COUNTIF(AC$9:$AC16,AC16)-1</f>
        <v>8</v>
      </c>
      <c r="AE16" s="70">
        <f t="shared" si="3"/>
        <v>1</v>
      </c>
      <c r="AF16" s="70">
        <f>IF(ISBLANK($C16),0,1)*INDEX('Allocation Points'!$B$3:$AG$32,AE16,COUNTIF(AE$9:AE$38,AE16)+2)</f>
        <v>0</v>
      </c>
      <c r="AG16" s="74"/>
      <c r="AH16" s="69">
        <f>AA257</f>
        <v>0</v>
      </c>
      <c r="AI16" s="70">
        <f>RANK(AH16,AH$9:AH$38,0)+COUNTIF(AH$9:$AH16,AH16)-1</f>
        <v>8</v>
      </c>
      <c r="AJ16" s="70">
        <f t="shared" si="4"/>
        <v>1</v>
      </c>
      <c r="AK16" s="70">
        <f>IF(ISBLANK($C16),0,1)*INDEX('Allocation Points'!$B$3:$AG$32,AJ16,COUNTIF(AJ$9:AJ$38,AJ16)+2)</f>
        <v>0</v>
      </c>
      <c r="AL16" s="74"/>
      <c r="AM16" s="69">
        <f>AA255</f>
        <v>180</v>
      </c>
      <c r="AN16" s="70">
        <f>RANK(AM16,AM$9:AM$38,1)+COUNTIF(AM$9:$AM16,AM16)-1</f>
        <v>8</v>
      </c>
      <c r="AO16" s="70">
        <f t="shared" si="5"/>
        <v>1</v>
      </c>
      <c r="AP16" s="70">
        <f>IF(ISBLANK($C16),0,1)*INDEX('Allocation Points'!$B$3:$AG$32,AO16,COUNTIF(AO$9:AO$38,AO16)+2)</f>
        <v>0</v>
      </c>
    </row>
    <row r="17" spans="2:42" x14ac:dyDescent="0.35">
      <c r="B17" s="66">
        <v>9</v>
      </c>
      <c r="C17" s="7"/>
      <c r="D17" s="10"/>
      <c r="E17" s="55">
        <v>20</v>
      </c>
      <c r="F17" s="56"/>
      <c r="G17" s="57">
        <v>10</v>
      </c>
      <c r="H17" s="58">
        <v>10</v>
      </c>
      <c r="I17" s="58">
        <v>10</v>
      </c>
      <c r="J17" s="58">
        <v>10</v>
      </c>
      <c r="K17" s="58">
        <v>10</v>
      </c>
      <c r="L17" s="58">
        <v>10</v>
      </c>
      <c r="M17" s="58">
        <v>10</v>
      </c>
      <c r="N17" s="58">
        <v>10</v>
      </c>
      <c r="O17" s="59">
        <v>10</v>
      </c>
      <c r="P17" s="60">
        <f t="shared" si="0"/>
        <v>90</v>
      </c>
      <c r="Q17" s="61">
        <v>10</v>
      </c>
      <c r="R17" s="58">
        <v>10</v>
      </c>
      <c r="S17" s="58">
        <v>10</v>
      </c>
      <c r="T17" s="58">
        <v>10</v>
      </c>
      <c r="U17" s="58">
        <v>10</v>
      </c>
      <c r="V17" s="58">
        <v>10</v>
      </c>
      <c r="W17" s="58">
        <v>10</v>
      </c>
      <c r="X17" s="58">
        <v>10</v>
      </c>
      <c r="Y17" s="59">
        <v>10</v>
      </c>
      <c r="Z17" s="67">
        <f t="shared" si="1"/>
        <v>90</v>
      </c>
      <c r="AA17" s="68">
        <f t="shared" si="2"/>
        <v>180</v>
      </c>
      <c r="AC17" s="69">
        <f>$AA$279</f>
        <v>0</v>
      </c>
      <c r="AD17" s="70">
        <f>RANK(AC17,AC$9:AC$38,0)+COUNTIF(AC$9:$AC17,AC17)-1</f>
        <v>9</v>
      </c>
      <c r="AE17" s="70">
        <f t="shared" si="3"/>
        <v>1</v>
      </c>
      <c r="AF17" s="70">
        <f>IF(ISBLANK($C17),0,1)*INDEX('Allocation Points'!$B$3:$AG$32,AE17,COUNTIF(AE$9:AE$38,AE17)+2)</f>
        <v>0</v>
      </c>
      <c r="AG17" s="74"/>
      <c r="AH17" s="69">
        <f>AA280</f>
        <v>0</v>
      </c>
      <c r="AI17" s="70">
        <f>RANK(AH17,AH$9:AH$38,0)+COUNTIF(AH$9:$AH17,AH17)-1</f>
        <v>9</v>
      </c>
      <c r="AJ17" s="70">
        <f t="shared" si="4"/>
        <v>1</v>
      </c>
      <c r="AK17" s="70">
        <f>IF(ISBLANK($C17),0,1)*INDEX('Allocation Points'!$B$3:$AG$32,AJ17,COUNTIF(AJ$9:AJ$38,AJ17)+2)</f>
        <v>0</v>
      </c>
      <c r="AL17" s="74"/>
      <c r="AM17" s="69">
        <f>AA278</f>
        <v>180</v>
      </c>
      <c r="AN17" s="70">
        <f>RANK(AM17,AM$9:AM$38,1)+COUNTIF(AM$9:$AM17,AM17)-1</f>
        <v>9</v>
      </c>
      <c r="AO17" s="70">
        <f t="shared" si="5"/>
        <v>1</v>
      </c>
      <c r="AP17" s="70">
        <f>IF(ISBLANK($C17),0,1)*INDEX('Allocation Points'!$B$3:$AG$32,AO17,COUNTIF(AO$9:AO$38,AO17)+2)</f>
        <v>0</v>
      </c>
    </row>
    <row r="18" spans="2:42" x14ac:dyDescent="0.35">
      <c r="B18" s="66">
        <v>10</v>
      </c>
      <c r="C18" s="11"/>
      <c r="D18" s="9"/>
      <c r="E18" s="55">
        <v>20</v>
      </c>
      <c r="F18" s="56"/>
      <c r="G18" s="57">
        <v>10</v>
      </c>
      <c r="H18" s="58">
        <v>10</v>
      </c>
      <c r="I18" s="58">
        <v>10</v>
      </c>
      <c r="J18" s="58">
        <v>10</v>
      </c>
      <c r="K18" s="58">
        <v>10</v>
      </c>
      <c r="L18" s="58">
        <v>10</v>
      </c>
      <c r="M18" s="58">
        <v>10</v>
      </c>
      <c r="N18" s="58">
        <v>10</v>
      </c>
      <c r="O18" s="59">
        <v>10</v>
      </c>
      <c r="P18" s="60">
        <f t="shared" si="0"/>
        <v>90</v>
      </c>
      <c r="Q18" s="61">
        <v>10</v>
      </c>
      <c r="R18" s="58">
        <v>10</v>
      </c>
      <c r="S18" s="58">
        <v>10</v>
      </c>
      <c r="T18" s="58">
        <v>10</v>
      </c>
      <c r="U18" s="58">
        <v>10</v>
      </c>
      <c r="V18" s="58">
        <v>10</v>
      </c>
      <c r="W18" s="58">
        <v>10</v>
      </c>
      <c r="X18" s="58">
        <v>10</v>
      </c>
      <c r="Y18" s="59">
        <v>10</v>
      </c>
      <c r="Z18" s="67">
        <f t="shared" si="1"/>
        <v>90</v>
      </c>
      <c r="AA18" s="68">
        <f t="shared" si="2"/>
        <v>180</v>
      </c>
      <c r="AB18" s="64"/>
      <c r="AC18" s="69">
        <f>$AA$302</f>
        <v>0</v>
      </c>
      <c r="AD18" s="70">
        <f>RANK(AC18,AC$9:AC$38,0)+COUNTIF(AC$9:$AC18,AC18)-1</f>
        <v>10</v>
      </c>
      <c r="AE18" s="70">
        <f t="shared" si="3"/>
        <v>1</v>
      </c>
      <c r="AF18" s="70">
        <f>IF(ISBLANK($C18),0,1)*INDEX('Allocation Points'!$B$3:$AG$32,AE18,COUNTIF(AE$9:AE$38,AE18)+2)</f>
        <v>0</v>
      </c>
      <c r="AG18" s="74"/>
      <c r="AH18" s="69">
        <f>AA303</f>
        <v>0</v>
      </c>
      <c r="AI18" s="70">
        <f>RANK(AH18,AH$9:AH$38,0)+COUNTIF(AH$9:$AH18,AH18)-1</f>
        <v>10</v>
      </c>
      <c r="AJ18" s="70">
        <f t="shared" si="4"/>
        <v>1</v>
      </c>
      <c r="AK18" s="70">
        <f>IF(ISBLANK($C18),0,1)*INDEX('Allocation Points'!$B$3:$AG$32,AJ18,COUNTIF(AJ$9:AJ$38,AJ18)+2)</f>
        <v>0</v>
      </c>
      <c r="AL18" s="74"/>
      <c r="AM18" s="69">
        <f>AA301</f>
        <v>180</v>
      </c>
      <c r="AN18" s="70">
        <f>RANK(AM18,AM$9:AM$38,1)+COUNTIF(AM$9:$AM18,AM18)-1</f>
        <v>10</v>
      </c>
      <c r="AO18" s="70">
        <f t="shared" si="5"/>
        <v>1</v>
      </c>
      <c r="AP18" s="70">
        <f>IF(ISBLANK($C18),0,1)*INDEX('Allocation Points'!$B$3:$AG$32,AO18,COUNTIF(AO$9:AO$38,AO18)+2)</f>
        <v>0</v>
      </c>
    </row>
    <row r="19" spans="2:42" x14ac:dyDescent="0.35">
      <c r="B19" s="66">
        <v>11</v>
      </c>
      <c r="C19" s="72"/>
      <c r="D19" s="10"/>
      <c r="E19" s="55">
        <v>20</v>
      </c>
      <c r="F19" s="56"/>
      <c r="G19" s="57">
        <v>10</v>
      </c>
      <c r="H19" s="58">
        <v>10</v>
      </c>
      <c r="I19" s="58">
        <v>10</v>
      </c>
      <c r="J19" s="58">
        <v>10</v>
      </c>
      <c r="K19" s="58">
        <v>10</v>
      </c>
      <c r="L19" s="58">
        <v>10</v>
      </c>
      <c r="M19" s="58">
        <v>10</v>
      </c>
      <c r="N19" s="58">
        <v>10</v>
      </c>
      <c r="O19" s="59">
        <v>10</v>
      </c>
      <c r="P19" s="60">
        <f t="shared" si="0"/>
        <v>90</v>
      </c>
      <c r="Q19" s="61">
        <v>10</v>
      </c>
      <c r="R19" s="58">
        <v>10</v>
      </c>
      <c r="S19" s="58">
        <v>10</v>
      </c>
      <c r="T19" s="58">
        <v>10</v>
      </c>
      <c r="U19" s="58">
        <v>10</v>
      </c>
      <c r="V19" s="58">
        <v>10</v>
      </c>
      <c r="W19" s="58">
        <v>10</v>
      </c>
      <c r="X19" s="58">
        <v>10</v>
      </c>
      <c r="Y19" s="59">
        <v>10</v>
      </c>
      <c r="Z19" s="67">
        <f t="shared" si="1"/>
        <v>90</v>
      </c>
      <c r="AA19" s="68">
        <f t="shared" si="2"/>
        <v>180</v>
      </c>
      <c r="AC19" s="69">
        <f>$AA$325</f>
        <v>0</v>
      </c>
      <c r="AD19" s="70">
        <f>RANK(AC19,AC$9:AC$38,0)+COUNTIF(AC$9:$AC19,AC19)-1</f>
        <v>11</v>
      </c>
      <c r="AE19" s="70">
        <f t="shared" si="3"/>
        <v>1</v>
      </c>
      <c r="AF19" s="70">
        <f>IF(ISBLANK($C19),0,1)*INDEX('Allocation Points'!$B$3:$AG$32,AE19,COUNTIF(AE$9:AE$38,AE19)+2)</f>
        <v>0</v>
      </c>
      <c r="AG19" s="74"/>
      <c r="AH19" s="69">
        <f>AA326</f>
        <v>0</v>
      </c>
      <c r="AI19" s="70">
        <f>RANK(AH19,AH$9:AH$38,0)+COUNTIF(AH$9:$AH19,AH19)-1</f>
        <v>11</v>
      </c>
      <c r="AJ19" s="70">
        <f t="shared" si="4"/>
        <v>1</v>
      </c>
      <c r="AK19" s="70">
        <f>IF(ISBLANK($C19),0,1)*INDEX('Allocation Points'!$B$3:$AG$32,AJ19,COUNTIF(AJ$9:AJ$38,AJ19)+2)</f>
        <v>0</v>
      </c>
      <c r="AL19" s="74"/>
      <c r="AM19" s="69">
        <f>AA324</f>
        <v>180</v>
      </c>
      <c r="AN19" s="70">
        <f>RANK(AM19,AM$9:AM$38,1)+COUNTIF(AM$9:$AM19,AM19)-1</f>
        <v>11</v>
      </c>
      <c r="AO19" s="70">
        <f t="shared" si="5"/>
        <v>1</v>
      </c>
      <c r="AP19" s="70">
        <f>IF(ISBLANK($C19),0,1)*INDEX('Allocation Points'!$B$3:$AG$32,AO19,COUNTIF(AO$9:AO$38,AO19)+2)</f>
        <v>0</v>
      </c>
    </row>
    <row r="20" spans="2:42" x14ac:dyDescent="0.35">
      <c r="B20" s="66">
        <v>12</v>
      </c>
      <c r="C20" s="71"/>
      <c r="D20" s="12"/>
      <c r="E20" s="55">
        <v>20</v>
      </c>
      <c r="F20" s="56"/>
      <c r="G20" s="57">
        <v>10</v>
      </c>
      <c r="H20" s="58">
        <v>10</v>
      </c>
      <c r="I20" s="58">
        <v>10</v>
      </c>
      <c r="J20" s="58">
        <v>10</v>
      </c>
      <c r="K20" s="58">
        <v>10</v>
      </c>
      <c r="L20" s="58">
        <v>10</v>
      </c>
      <c r="M20" s="58">
        <v>10</v>
      </c>
      <c r="N20" s="58">
        <v>10</v>
      </c>
      <c r="O20" s="59">
        <v>10</v>
      </c>
      <c r="P20" s="60">
        <f t="shared" si="0"/>
        <v>90</v>
      </c>
      <c r="Q20" s="61">
        <v>10</v>
      </c>
      <c r="R20" s="58">
        <v>10</v>
      </c>
      <c r="S20" s="58">
        <v>10</v>
      </c>
      <c r="T20" s="58">
        <v>10</v>
      </c>
      <c r="U20" s="58">
        <v>10</v>
      </c>
      <c r="V20" s="58">
        <v>10</v>
      </c>
      <c r="W20" s="58">
        <v>10</v>
      </c>
      <c r="X20" s="58">
        <v>10</v>
      </c>
      <c r="Y20" s="59">
        <v>10</v>
      </c>
      <c r="Z20" s="67">
        <f t="shared" si="1"/>
        <v>90</v>
      </c>
      <c r="AA20" s="68">
        <f t="shared" si="2"/>
        <v>180</v>
      </c>
      <c r="AB20" s="64"/>
      <c r="AC20" s="69">
        <f>$AA$348</f>
        <v>0</v>
      </c>
      <c r="AD20" s="70">
        <f>RANK(AC20,AC$9:AC$38,0)+COUNTIF(AC$9:$AC20,AC20)-1</f>
        <v>12</v>
      </c>
      <c r="AE20" s="70">
        <f t="shared" si="3"/>
        <v>1</v>
      </c>
      <c r="AF20" s="70">
        <f>IF(ISBLANK($C20),0,1)*INDEX('Allocation Points'!$B$3:$AG$32,AE20,COUNTIF(AE$9:AE$38,AE20)+2)</f>
        <v>0</v>
      </c>
      <c r="AG20" s="74"/>
      <c r="AH20" s="69">
        <f>AA349</f>
        <v>0</v>
      </c>
      <c r="AI20" s="70">
        <f>RANK(AH20,AH$9:AH$38,0)+COUNTIF(AH$9:$AH20,AH20)-1</f>
        <v>12</v>
      </c>
      <c r="AJ20" s="70">
        <f t="shared" si="4"/>
        <v>1</v>
      </c>
      <c r="AK20" s="70">
        <f>IF(ISBLANK($C20),0,1)*INDEX('Allocation Points'!$B$3:$AG$32,AJ20,COUNTIF(AJ$9:AJ$38,AJ20)+2)</f>
        <v>0</v>
      </c>
      <c r="AL20" s="74"/>
      <c r="AM20" s="69">
        <f>AA347</f>
        <v>180</v>
      </c>
      <c r="AN20" s="70">
        <f>RANK(AM20,AM$9:AM$38,1)+COUNTIF(AM$9:$AM20,AM20)-1</f>
        <v>12</v>
      </c>
      <c r="AO20" s="70">
        <f t="shared" si="5"/>
        <v>1</v>
      </c>
      <c r="AP20" s="70">
        <f>IF(ISBLANK($C20),0,1)*INDEX('Allocation Points'!$B$3:$AG$32,AO20,COUNTIF(AO$9:AO$38,AO20)+2)</f>
        <v>0</v>
      </c>
    </row>
    <row r="21" spans="2:42" x14ac:dyDescent="0.35">
      <c r="B21" s="73">
        <v>13</v>
      </c>
      <c r="C21" s="7"/>
      <c r="D21" s="10"/>
      <c r="E21" s="55">
        <v>20</v>
      </c>
      <c r="F21" s="56"/>
      <c r="G21" s="57">
        <v>10</v>
      </c>
      <c r="H21" s="58">
        <v>10</v>
      </c>
      <c r="I21" s="58">
        <v>10</v>
      </c>
      <c r="J21" s="58">
        <v>10</v>
      </c>
      <c r="K21" s="58">
        <v>10</v>
      </c>
      <c r="L21" s="58">
        <v>10</v>
      </c>
      <c r="M21" s="58">
        <v>10</v>
      </c>
      <c r="N21" s="58">
        <v>10</v>
      </c>
      <c r="O21" s="59">
        <v>10</v>
      </c>
      <c r="P21" s="60">
        <f t="shared" si="0"/>
        <v>90</v>
      </c>
      <c r="Q21" s="61">
        <v>10</v>
      </c>
      <c r="R21" s="58">
        <v>10</v>
      </c>
      <c r="S21" s="58">
        <v>10</v>
      </c>
      <c r="T21" s="58">
        <v>10</v>
      </c>
      <c r="U21" s="58">
        <v>10</v>
      </c>
      <c r="V21" s="58">
        <v>10</v>
      </c>
      <c r="W21" s="58">
        <v>10</v>
      </c>
      <c r="X21" s="58">
        <v>10</v>
      </c>
      <c r="Y21" s="59">
        <v>10</v>
      </c>
      <c r="Z21" s="67">
        <f t="shared" si="1"/>
        <v>90</v>
      </c>
      <c r="AA21" s="68">
        <f t="shared" si="2"/>
        <v>180</v>
      </c>
      <c r="AC21" s="69">
        <f>$AA$371</f>
        <v>0</v>
      </c>
      <c r="AD21" s="69">
        <f>RANK(AC21,AC$9:AC$38,0)+COUNTIF(AC$9:$AC21,AC21)-1</f>
        <v>13</v>
      </c>
      <c r="AE21" s="69">
        <f t="shared" si="3"/>
        <v>1</v>
      </c>
      <c r="AF21" s="69">
        <f>IF(ISBLANK($C21),0,1)*INDEX('Allocation Points'!$B$3:$AG$32,AE21,COUNTIF(AE$9:AE$38,AE21)+2)</f>
        <v>0</v>
      </c>
      <c r="AG21" s="74"/>
      <c r="AH21" s="69">
        <f>AA372</f>
        <v>0</v>
      </c>
      <c r="AI21" s="70">
        <f>RANK(AH21,AH$9:AH$38,0)+COUNTIF(AH$9:$AH21,AH21)-1</f>
        <v>13</v>
      </c>
      <c r="AJ21" s="69">
        <f t="shared" si="4"/>
        <v>1</v>
      </c>
      <c r="AK21" s="69">
        <f>IF(ISBLANK($C21),0,1)*INDEX('Allocation Points'!$B$3:$AG$32,AJ21,COUNTIF(AJ$9:AJ$38,AJ21)+2)</f>
        <v>0</v>
      </c>
      <c r="AL21" s="74"/>
      <c r="AM21" s="69">
        <f>AA370</f>
        <v>180</v>
      </c>
      <c r="AN21" s="70">
        <f>RANK(AM21,AM$9:AM$38,1)+COUNTIF(AM$9:$AM21,AM21)-1</f>
        <v>13</v>
      </c>
      <c r="AO21" s="69">
        <f t="shared" si="5"/>
        <v>1</v>
      </c>
      <c r="AP21" s="69">
        <f>IF(ISBLANK($C21),0,1)*INDEX('Allocation Points'!$B$3:$AG$32,AO21,COUNTIF(AO$9:AO$38,AO21)+2)</f>
        <v>0</v>
      </c>
    </row>
    <row r="22" spans="2:42" x14ac:dyDescent="0.35">
      <c r="B22" s="73">
        <v>14</v>
      </c>
      <c r="C22" s="7"/>
      <c r="D22" s="10"/>
      <c r="E22" s="55">
        <v>20</v>
      </c>
      <c r="F22" s="56"/>
      <c r="G22" s="57">
        <v>10</v>
      </c>
      <c r="H22" s="58">
        <v>10</v>
      </c>
      <c r="I22" s="58">
        <v>10</v>
      </c>
      <c r="J22" s="58">
        <v>10</v>
      </c>
      <c r="K22" s="58">
        <v>10</v>
      </c>
      <c r="L22" s="58">
        <v>10</v>
      </c>
      <c r="M22" s="58">
        <v>10</v>
      </c>
      <c r="N22" s="58">
        <v>10</v>
      </c>
      <c r="O22" s="59">
        <v>10</v>
      </c>
      <c r="P22" s="60">
        <f t="shared" si="0"/>
        <v>90</v>
      </c>
      <c r="Q22" s="61">
        <v>10</v>
      </c>
      <c r="R22" s="58">
        <v>10</v>
      </c>
      <c r="S22" s="58">
        <v>10</v>
      </c>
      <c r="T22" s="58">
        <v>10</v>
      </c>
      <c r="U22" s="58">
        <v>10</v>
      </c>
      <c r="V22" s="58">
        <v>10</v>
      </c>
      <c r="W22" s="58">
        <v>10</v>
      </c>
      <c r="X22" s="58">
        <v>10</v>
      </c>
      <c r="Y22" s="59">
        <v>10</v>
      </c>
      <c r="Z22" s="67">
        <f t="shared" si="1"/>
        <v>90</v>
      </c>
      <c r="AA22" s="68">
        <f t="shared" si="2"/>
        <v>180</v>
      </c>
      <c r="AC22" s="69">
        <f>$AA$394</f>
        <v>0</v>
      </c>
      <c r="AD22" s="70">
        <f>RANK(AC22,AC$9:AC$38,0)+COUNTIF(AC$9:$AC22,AC22)-1</f>
        <v>14</v>
      </c>
      <c r="AE22" s="70">
        <f t="shared" si="3"/>
        <v>1</v>
      </c>
      <c r="AF22" s="70">
        <f>IF(ISBLANK($C22),0,1)*INDEX('Allocation Points'!$B$3:$AG$32,AE22,COUNTIF(AE$9:AE$38,AE22)+2)</f>
        <v>0</v>
      </c>
      <c r="AG22" s="74"/>
      <c r="AH22" s="69">
        <f>AA395</f>
        <v>0</v>
      </c>
      <c r="AI22" s="70">
        <f>RANK(AH22,AH$9:AH$38,0)+COUNTIF(AH$9:$AH22,AH22)-1</f>
        <v>14</v>
      </c>
      <c r="AJ22" s="70">
        <f t="shared" si="4"/>
        <v>1</v>
      </c>
      <c r="AK22" s="70">
        <f>IF(ISBLANK($C22),0,1)*INDEX('Allocation Points'!$B$3:$AG$32,AJ22,COUNTIF(AJ$9:AJ$38,AJ22)+2)</f>
        <v>0</v>
      </c>
      <c r="AL22" s="74"/>
      <c r="AM22" s="69">
        <f>AA393</f>
        <v>180</v>
      </c>
      <c r="AN22" s="70">
        <f>RANK(AM22,AM$9:AM$38,1)+COUNTIF(AM$9:$AM22,AM22)-1</f>
        <v>14</v>
      </c>
      <c r="AO22" s="70">
        <f t="shared" si="5"/>
        <v>1</v>
      </c>
      <c r="AP22" s="70">
        <f>IF(ISBLANK($C22),0,1)*INDEX('Allocation Points'!$B$3:$AG$32,AO22,COUNTIF(AO$9:AO$38,AO22)+2)</f>
        <v>0</v>
      </c>
    </row>
    <row r="23" spans="2:42" x14ac:dyDescent="0.35">
      <c r="B23" s="73">
        <v>15</v>
      </c>
      <c r="C23" s="7"/>
      <c r="D23" s="9"/>
      <c r="E23" s="55">
        <v>20</v>
      </c>
      <c r="F23" s="56"/>
      <c r="G23" s="57">
        <v>10</v>
      </c>
      <c r="H23" s="58">
        <v>10</v>
      </c>
      <c r="I23" s="58">
        <v>10</v>
      </c>
      <c r="J23" s="58">
        <v>10</v>
      </c>
      <c r="K23" s="58">
        <v>10</v>
      </c>
      <c r="L23" s="58">
        <v>10</v>
      </c>
      <c r="M23" s="58">
        <v>10</v>
      </c>
      <c r="N23" s="58">
        <v>10</v>
      </c>
      <c r="O23" s="59">
        <v>10</v>
      </c>
      <c r="P23" s="60">
        <f t="shared" si="0"/>
        <v>90</v>
      </c>
      <c r="Q23" s="61">
        <v>10</v>
      </c>
      <c r="R23" s="58">
        <v>10</v>
      </c>
      <c r="S23" s="58">
        <v>10</v>
      </c>
      <c r="T23" s="58">
        <v>10</v>
      </c>
      <c r="U23" s="58">
        <v>10</v>
      </c>
      <c r="V23" s="58">
        <v>10</v>
      </c>
      <c r="W23" s="58">
        <v>10</v>
      </c>
      <c r="X23" s="58">
        <v>10</v>
      </c>
      <c r="Y23" s="59">
        <v>10</v>
      </c>
      <c r="Z23" s="67">
        <f t="shared" si="1"/>
        <v>90</v>
      </c>
      <c r="AA23" s="68">
        <f t="shared" si="2"/>
        <v>180</v>
      </c>
      <c r="AB23" s="74"/>
      <c r="AC23" s="69">
        <f>$AA$417</f>
        <v>0</v>
      </c>
      <c r="AD23" s="70">
        <f>RANK(AC23,AC$9:AC$38,0)+COUNTIF(AC$9:$AC23,AC23)-1</f>
        <v>15</v>
      </c>
      <c r="AE23" s="70">
        <f t="shared" si="3"/>
        <v>1</v>
      </c>
      <c r="AF23" s="70">
        <f>IF(ISBLANK($C23),0,1)*INDEX('Allocation Points'!$B$3:$AG$32,AE23,COUNTIF(AE$9:AE$38,AE23)+2)</f>
        <v>0</v>
      </c>
      <c r="AG23" s="74"/>
      <c r="AH23" s="69">
        <f>AA418</f>
        <v>0</v>
      </c>
      <c r="AI23" s="70">
        <f>RANK(AH23,AH$9:AH$38,0)+COUNTIF(AH$9:$AH23,AH23)-1</f>
        <v>15</v>
      </c>
      <c r="AJ23" s="70">
        <f t="shared" si="4"/>
        <v>1</v>
      </c>
      <c r="AK23" s="70">
        <f>IF(ISBLANK($C23),0,1)*INDEX('Allocation Points'!$B$3:$AG$32,AJ23,COUNTIF(AJ$9:AJ$38,AJ23)+2)</f>
        <v>0</v>
      </c>
      <c r="AL23" s="74"/>
      <c r="AM23" s="69">
        <f>AA416</f>
        <v>180</v>
      </c>
      <c r="AN23" s="70">
        <f>RANK(AM23,AM$9:AM$38,1)+COUNTIF(AM$9:$AM23,AM23)-1</f>
        <v>15</v>
      </c>
      <c r="AO23" s="70">
        <f t="shared" si="5"/>
        <v>1</v>
      </c>
      <c r="AP23" s="70">
        <f>IF(ISBLANK($C23),0,1)*INDEX('Allocation Points'!$B$3:$AG$32,AO23,COUNTIF(AO$9:AO$38,AO23)+2)</f>
        <v>0</v>
      </c>
    </row>
    <row r="24" spans="2:42" x14ac:dyDescent="0.35">
      <c r="B24" s="73">
        <v>16</v>
      </c>
      <c r="C24" s="7"/>
      <c r="D24" s="9"/>
      <c r="E24" s="55">
        <v>20</v>
      </c>
      <c r="F24" s="56"/>
      <c r="G24" s="57">
        <v>10</v>
      </c>
      <c r="H24" s="58">
        <v>10</v>
      </c>
      <c r="I24" s="58">
        <v>10</v>
      </c>
      <c r="J24" s="58">
        <v>10</v>
      </c>
      <c r="K24" s="58">
        <v>10</v>
      </c>
      <c r="L24" s="58">
        <v>10</v>
      </c>
      <c r="M24" s="58">
        <v>10</v>
      </c>
      <c r="N24" s="58">
        <v>10</v>
      </c>
      <c r="O24" s="59">
        <v>10</v>
      </c>
      <c r="P24" s="60">
        <f t="shared" si="0"/>
        <v>90</v>
      </c>
      <c r="Q24" s="61">
        <v>10</v>
      </c>
      <c r="R24" s="58">
        <v>10</v>
      </c>
      <c r="S24" s="58">
        <v>10</v>
      </c>
      <c r="T24" s="58">
        <v>10</v>
      </c>
      <c r="U24" s="58">
        <v>10</v>
      </c>
      <c r="V24" s="58">
        <v>10</v>
      </c>
      <c r="W24" s="58">
        <v>10</v>
      </c>
      <c r="X24" s="58">
        <v>10</v>
      </c>
      <c r="Y24" s="59">
        <v>10</v>
      </c>
      <c r="Z24" s="67">
        <f t="shared" si="1"/>
        <v>90</v>
      </c>
      <c r="AA24" s="68">
        <f t="shared" si="2"/>
        <v>180</v>
      </c>
      <c r="AB24" s="74"/>
      <c r="AC24" s="69">
        <f>$AA$440</f>
        <v>0</v>
      </c>
      <c r="AD24" s="70">
        <f>RANK(AC24,AC$9:AC$38,0)+COUNTIF(AC$9:$AC24,AC24)-1</f>
        <v>16</v>
      </c>
      <c r="AE24" s="70">
        <f t="shared" si="3"/>
        <v>1</v>
      </c>
      <c r="AF24" s="70">
        <f>IF(ISBLANK($C24),0,1)*INDEX('Allocation Points'!$B$3:$AG$32,AE24,COUNTIF(AE$9:AE$38,AE24)+2)</f>
        <v>0</v>
      </c>
      <c r="AG24" s="74"/>
      <c r="AH24" s="69">
        <f>AA441</f>
        <v>0</v>
      </c>
      <c r="AI24" s="70">
        <f>RANK(AH24,AH$9:AH$38,0)+COUNTIF(AH$9:$AH24,AH24)-1</f>
        <v>16</v>
      </c>
      <c r="AJ24" s="70">
        <f t="shared" si="4"/>
        <v>1</v>
      </c>
      <c r="AK24" s="70">
        <f>IF(ISBLANK($C24),0,1)*INDEX('Allocation Points'!$B$3:$AG$32,AJ24,COUNTIF(AJ$9:AJ$38,AJ24)+2)</f>
        <v>0</v>
      </c>
      <c r="AL24" s="74"/>
      <c r="AM24" s="69">
        <f>AA439</f>
        <v>180</v>
      </c>
      <c r="AN24" s="70">
        <f>RANK(AM24,AM$9:AM$38,1)+COUNTIF(AM$9:$AM24,AM24)-1</f>
        <v>16</v>
      </c>
      <c r="AO24" s="70">
        <f t="shared" si="5"/>
        <v>1</v>
      </c>
      <c r="AP24" s="70">
        <f>IF(ISBLANK($C24),0,1)*INDEX('Allocation Points'!$B$3:$AG$32,AO24,COUNTIF(AO$9:AO$38,AO24)+2)</f>
        <v>0</v>
      </c>
    </row>
    <row r="25" spans="2:42" x14ac:dyDescent="0.35">
      <c r="B25" s="75">
        <v>17</v>
      </c>
      <c r="C25" s="7"/>
      <c r="D25" s="10"/>
      <c r="E25" s="55">
        <v>20</v>
      </c>
      <c r="F25" s="56"/>
      <c r="G25" s="57">
        <v>10</v>
      </c>
      <c r="H25" s="58">
        <v>10</v>
      </c>
      <c r="I25" s="58">
        <v>10</v>
      </c>
      <c r="J25" s="58">
        <v>10</v>
      </c>
      <c r="K25" s="58">
        <v>10</v>
      </c>
      <c r="L25" s="58">
        <v>10</v>
      </c>
      <c r="M25" s="58">
        <v>10</v>
      </c>
      <c r="N25" s="58">
        <v>10</v>
      </c>
      <c r="O25" s="59">
        <v>10</v>
      </c>
      <c r="P25" s="60">
        <f t="shared" si="0"/>
        <v>90</v>
      </c>
      <c r="Q25" s="61">
        <v>10</v>
      </c>
      <c r="R25" s="58">
        <v>10</v>
      </c>
      <c r="S25" s="58">
        <v>10</v>
      </c>
      <c r="T25" s="58">
        <v>10</v>
      </c>
      <c r="U25" s="58">
        <v>10</v>
      </c>
      <c r="V25" s="58">
        <v>10</v>
      </c>
      <c r="W25" s="58">
        <v>10</v>
      </c>
      <c r="X25" s="58">
        <v>10</v>
      </c>
      <c r="Y25" s="59">
        <v>10</v>
      </c>
      <c r="Z25" s="76">
        <f t="shared" si="1"/>
        <v>90</v>
      </c>
      <c r="AA25" s="77">
        <f t="shared" si="2"/>
        <v>180</v>
      </c>
      <c r="AC25" s="69">
        <f>$AA$463</f>
        <v>0</v>
      </c>
      <c r="AD25" s="70">
        <f>RANK(AC25,AC$9:AC$38,0)+COUNTIF(AC$9:$AC25,AC25)-1</f>
        <v>17</v>
      </c>
      <c r="AE25" s="70">
        <f t="shared" si="3"/>
        <v>1</v>
      </c>
      <c r="AF25" s="70">
        <f>IF(ISBLANK($C25),0,1)*INDEX('Allocation Points'!$B$3:$AG$32,AE25,COUNTIF(AE$9:AE$38,AE25)+2)</f>
        <v>0</v>
      </c>
      <c r="AG25" s="74"/>
      <c r="AH25" s="69">
        <f>AA464</f>
        <v>0</v>
      </c>
      <c r="AI25" s="70">
        <f>RANK(AH25,AH$9:AH$38,0)+COUNTIF(AH$9:$AH25,AH25)-1</f>
        <v>17</v>
      </c>
      <c r="AJ25" s="70">
        <f t="shared" si="4"/>
        <v>1</v>
      </c>
      <c r="AK25" s="70">
        <f>IF(ISBLANK($C25),0,1)*INDEX('Allocation Points'!$B$3:$AG$32,AJ25,COUNTIF(AJ$9:AJ$38,AJ25)+2)</f>
        <v>0</v>
      </c>
      <c r="AL25" s="74"/>
      <c r="AM25" s="69">
        <f>AA462</f>
        <v>180</v>
      </c>
      <c r="AN25" s="70">
        <f>RANK(AM25,AM$9:AM$38,1)+COUNTIF(AM$9:$AM25,AM25)-1</f>
        <v>17</v>
      </c>
      <c r="AO25" s="70">
        <f t="shared" si="5"/>
        <v>1</v>
      </c>
      <c r="AP25" s="70">
        <f>IF(ISBLANK($C25),0,1)*INDEX('Allocation Points'!$B$3:$AG$32,AO25,COUNTIF(AO$9:AO$38,AO25)+2)</f>
        <v>0</v>
      </c>
    </row>
    <row r="26" spans="2:42" x14ac:dyDescent="0.35">
      <c r="B26" s="78">
        <v>18</v>
      </c>
      <c r="C26" s="7"/>
      <c r="D26" s="9"/>
      <c r="E26" s="55">
        <v>20</v>
      </c>
      <c r="F26" s="79"/>
      <c r="G26" s="80">
        <v>10</v>
      </c>
      <c r="H26" s="81">
        <v>10</v>
      </c>
      <c r="I26" s="81">
        <v>10</v>
      </c>
      <c r="J26" s="81">
        <v>10</v>
      </c>
      <c r="K26" s="81">
        <v>10</v>
      </c>
      <c r="L26" s="81">
        <v>10</v>
      </c>
      <c r="M26" s="81">
        <v>10</v>
      </c>
      <c r="N26" s="81">
        <v>10</v>
      </c>
      <c r="O26" s="82">
        <v>10</v>
      </c>
      <c r="P26" s="83">
        <f t="shared" si="0"/>
        <v>90</v>
      </c>
      <c r="Q26" s="84">
        <v>10</v>
      </c>
      <c r="R26" s="81">
        <v>10</v>
      </c>
      <c r="S26" s="81">
        <v>10</v>
      </c>
      <c r="T26" s="81">
        <v>10</v>
      </c>
      <c r="U26" s="81">
        <v>10</v>
      </c>
      <c r="V26" s="81">
        <v>10</v>
      </c>
      <c r="W26" s="81">
        <v>10</v>
      </c>
      <c r="X26" s="81">
        <v>10</v>
      </c>
      <c r="Y26" s="82">
        <v>10</v>
      </c>
      <c r="Z26" s="44">
        <f t="shared" si="1"/>
        <v>90</v>
      </c>
      <c r="AA26" s="85">
        <f t="shared" si="2"/>
        <v>180</v>
      </c>
      <c r="AC26" s="69">
        <f>$AA$486</f>
        <v>0</v>
      </c>
      <c r="AD26" s="70">
        <f>RANK(AC26,AC$9:AC$38,0)+COUNTIF(AC$9:$AC26,AC26)-1</f>
        <v>18</v>
      </c>
      <c r="AE26" s="70">
        <f t="shared" si="3"/>
        <v>1</v>
      </c>
      <c r="AF26" s="70">
        <f>IF(ISBLANK($C26),0,1)*INDEX('Allocation Points'!$B$3:$AG$32,AE26,COUNTIF(AE$9:AE$38,AE26)+2)</f>
        <v>0</v>
      </c>
      <c r="AG26" s="74"/>
      <c r="AH26" s="69">
        <f>AA487</f>
        <v>0</v>
      </c>
      <c r="AI26" s="70">
        <f>RANK(AH26,AH$9:AH$38,0)+COUNTIF(AH$9:$AH26,AH26)-1</f>
        <v>18</v>
      </c>
      <c r="AJ26" s="70">
        <f t="shared" si="4"/>
        <v>1</v>
      </c>
      <c r="AK26" s="70">
        <f>IF(ISBLANK($C26),0,1)*INDEX('Allocation Points'!$B$3:$AG$32,AJ26,COUNTIF(AJ$9:AJ$38,AJ26)+2)</f>
        <v>0</v>
      </c>
      <c r="AL26" s="74"/>
      <c r="AM26" s="69">
        <f>AA485</f>
        <v>180</v>
      </c>
      <c r="AN26" s="70">
        <f>RANK(AM26,AM$9:AM$38,1)+COUNTIF(AM$9:$AM26,AM26)-1</f>
        <v>18</v>
      </c>
      <c r="AO26" s="70">
        <f t="shared" si="5"/>
        <v>1</v>
      </c>
      <c r="AP26" s="70">
        <f>IF(ISBLANK($C26),0,1)*INDEX('Allocation Points'!$B$3:$AG$32,AO26,COUNTIF(AO$9:AO$38,AO26)+2)</f>
        <v>0</v>
      </c>
    </row>
    <row r="27" spans="2:42" x14ac:dyDescent="0.35">
      <c r="B27" s="78">
        <v>19</v>
      </c>
      <c r="C27" s="7"/>
      <c r="D27" s="10"/>
      <c r="E27" s="55">
        <v>20</v>
      </c>
      <c r="F27" s="79"/>
      <c r="G27" s="80">
        <v>10</v>
      </c>
      <c r="H27" s="81">
        <v>10</v>
      </c>
      <c r="I27" s="81">
        <v>10</v>
      </c>
      <c r="J27" s="81">
        <v>10</v>
      </c>
      <c r="K27" s="81">
        <v>10</v>
      </c>
      <c r="L27" s="81">
        <v>10</v>
      </c>
      <c r="M27" s="81">
        <v>10</v>
      </c>
      <c r="N27" s="81">
        <v>10</v>
      </c>
      <c r="O27" s="82">
        <v>10</v>
      </c>
      <c r="P27" s="83">
        <f t="shared" si="0"/>
        <v>90</v>
      </c>
      <c r="Q27" s="84">
        <v>10</v>
      </c>
      <c r="R27" s="81">
        <v>10</v>
      </c>
      <c r="S27" s="81">
        <v>10</v>
      </c>
      <c r="T27" s="81">
        <v>10</v>
      </c>
      <c r="U27" s="81">
        <v>10</v>
      </c>
      <c r="V27" s="81">
        <v>10</v>
      </c>
      <c r="W27" s="81">
        <v>10</v>
      </c>
      <c r="X27" s="81">
        <v>10</v>
      </c>
      <c r="Y27" s="82">
        <v>10</v>
      </c>
      <c r="Z27" s="44">
        <f t="shared" si="1"/>
        <v>90</v>
      </c>
      <c r="AA27" s="85">
        <f t="shared" si="2"/>
        <v>180</v>
      </c>
      <c r="AC27" s="69">
        <f>$AA$509</f>
        <v>0</v>
      </c>
      <c r="AD27" s="70">
        <f>RANK(AC27,AC$9:AC$38,0)+COUNTIF(AC$9:$AC27,AC27)-1</f>
        <v>19</v>
      </c>
      <c r="AE27" s="70">
        <f t="shared" si="3"/>
        <v>1</v>
      </c>
      <c r="AF27" s="70">
        <f>IF(ISBLANK($C27),0,1)*INDEX('Allocation Points'!$B$3:$AG$32,AE27,COUNTIF(AE$9:AE$38,AE27)+2)</f>
        <v>0</v>
      </c>
      <c r="AG27" s="74"/>
      <c r="AH27" s="69">
        <f>AA510</f>
        <v>0</v>
      </c>
      <c r="AI27" s="70">
        <f>RANK(AH27,AH$9:AH$38,0)+COUNTIF(AH$9:$AH27,AH27)-1</f>
        <v>19</v>
      </c>
      <c r="AJ27" s="70">
        <f t="shared" si="4"/>
        <v>1</v>
      </c>
      <c r="AK27" s="70">
        <f>IF(ISBLANK($C27),0,1)*INDEX('Allocation Points'!$B$3:$AG$32,AJ27,COUNTIF(AJ$9:AJ$38,AJ27)+2)</f>
        <v>0</v>
      </c>
      <c r="AL27" s="74"/>
      <c r="AM27" s="69">
        <f>AA508</f>
        <v>180</v>
      </c>
      <c r="AN27" s="70">
        <f>RANK(AM27,AM$9:AM$38,1)+COUNTIF(AM$9:$AM27,AM27)-1</f>
        <v>19</v>
      </c>
      <c r="AO27" s="70">
        <f t="shared" si="5"/>
        <v>1</v>
      </c>
      <c r="AP27" s="70">
        <f>IF(ISBLANK($C27),0,1)*INDEX('Allocation Points'!$B$3:$AG$32,AO27,COUNTIF(AO$9:AO$38,AO27)+2)</f>
        <v>0</v>
      </c>
    </row>
    <row r="28" spans="2:42" x14ac:dyDescent="0.35">
      <c r="B28" s="78">
        <v>20</v>
      </c>
      <c r="C28" s="7"/>
      <c r="D28" s="10"/>
      <c r="E28" s="55">
        <v>20</v>
      </c>
      <c r="F28" s="79"/>
      <c r="G28" s="80">
        <v>10</v>
      </c>
      <c r="H28" s="81">
        <v>10</v>
      </c>
      <c r="I28" s="81">
        <v>10</v>
      </c>
      <c r="J28" s="81">
        <v>10</v>
      </c>
      <c r="K28" s="81">
        <v>10</v>
      </c>
      <c r="L28" s="81">
        <v>10</v>
      </c>
      <c r="M28" s="81">
        <v>10</v>
      </c>
      <c r="N28" s="81">
        <v>10</v>
      </c>
      <c r="O28" s="82">
        <v>10</v>
      </c>
      <c r="P28" s="83">
        <f t="shared" si="0"/>
        <v>90</v>
      </c>
      <c r="Q28" s="84">
        <v>10</v>
      </c>
      <c r="R28" s="81">
        <v>10</v>
      </c>
      <c r="S28" s="81">
        <v>10</v>
      </c>
      <c r="T28" s="81">
        <v>10</v>
      </c>
      <c r="U28" s="81">
        <v>10</v>
      </c>
      <c r="V28" s="81">
        <v>10</v>
      </c>
      <c r="W28" s="81">
        <v>10</v>
      </c>
      <c r="X28" s="81">
        <v>10</v>
      </c>
      <c r="Y28" s="82">
        <v>10</v>
      </c>
      <c r="Z28" s="44">
        <f t="shared" si="1"/>
        <v>90</v>
      </c>
      <c r="AA28" s="85">
        <f t="shared" si="2"/>
        <v>180</v>
      </c>
      <c r="AC28" s="69">
        <f>$AA$532</f>
        <v>0</v>
      </c>
      <c r="AD28" s="70">
        <f>RANK(AC28,AC$9:AC$38,0)+COUNTIF(AC$9:$AC28,AC28)-1</f>
        <v>20</v>
      </c>
      <c r="AE28" s="70">
        <f t="shared" si="3"/>
        <v>1</v>
      </c>
      <c r="AF28" s="70">
        <f>IF(ISBLANK($C28),0,1)*INDEX('Allocation Points'!$B$3:$AG$32,AE28,COUNTIF(AE$9:AE$38,AE28)+2)</f>
        <v>0</v>
      </c>
      <c r="AG28" s="74"/>
      <c r="AH28" s="69">
        <f>AA533</f>
        <v>0</v>
      </c>
      <c r="AI28" s="70">
        <f>RANK(AH28,AH$9:AH$38,0)+COUNTIF(AH$9:$AH28,AH28)-1</f>
        <v>20</v>
      </c>
      <c r="AJ28" s="70">
        <f t="shared" si="4"/>
        <v>1</v>
      </c>
      <c r="AK28" s="70">
        <f>IF(ISBLANK($C28),0,1)*INDEX('Allocation Points'!$B$3:$AG$32,AJ28,COUNTIF(AJ$9:AJ$38,AJ28)+2)</f>
        <v>0</v>
      </c>
      <c r="AL28" s="74"/>
      <c r="AM28" s="69">
        <f>AA531</f>
        <v>180</v>
      </c>
      <c r="AN28" s="70">
        <f>RANK(AM28,AM$9:AM$38,1)+COUNTIF(AM$9:$AM28,AM28)-1</f>
        <v>20</v>
      </c>
      <c r="AO28" s="70">
        <f t="shared" si="5"/>
        <v>1</v>
      </c>
      <c r="AP28" s="70">
        <f>IF(ISBLANK($C28),0,1)*INDEX('Allocation Points'!$B$3:$AG$32,AO28,COUNTIF(AO$9:AO$38,AO28)+2)</f>
        <v>0</v>
      </c>
    </row>
    <row r="29" spans="2:42" x14ac:dyDescent="0.35">
      <c r="B29" s="78">
        <v>21</v>
      </c>
      <c r="C29" s="7"/>
      <c r="D29" s="10"/>
      <c r="E29" s="55">
        <v>20</v>
      </c>
      <c r="F29" s="79"/>
      <c r="G29" s="80">
        <v>10</v>
      </c>
      <c r="H29" s="81">
        <v>10</v>
      </c>
      <c r="I29" s="81">
        <v>10</v>
      </c>
      <c r="J29" s="81">
        <v>10</v>
      </c>
      <c r="K29" s="81">
        <v>10</v>
      </c>
      <c r="L29" s="81">
        <v>10</v>
      </c>
      <c r="M29" s="81">
        <v>10</v>
      </c>
      <c r="N29" s="81">
        <v>10</v>
      </c>
      <c r="O29" s="82">
        <v>10</v>
      </c>
      <c r="P29" s="83">
        <f t="shared" si="0"/>
        <v>90</v>
      </c>
      <c r="Q29" s="84">
        <v>10</v>
      </c>
      <c r="R29" s="81">
        <v>10</v>
      </c>
      <c r="S29" s="81">
        <v>10</v>
      </c>
      <c r="T29" s="81">
        <v>10</v>
      </c>
      <c r="U29" s="81">
        <v>10</v>
      </c>
      <c r="V29" s="81">
        <v>10</v>
      </c>
      <c r="W29" s="81">
        <v>10</v>
      </c>
      <c r="X29" s="81">
        <v>10</v>
      </c>
      <c r="Y29" s="82">
        <v>10</v>
      </c>
      <c r="Z29" s="44">
        <f t="shared" si="1"/>
        <v>90</v>
      </c>
      <c r="AA29" s="85">
        <f t="shared" si="2"/>
        <v>180</v>
      </c>
      <c r="AC29" s="69">
        <f>$AA$555</f>
        <v>0</v>
      </c>
      <c r="AD29" s="70">
        <f>RANK(AC29,AC$9:AC$38,0)+COUNTIF(AC$9:$AC29,AC29)-1</f>
        <v>21</v>
      </c>
      <c r="AE29" s="70">
        <f t="shared" si="3"/>
        <v>1</v>
      </c>
      <c r="AF29" s="70">
        <f>IF(ISBLANK($C29),0,1)*INDEX('Allocation Points'!$B$3:$AG$32,AE29,COUNTIF(AE$9:AE$38,AE29)+2)</f>
        <v>0</v>
      </c>
      <c r="AG29" s="74"/>
      <c r="AH29" s="69">
        <f>AA556</f>
        <v>0</v>
      </c>
      <c r="AI29" s="70">
        <f>RANK(AH29,AH$9:AH$38,0)+COUNTIF(AH$9:$AH29,AH29)-1</f>
        <v>21</v>
      </c>
      <c r="AJ29" s="70">
        <f t="shared" si="4"/>
        <v>1</v>
      </c>
      <c r="AK29" s="70">
        <f>IF(ISBLANK($C29),0,1)*INDEX('Allocation Points'!$B$3:$AG$32,AJ29,COUNTIF(AJ$9:AJ$38,AJ29)+2)</f>
        <v>0</v>
      </c>
      <c r="AL29" s="74"/>
      <c r="AM29" s="69">
        <f>AA554</f>
        <v>180</v>
      </c>
      <c r="AN29" s="70">
        <f>RANK(AM29,AM$9:AM$38,1)+COUNTIF(AM$9:$AM29,AM29)-1</f>
        <v>21</v>
      </c>
      <c r="AO29" s="70">
        <f t="shared" si="5"/>
        <v>1</v>
      </c>
      <c r="AP29" s="70">
        <f>IF(ISBLANK($C29),0,1)*INDEX('Allocation Points'!$B$3:$AG$32,AO29,COUNTIF(AO$9:AO$38,AO29)+2)</f>
        <v>0</v>
      </c>
    </row>
    <row r="30" spans="2:42" x14ac:dyDescent="0.35">
      <c r="B30" s="78">
        <v>22</v>
      </c>
      <c r="C30" s="7"/>
      <c r="D30" s="10"/>
      <c r="E30" s="55">
        <v>20</v>
      </c>
      <c r="F30" s="79"/>
      <c r="G30" s="80">
        <v>10</v>
      </c>
      <c r="H30" s="81">
        <v>10</v>
      </c>
      <c r="I30" s="81">
        <v>10</v>
      </c>
      <c r="J30" s="81">
        <v>10</v>
      </c>
      <c r="K30" s="81">
        <v>10</v>
      </c>
      <c r="L30" s="81">
        <v>10</v>
      </c>
      <c r="M30" s="81">
        <v>10</v>
      </c>
      <c r="N30" s="81">
        <v>10</v>
      </c>
      <c r="O30" s="82">
        <v>10</v>
      </c>
      <c r="P30" s="83">
        <f t="shared" si="0"/>
        <v>90</v>
      </c>
      <c r="Q30" s="84">
        <v>10</v>
      </c>
      <c r="R30" s="81">
        <v>10</v>
      </c>
      <c r="S30" s="81">
        <v>10</v>
      </c>
      <c r="T30" s="81">
        <v>10</v>
      </c>
      <c r="U30" s="81">
        <v>10</v>
      </c>
      <c r="V30" s="81">
        <v>10</v>
      </c>
      <c r="W30" s="81">
        <v>10</v>
      </c>
      <c r="X30" s="81">
        <v>10</v>
      </c>
      <c r="Y30" s="82">
        <v>10</v>
      </c>
      <c r="Z30" s="44">
        <f t="shared" si="1"/>
        <v>90</v>
      </c>
      <c r="AA30" s="85">
        <f t="shared" si="2"/>
        <v>180</v>
      </c>
      <c r="AC30" s="69">
        <f>$AA$578</f>
        <v>0</v>
      </c>
      <c r="AD30" s="70">
        <f>RANK(AC30,AC$9:AC$38,0)+COUNTIF(AC$9:$AC30,AC30)-1</f>
        <v>22</v>
      </c>
      <c r="AE30" s="70">
        <f t="shared" si="3"/>
        <v>1</v>
      </c>
      <c r="AF30" s="70">
        <f>IF(ISBLANK($C30),0,1)*INDEX('Allocation Points'!$B$3:$AG$32,AE30,COUNTIF(AE$9:AE$38,AE30)+2)</f>
        <v>0</v>
      </c>
      <c r="AG30" s="74"/>
      <c r="AH30" s="69">
        <f>AA579</f>
        <v>0</v>
      </c>
      <c r="AI30" s="70">
        <f>RANK(AH30,AH$9:AH$38,0)+COUNTIF(AH$9:$AH30,AH30)-1</f>
        <v>22</v>
      </c>
      <c r="AJ30" s="70">
        <f t="shared" si="4"/>
        <v>1</v>
      </c>
      <c r="AK30" s="70">
        <f>IF(ISBLANK($C30),0,1)*INDEX('Allocation Points'!$B$3:$AG$32,AJ30,COUNTIF(AJ$9:AJ$38,AJ30)+2)</f>
        <v>0</v>
      </c>
      <c r="AL30" s="74"/>
      <c r="AM30" s="69">
        <f>AA577</f>
        <v>180</v>
      </c>
      <c r="AN30" s="70">
        <f>RANK(AM30,AM$9:AM$38,1)+COUNTIF(AM$9:$AM30,AM30)-1</f>
        <v>22</v>
      </c>
      <c r="AO30" s="70">
        <f t="shared" si="5"/>
        <v>1</v>
      </c>
      <c r="AP30" s="70">
        <f>IF(ISBLANK($C30),0,1)*INDEX('Allocation Points'!$B$3:$AG$32,AO30,COUNTIF(AO$9:AO$38,AO30)+2)</f>
        <v>0</v>
      </c>
    </row>
    <row r="31" spans="2:42" x14ac:dyDescent="0.35">
      <c r="B31" s="78">
        <v>23</v>
      </c>
      <c r="C31" s="7"/>
      <c r="D31" s="10"/>
      <c r="E31" s="55">
        <v>20</v>
      </c>
      <c r="F31" s="79"/>
      <c r="G31" s="80">
        <v>10</v>
      </c>
      <c r="H31" s="81">
        <v>10</v>
      </c>
      <c r="I31" s="81">
        <v>10</v>
      </c>
      <c r="J31" s="81">
        <v>10</v>
      </c>
      <c r="K31" s="81">
        <v>10</v>
      </c>
      <c r="L31" s="81">
        <v>10</v>
      </c>
      <c r="M31" s="81">
        <v>10</v>
      </c>
      <c r="N31" s="81">
        <v>10</v>
      </c>
      <c r="O31" s="82">
        <v>10</v>
      </c>
      <c r="P31" s="83">
        <f t="shared" si="0"/>
        <v>90</v>
      </c>
      <c r="Q31" s="84">
        <v>10</v>
      </c>
      <c r="R31" s="81">
        <v>10</v>
      </c>
      <c r="S31" s="81">
        <v>10</v>
      </c>
      <c r="T31" s="81">
        <v>10</v>
      </c>
      <c r="U31" s="81">
        <v>10</v>
      </c>
      <c r="V31" s="81">
        <v>10</v>
      </c>
      <c r="W31" s="81">
        <v>10</v>
      </c>
      <c r="X31" s="81">
        <v>10</v>
      </c>
      <c r="Y31" s="82">
        <v>10</v>
      </c>
      <c r="Z31" s="44">
        <f t="shared" si="1"/>
        <v>90</v>
      </c>
      <c r="AA31" s="85">
        <f t="shared" si="2"/>
        <v>180</v>
      </c>
      <c r="AC31" s="69">
        <f>$AA$601</f>
        <v>0</v>
      </c>
      <c r="AD31" s="70">
        <f>RANK(AC31,AC$9:AC$38,0)+COUNTIF(AC$9:$AC31,AC31)-1</f>
        <v>23</v>
      </c>
      <c r="AE31" s="70">
        <f t="shared" si="3"/>
        <v>1</v>
      </c>
      <c r="AF31" s="70">
        <f>IF(ISBLANK($C31),0,1)*INDEX('Allocation Points'!$B$3:$AG$32,AE31,COUNTIF(AE$9:AE$38,AE31)+2)</f>
        <v>0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1</v>
      </c>
      <c r="AK31" s="70">
        <f>IF(ISBLANK($C31),0,1)*INDEX('Allocation Points'!$B$3:$AG$32,AJ31,COUNTIF(AJ$9:AJ$38,AJ31)+2)</f>
        <v>0</v>
      </c>
      <c r="AL31" s="74"/>
      <c r="AM31" s="69">
        <f>AA600</f>
        <v>180</v>
      </c>
      <c r="AN31" s="70">
        <f>RANK(AM31,AM$9:AM$38,1)+COUNTIF(AM$9:$AM31,AM31)-1</f>
        <v>23</v>
      </c>
      <c r="AO31" s="70">
        <f t="shared" si="5"/>
        <v>1</v>
      </c>
      <c r="AP31" s="70">
        <f>IF(ISBLANK($C31),0,1)*INDEX('Allocation Points'!$B$3:$AG$32,AO31,COUNTIF(AO$9:AO$38,AO31)+2)</f>
        <v>0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1">
        <v>10</v>
      </c>
      <c r="I32" s="81">
        <v>10</v>
      </c>
      <c r="J32" s="81">
        <v>10</v>
      </c>
      <c r="K32" s="81">
        <v>10</v>
      </c>
      <c r="L32" s="81">
        <v>10</v>
      </c>
      <c r="M32" s="81">
        <v>10</v>
      </c>
      <c r="N32" s="81">
        <v>10</v>
      </c>
      <c r="O32" s="82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1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1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1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1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1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1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1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1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1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1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1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1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1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1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1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1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1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1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1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1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1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185" t="s">
        <v>12</v>
      </c>
      <c r="D47" s="186" t="s">
        <v>13</v>
      </c>
      <c r="E47" s="187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187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187" t="s">
        <v>63</v>
      </c>
    </row>
    <row r="48" spans="2:42" x14ac:dyDescent="0.35">
      <c r="B48" s="99">
        <v>1</v>
      </c>
      <c r="C48" s="100">
        <f t="shared" ref="C48:C77" si="6">INDEX($C$9:$AN$38,MATCH(B48,$AD$9:$AD$38,0),1)</f>
        <v>0</v>
      </c>
      <c r="D48" s="100">
        <f t="shared" ref="D48:D77" si="7">INDEX($C$9:$AN$38,MATCH(B48,$AD$9:$AD$38,0),2)</f>
        <v>0</v>
      </c>
      <c r="E48" s="189">
        <f t="shared" ref="E48:E77" si="8">INDEX($C$9:$AN$38,MATCH(B48,$AD$9:$AD$38,0),27)</f>
        <v>0</v>
      </c>
      <c r="I48" s="99">
        <v>1</v>
      </c>
      <c r="J48" s="206">
        <f t="shared" ref="J48:J77" si="9">INDEX($C$9:$AN$38,MATCH(I48,$AI$9:$AI$38,0),1)</f>
        <v>0</v>
      </c>
      <c r="K48" s="207"/>
      <c r="L48" s="207"/>
      <c r="M48" s="208"/>
      <c r="N48" s="206">
        <f t="shared" ref="N48:N77" si="10">INDEX($C$9:$AN$38,MATCH(I48,$AI$9:$AI$38,0),2)</f>
        <v>0</v>
      </c>
      <c r="O48" s="207"/>
      <c r="P48" s="208"/>
      <c r="Q48" s="189">
        <f>INDEX($C$9:$AN$38,MATCH(I48,$AI$9:$AI$38,0),32)</f>
        <v>0</v>
      </c>
      <c r="T48" s="17"/>
      <c r="U48" s="99">
        <v>1</v>
      </c>
      <c r="V48" s="206">
        <f t="shared" ref="V48:V77" si="11">INDEX($C$9:$AN$38,MATCH(U48,$AN$9:$AN$38,0),1)</f>
        <v>0</v>
      </c>
      <c r="W48" s="207"/>
      <c r="X48" s="207"/>
      <c r="Y48" s="208"/>
      <c r="Z48" s="206">
        <f t="shared" ref="Z48:Z77" si="12">INDEX($C$9:$AN$38,MATCH(U48,$AN$9:$AN$38,0),2)</f>
        <v>0</v>
      </c>
      <c r="AA48" s="208"/>
      <c r="AB48" s="189">
        <f>INDEX($C$9:$AN$38,MATCH(U48,$AN$9:$AN$38,0),37)</f>
        <v>180</v>
      </c>
    </row>
    <row r="49" spans="2:28" x14ac:dyDescent="0.35">
      <c r="B49" s="99">
        <v>2</v>
      </c>
      <c r="C49" s="100">
        <f t="shared" si="6"/>
        <v>0</v>
      </c>
      <c r="D49" s="70">
        <f t="shared" si="7"/>
        <v>0</v>
      </c>
      <c r="E49" s="190">
        <f t="shared" si="8"/>
        <v>0</v>
      </c>
      <c r="I49" s="99">
        <v>2</v>
      </c>
      <c r="J49" s="201">
        <f t="shared" si="9"/>
        <v>0</v>
      </c>
      <c r="K49" s="202"/>
      <c r="L49" s="202"/>
      <c r="M49" s="203"/>
      <c r="N49" s="201">
        <f t="shared" si="10"/>
        <v>0</v>
      </c>
      <c r="O49" s="202"/>
      <c r="P49" s="203"/>
      <c r="Q49" s="189">
        <f t="shared" ref="Q49:Q77" si="13">INDEX($C$9:$AN$38,MATCH(I49,$AI$9:$AI$38,0),32)</f>
        <v>0</v>
      </c>
      <c r="T49" s="17"/>
      <c r="U49" s="99">
        <v>2</v>
      </c>
      <c r="V49" s="201">
        <f t="shared" si="11"/>
        <v>0</v>
      </c>
      <c r="W49" s="202"/>
      <c r="X49" s="202"/>
      <c r="Y49" s="203"/>
      <c r="Z49" s="201">
        <f t="shared" si="12"/>
        <v>0</v>
      </c>
      <c r="AA49" s="203"/>
      <c r="AB49" s="190">
        <f t="shared" ref="AB49:AB77" si="14">INDEX($C$9:$AN$38,MATCH(U49,$AN$9:$AN$38,0),37)</f>
        <v>180</v>
      </c>
    </row>
    <row r="50" spans="2:28" x14ac:dyDescent="0.35">
      <c r="B50" s="99">
        <v>3</v>
      </c>
      <c r="C50" s="70">
        <f t="shared" si="6"/>
        <v>0</v>
      </c>
      <c r="D50" s="70">
        <f t="shared" si="7"/>
        <v>0</v>
      </c>
      <c r="E50" s="190">
        <f t="shared" si="8"/>
        <v>0</v>
      </c>
      <c r="I50" s="99">
        <v>3</v>
      </c>
      <c r="J50" s="201">
        <f t="shared" si="9"/>
        <v>0</v>
      </c>
      <c r="K50" s="202"/>
      <c r="L50" s="202"/>
      <c r="M50" s="203"/>
      <c r="N50" s="201">
        <f t="shared" si="10"/>
        <v>0</v>
      </c>
      <c r="O50" s="202"/>
      <c r="P50" s="203"/>
      <c r="Q50" s="189">
        <f t="shared" si="13"/>
        <v>0</v>
      </c>
      <c r="T50" s="17"/>
      <c r="U50" s="99">
        <v>3</v>
      </c>
      <c r="V50" s="201">
        <f t="shared" si="11"/>
        <v>0</v>
      </c>
      <c r="W50" s="202"/>
      <c r="X50" s="202"/>
      <c r="Y50" s="203"/>
      <c r="Z50" s="201">
        <f t="shared" si="12"/>
        <v>0</v>
      </c>
      <c r="AA50" s="203"/>
      <c r="AB50" s="190">
        <f t="shared" si="14"/>
        <v>180</v>
      </c>
    </row>
    <row r="51" spans="2:28" x14ac:dyDescent="0.35">
      <c r="B51" s="99">
        <v>4</v>
      </c>
      <c r="C51" s="70">
        <f t="shared" si="6"/>
        <v>0</v>
      </c>
      <c r="D51" s="70">
        <f t="shared" si="7"/>
        <v>0</v>
      </c>
      <c r="E51" s="190">
        <f t="shared" si="8"/>
        <v>0</v>
      </c>
      <c r="I51" s="99">
        <v>4</v>
      </c>
      <c r="J51" s="201">
        <f t="shared" si="9"/>
        <v>0</v>
      </c>
      <c r="K51" s="202"/>
      <c r="L51" s="202"/>
      <c r="M51" s="203"/>
      <c r="N51" s="201">
        <f t="shared" si="10"/>
        <v>0</v>
      </c>
      <c r="O51" s="202"/>
      <c r="P51" s="203"/>
      <c r="Q51" s="189">
        <f t="shared" si="13"/>
        <v>0</v>
      </c>
      <c r="T51" s="17"/>
      <c r="U51" s="99">
        <v>4</v>
      </c>
      <c r="V51" s="201">
        <f t="shared" si="11"/>
        <v>0</v>
      </c>
      <c r="W51" s="202"/>
      <c r="X51" s="202"/>
      <c r="Y51" s="203"/>
      <c r="Z51" s="201">
        <f t="shared" si="12"/>
        <v>0</v>
      </c>
      <c r="AA51" s="203"/>
      <c r="AB51" s="190">
        <f t="shared" si="14"/>
        <v>180</v>
      </c>
    </row>
    <row r="52" spans="2:28" x14ac:dyDescent="0.35">
      <c r="B52" s="99">
        <v>5</v>
      </c>
      <c r="C52" s="70">
        <f t="shared" si="6"/>
        <v>0</v>
      </c>
      <c r="D52" s="70">
        <f t="shared" si="7"/>
        <v>0</v>
      </c>
      <c r="E52" s="190">
        <f t="shared" si="8"/>
        <v>0</v>
      </c>
      <c r="I52" s="99">
        <v>5</v>
      </c>
      <c r="J52" s="201">
        <f t="shared" si="9"/>
        <v>0</v>
      </c>
      <c r="K52" s="202"/>
      <c r="L52" s="202"/>
      <c r="M52" s="203"/>
      <c r="N52" s="201">
        <f t="shared" si="10"/>
        <v>0</v>
      </c>
      <c r="O52" s="202"/>
      <c r="P52" s="203"/>
      <c r="Q52" s="189">
        <f t="shared" si="13"/>
        <v>0</v>
      </c>
      <c r="T52" s="17"/>
      <c r="U52" s="99">
        <v>5</v>
      </c>
      <c r="V52" s="201">
        <f t="shared" si="11"/>
        <v>0</v>
      </c>
      <c r="W52" s="202"/>
      <c r="X52" s="202"/>
      <c r="Y52" s="203"/>
      <c r="Z52" s="201">
        <f t="shared" si="12"/>
        <v>0</v>
      </c>
      <c r="AA52" s="203"/>
      <c r="AB52" s="190">
        <f t="shared" si="14"/>
        <v>180</v>
      </c>
    </row>
    <row r="53" spans="2:28" x14ac:dyDescent="0.35">
      <c r="B53" s="99">
        <v>6</v>
      </c>
      <c r="C53" s="70">
        <f t="shared" si="6"/>
        <v>0</v>
      </c>
      <c r="D53" s="70">
        <f t="shared" si="7"/>
        <v>0</v>
      </c>
      <c r="E53" s="190">
        <f t="shared" si="8"/>
        <v>0</v>
      </c>
      <c r="I53" s="99">
        <v>6</v>
      </c>
      <c r="J53" s="201">
        <f t="shared" si="9"/>
        <v>0</v>
      </c>
      <c r="K53" s="202"/>
      <c r="L53" s="202"/>
      <c r="M53" s="203"/>
      <c r="N53" s="201">
        <f t="shared" si="10"/>
        <v>0</v>
      </c>
      <c r="O53" s="202"/>
      <c r="P53" s="203"/>
      <c r="Q53" s="189">
        <f t="shared" si="13"/>
        <v>0</v>
      </c>
      <c r="T53" s="17"/>
      <c r="U53" s="99">
        <v>6</v>
      </c>
      <c r="V53" s="201">
        <f t="shared" si="11"/>
        <v>0</v>
      </c>
      <c r="W53" s="202"/>
      <c r="X53" s="202"/>
      <c r="Y53" s="203"/>
      <c r="Z53" s="201">
        <f t="shared" si="12"/>
        <v>0</v>
      </c>
      <c r="AA53" s="203"/>
      <c r="AB53" s="190">
        <f t="shared" si="14"/>
        <v>180</v>
      </c>
    </row>
    <row r="54" spans="2:28" x14ac:dyDescent="0.35">
      <c r="B54" s="99">
        <v>7</v>
      </c>
      <c r="C54" s="70">
        <f t="shared" si="6"/>
        <v>0</v>
      </c>
      <c r="D54" s="70">
        <f t="shared" si="7"/>
        <v>0</v>
      </c>
      <c r="E54" s="190">
        <f t="shared" si="8"/>
        <v>0</v>
      </c>
      <c r="I54" s="99">
        <v>7</v>
      </c>
      <c r="J54" s="201">
        <f t="shared" si="9"/>
        <v>0</v>
      </c>
      <c r="K54" s="202"/>
      <c r="L54" s="202"/>
      <c r="M54" s="203"/>
      <c r="N54" s="201">
        <f t="shared" si="10"/>
        <v>0</v>
      </c>
      <c r="O54" s="202"/>
      <c r="P54" s="203"/>
      <c r="Q54" s="189">
        <f t="shared" si="13"/>
        <v>0</v>
      </c>
      <c r="T54" s="17"/>
      <c r="U54" s="99">
        <v>7</v>
      </c>
      <c r="V54" s="201">
        <f t="shared" si="11"/>
        <v>0</v>
      </c>
      <c r="W54" s="202"/>
      <c r="X54" s="202"/>
      <c r="Y54" s="203"/>
      <c r="Z54" s="201">
        <f t="shared" si="12"/>
        <v>0</v>
      </c>
      <c r="AA54" s="203"/>
      <c r="AB54" s="190">
        <f t="shared" si="14"/>
        <v>180</v>
      </c>
    </row>
    <row r="55" spans="2:28" x14ac:dyDescent="0.35">
      <c r="B55" s="99">
        <v>8</v>
      </c>
      <c r="C55" s="70">
        <f t="shared" si="6"/>
        <v>0</v>
      </c>
      <c r="D55" s="70">
        <f t="shared" si="7"/>
        <v>0</v>
      </c>
      <c r="E55" s="190">
        <f t="shared" si="8"/>
        <v>0</v>
      </c>
      <c r="I55" s="99">
        <v>8</v>
      </c>
      <c r="J55" s="201">
        <f t="shared" si="9"/>
        <v>0</v>
      </c>
      <c r="K55" s="202"/>
      <c r="L55" s="202"/>
      <c r="M55" s="203"/>
      <c r="N55" s="201">
        <f t="shared" si="10"/>
        <v>0</v>
      </c>
      <c r="O55" s="202"/>
      <c r="P55" s="203"/>
      <c r="Q55" s="189">
        <f t="shared" si="13"/>
        <v>0</v>
      </c>
      <c r="T55" s="17"/>
      <c r="U55" s="99">
        <v>8</v>
      </c>
      <c r="V55" s="201">
        <f t="shared" si="11"/>
        <v>0</v>
      </c>
      <c r="W55" s="202"/>
      <c r="X55" s="202"/>
      <c r="Y55" s="203"/>
      <c r="Z55" s="201">
        <f t="shared" si="12"/>
        <v>0</v>
      </c>
      <c r="AA55" s="203"/>
      <c r="AB55" s="190">
        <f t="shared" si="14"/>
        <v>180</v>
      </c>
    </row>
    <row r="56" spans="2:28" x14ac:dyDescent="0.35">
      <c r="B56" s="99">
        <v>9</v>
      </c>
      <c r="C56" s="70">
        <f t="shared" si="6"/>
        <v>0</v>
      </c>
      <c r="D56" s="70">
        <f t="shared" si="7"/>
        <v>0</v>
      </c>
      <c r="E56" s="190">
        <f t="shared" si="8"/>
        <v>0</v>
      </c>
      <c r="I56" s="99">
        <v>9</v>
      </c>
      <c r="J56" s="201">
        <f t="shared" si="9"/>
        <v>0</v>
      </c>
      <c r="K56" s="202"/>
      <c r="L56" s="202"/>
      <c r="M56" s="203"/>
      <c r="N56" s="201">
        <f t="shared" si="10"/>
        <v>0</v>
      </c>
      <c r="O56" s="202"/>
      <c r="P56" s="203"/>
      <c r="Q56" s="189">
        <f t="shared" si="13"/>
        <v>0</v>
      </c>
      <c r="T56" s="17"/>
      <c r="U56" s="99">
        <v>9</v>
      </c>
      <c r="V56" s="201">
        <f t="shared" si="11"/>
        <v>0</v>
      </c>
      <c r="W56" s="202"/>
      <c r="X56" s="202"/>
      <c r="Y56" s="203"/>
      <c r="Z56" s="201">
        <f t="shared" si="12"/>
        <v>0</v>
      </c>
      <c r="AA56" s="203"/>
      <c r="AB56" s="190">
        <f t="shared" si="14"/>
        <v>180</v>
      </c>
    </row>
    <row r="57" spans="2:28" x14ac:dyDescent="0.35">
      <c r="B57" s="99">
        <v>10</v>
      </c>
      <c r="C57" s="70">
        <f t="shared" si="6"/>
        <v>0</v>
      </c>
      <c r="D57" s="70">
        <f t="shared" si="7"/>
        <v>0</v>
      </c>
      <c r="E57" s="190">
        <f t="shared" si="8"/>
        <v>0</v>
      </c>
      <c r="I57" s="99">
        <v>10</v>
      </c>
      <c r="J57" s="201">
        <f t="shared" si="9"/>
        <v>0</v>
      </c>
      <c r="K57" s="202"/>
      <c r="L57" s="202"/>
      <c r="M57" s="203"/>
      <c r="N57" s="201">
        <f t="shared" si="10"/>
        <v>0</v>
      </c>
      <c r="O57" s="202"/>
      <c r="P57" s="203"/>
      <c r="Q57" s="189">
        <f t="shared" si="13"/>
        <v>0</v>
      </c>
      <c r="T57" s="17"/>
      <c r="U57" s="99">
        <v>10</v>
      </c>
      <c r="V57" s="201">
        <f t="shared" si="11"/>
        <v>0</v>
      </c>
      <c r="W57" s="202"/>
      <c r="X57" s="202"/>
      <c r="Y57" s="203"/>
      <c r="Z57" s="201">
        <f t="shared" si="12"/>
        <v>0</v>
      </c>
      <c r="AA57" s="203"/>
      <c r="AB57" s="190">
        <f t="shared" si="14"/>
        <v>180</v>
      </c>
    </row>
    <row r="58" spans="2:28" x14ac:dyDescent="0.35">
      <c r="B58" s="99">
        <v>11</v>
      </c>
      <c r="C58" s="70">
        <f t="shared" si="6"/>
        <v>0</v>
      </c>
      <c r="D58" s="70">
        <f t="shared" si="7"/>
        <v>0</v>
      </c>
      <c r="E58" s="190">
        <f t="shared" si="8"/>
        <v>0</v>
      </c>
      <c r="I58" s="99">
        <v>11</v>
      </c>
      <c r="J58" s="201">
        <f t="shared" si="9"/>
        <v>0</v>
      </c>
      <c r="K58" s="202"/>
      <c r="L58" s="202"/>
      <c r="M58" s="203"/>
      <c r="N58" s="201">
        <f t="shared" si="10"/>
        <v>0</v>
      </c>
      <c r="O58" s="202"/>
      <c r="P58" s="203"/>
      <c r="Q58" s="189">
        <f t="shared" si="13"/>
        <v>0</v>
      </c>
      <c r="T58" s="17"/>
      <c r="U58" s="99">
        <v>11</v>
      </c>
      <c r="V58" s="201">
        <f t="shared" si="11"/>
        <v>0</v>
      </c>
      <c r="W58" s="202"/>
      <c r="X58" s="202"/>
      <c r="Y58" s="203"/>
      <c r="Z58" s="201">
        <f t="shared" si="12"/>
        <v>0</v>
      </c>
      <c r="AA58" s="203"/>
      <c r="AB58" s="190">
        <f t="shared" si="14"/>
        <v>180</v>
      </c>
    </row>
    <row r="59" spans="2:28" x14ac:dyDescent="0.35">
      <c r="B59" s="99">
        <v>12</v>
      </c>
      <c r="C59" s="70">
        <f t="shared" si="6"/>
        <v>0</v>
      </c>
      <c r="D59" s="70">
        <f t="shared" si="7"/>
        <v>0</v>
      </c>
      <c r="E59" s="190">
        <f t="shared" si="8"/>
        <v>0</v>
      </c>
      <c r="I59" s="99">
        <v>12</v>
      </c>
      <c r="J59" s="201">
        <f t="shared" si="9"/>
        <v>0</v>
      </c>
      <c r="K59" s="202"/>
      <c r="L59" s="202"/>
      <c r="M59" s="203"/>
      <c r="N59" s="201">
        <f t="shared" si="10"/>
        <v>0</v>
      </c>
      <c r="O59" s="202"/>
      <c r="P59" s="203"/>
      <c r="Q59" s="189">
        <f t="shared" si="13"/>
        <v>0</v>
      </c>
      <c r="T59" s="17"/>
      <c r="U59" s="99">
        <v>12</v>
      </c>
      <c r="V59" s="201">
        <f t="shared" si="11"/>
        <v>0</v>
      </c>
      <c r="W59" s="202"/>
      <c r="X59" s="202"/>
      <c r="Y59" s="203"/>
      <c r="Z59" s="201">
        <f t="shared" si="12"/>
        <v>0</v>
      </c>
      <c r="AA59" s="203"/>
      <c r="AB59" s="190">
        <f t="shared" si="14"/>
        <v>180</v>
      </c>
    </row>
    <row r="60" spans="2:28" x14ac:dyDescent="0.35">
      <c r="B60" s="99">
        <v>13</v>
      </c>
      <c r="C60" s="70">
        <f t="shared" si="6"/>
        <v>0</v>
      </c>
      <c r="D60" s="70">
        <f t="shared" si="7"/>
        <v>0</v>
      </c>
      <c r="E60" s="190">
        <f t="shared" si="8"/>
        <v>0</v>
      </c>
      <c r="I60" s="99">
        <v>13</v>
      </c>
      <c r="J60" s="201">
        <f t="shared" si="9"/>
        <v>0</v>
      </c>
      <c r="K60" s="202"/>
      <c r="L60" s="202"/>
      <c r="M60" s="203"/>
      <c r="N60" s="201">
        <f t="shared" si="10"/>
        <v>0</v>
      </c>
      <c r="O60" s="202"/>
      <c r="P60" s="203"/>
      <c r="Q60" s="189">
        <f t="shared" si="13"/>
        <v>0</v>
      </c>
      <c r="T60" s="17"/>
      <c r="U60" s="99">
        <v>13</v>
      </c>
      <c r="V60" s="201">
        <f t="shared" si="11"/>
        <v>0</v>
      </c>
      <c r="W60" s="202"/>
      <c r="X60" s="202"/>
      <c r="Y60" s="203"/>
      <c r="Z60" s="201">
        <f t="shared" si="12"/>
        <v>0</v>
      </c>
      <c r="AA60" s="203"/>
      <c r="AB60" s="190">
        <f t="shared" si="14"/>
        <v>180</v>
      </c>
    </row>
    <row r="61" spans="2:28" x14ac:dyDescent="0.35">
      <c r="B61" s="99">
        <v>14</v>
      </c>
      <c r="C61" s="70">
        <f t="shared" si="6"/>
        <v>0</v>
      </c>
      <c r="D61" s="70">
        <f t="shared" si="7"/>
        <v>0</v>
      </c>
      <c r="E61" s="190">
        <f t="shared" si="8"/>
        <v>0</v>
      </c>
      <c r="I61" s="99">
        <v>14</v>
      </c>
      <c r="J61" s="201">
        <f t="shared" si="9"/>
        <v>0</v>
      </c>
      <c r="K61" s="202"/>
      <c r="L61" s="202"/>
      <c r="M61" s="203"/>
      <c r="N61" s="201">
        <f t="shared" si="10"/>
        <v>0</v>
      </c>
      <c r="O61" s="202"/>
      <c r="P61" s="203"/>
      <c r="Q61" s="189">
        <f t="shared" si="13"/>
        <v>0</v>
      </c>
      <c r="T61" s="17"/>
      <c r="U61" s="99">
        <v>14</v>
      </c>
      <c r="V61" s="201">
        <f t="shared" si="11"/>
        <v>0</v>
      </c>
      <c r="W61" s="202"/>
      <c r="X61" s="202"/>
      <c r="Y61" s="203"/>
      <c r="Z61" s="201">
        <f t="shared" si="12"/>
        <v>0</v>
      </c>
      <c r="AA61" s="203"/>
      <c r="AB61" s="190">
        <f t="shared" si="14"/>
        <v>180</v>
      </c>
    </row>
    <row r="62" spans="2:28" x14ac:dyDescent="0.35">
      <c r="B62" s="99">
        <v>15</v>
      </c>
      <c r="C62" s="70">
        <f t="shared" si="6"/>
        <v>0</v>
      </c>
      <c r="D62" s="70">
        <f t="shared" si="7"/>
        <v>0</v>
      </c>
      <c r="E62" s="190">
        <f t="shared" si="8"/>
        <v>0</v>
      </c>
      <c r="I62" s="99">
        <v>15</v>
      </c>
      <c r="J62" s="201">
        <f t="shared" si="9"/>
        <v>0</v>
      </c>
      <c r="K62" s="202"/>
      <c r="L62" s="202"/>
      <c r="M62" s="203"/>
      <c r="N62" s="201">
        <f t="shared" si="10"/>
        <v>0</v>
      </c>
      <c r="O62" s="202"/>
      <c r="P62" s="203"/>
      <c r="Q62" s="189">
        <f t="shared" si="13"/>
        <v>0</v>
      </c>
      <c r="T62" s="17"/>
      <c r="U62" s="99">
        <v>15</v>
      </c>
      <c r="V62" s="201">
        <f t="shared" si="11"/>
        <v>0</v>
      </c>
      <c r="W62" s="202"/>
      <c r="X62" s="202"/>
      <c r="Y62" s="203"/>
      <c r="Z62" s="201">
        <f t="shared" si="12"/>
        <v>0</v>
      </c>
      <c r="AA62" s="203"/>
      <c r="AB62" s="190">
        <f t="shared" si="14"/>
        <v>180</v>
      </c>
    </row>
    <row r="63" spans="2:28" x14ac:dyDescent="0.35">
      <c r="B63" s="99">
        <v>16</v>
      </c>
      <c r="C63" s="70">
        <f t="shared" si="6"/>
        <v>0</v>
      </c>
      <c r="D63" s="70">
        <f t="shared" si="7"/>
        <v>0</v>
      </c>
      <c r="E63" s="190">
        <f t="shared" si="8"/>
        <v>0</v>
      </c>
      <c r="I63" s="99">
        <v>16</v>
      </c>
      <c r="J63" s="201">
        <f t="shared" si="9"/>
        <v>0</v>
      </c>
      <c r="K63" s="202"/>
      <c r="L63" s="202"/>
      <c r="M63" s="203"/>
      <c r="N63" s="201">
        <f t="shared" si="10"/>
        <v>0</v>
      </c>
      <c r="O63" s="202"/>
      <c r="P63" s="203"/>
      <c r="Q63" s="189">
        <f t="shared" si="13"/>
        <v>0</v>
      </c>
      <c r="T63" s="17"/>
      <c r="U63" s="99">
        <v>16</v>
      </c>
      <c r="V63" s="201">
        <f t="shared" si="11"/>
        <v>0</v>
      </c>
      <c r="W63" s="202"/>
      <c r="X63" s="202"/>
      <c r="Y63" s="203"/>
      <c r="Z63" s="201">
        <f t="shared" si="12"/>
        <v>0</v>
      </c>
      <c r="AA63" s="203"/>
      <c r="AB63" s="190">
        <f t="shared" si="14"/>
        <v>180</v>
      </c>
    </row>
    <row r="64" spans="2:28" x14ac:dyDescent="0.35">
      <c r="B64" s="99">
        <v>17</v>
      </c>
      <c r="C64" s="70">
        <f t="shared" si="6"/>
        <v>0</v>
      </c>
      <c r="D64" s="70">
        <f t="shared" si="7"/>
        <v>0</v>
      </c>
      <c r="E64" s="190">
        <f t="shared" si="8"/>
        <v>0</v>
      </c>
      <c r="I64" s="99">
        <v>17</v>
      </c>
      <c r="J64" s="201">
        <f t="shared" si="9"/>
        <v>0</v>
      </c>
      <c r="K64" s="202"/>
      <c r="L64" s="202"/>
      <c r="M64" s="203"/>
      <c r="N64" s="201">
        <f t="shared" si="10"/>
        <v>0</v>
      </c>
      <c r="O64" s="202"/>
      <c r="P64" s="203"/>
      <c r="Q64" s="189">
        <f t="shared" si="13"/>
        <v>0</v>
      </c>
      <c r="T64" s="17"/>
      <c r="U64" s="99">
        <v>17</v>
      </c>
      <c r="V64" s="201">
        <f t="shared" si="11"/>
        <v>0</v>
      </c>
      <c r="W64" s="202"/>
      <c r="X64" s="202"/>
      <c r="Y64" s="203"/>
      <c r="Z64" s="201">
        <f t="shared" si="12"/>
        <v>0</v>
      </c>
      <c r="AA64" s="203"/>
      <c r="AB64" s="190">
        <f t="shared" si="14"/>
        <v>180</v>
      </c>
    </row>
    <row r="65" spans="2:28" x14ac:dyDescent="0.35">
      <c r="B65" s="99">
        <v>18</v>
      </c>
      <c r="C65" s="70">
        <f t="shared" si="6"/>
        <v>0</v>
      </c>
      <c r="D65" s="70">
        <f t="shared" si="7"/>
        <v>0</v>
      </c>
      <c r="E65" s="190">
        <f t="shared" si="8"/>
        <v>0</v>
      </c>
      <c r="I65" s="99">
        <v>18</v>
      </c>
      <c r="J65" s="201">
        <f t="shared" si="9"/>
        <v>0</v>
      </c>
      <c r="K65" s="202"/>
      <c r="L65" s="202"/>
      <c r="M65" s="203"/>
      <c r="N65" s="201">
        <f t="shared" si="10"/>
        <v>0</v>
      </c>
      <c r="O65" s="202"/>
      <c r="P65" s="203"/>
      <c r="Q65" s="189">
        <f t="shared" si="13"/>
        <v>0</v>
      </c>
      <c r="T65" s="17"/>
      <c r="U65" s="99">
        <v>18</v>
      </c>
      <c r="V65" s="201">
        <f t="shared" si="11"/>
        <v>0</v>
      </c>
      <c r="W65" s="202"/>
      <c r="X65" s="202"/>
      <c r="Y65" s="203"/>
      <c r="Z65" s="201">
        <f t="shared" si="12"/>
        <v>0</v>
      </c>
      <c r="AA65" s="203"/>
      <c r="AB65" s="190">
        <f t="shared" si="14"/>
        <v>180</v>
      </c>
    </row>
    <row r="66" spans="2:28" x14ac:dyDescent="0.35">
      <c r="B66" s="99">
        <v>19</v>
      </c>
      <c r="C66" s="70">
        <f t="shared" si="6"/>
        <v>0</v>
      </c>
      <c r="D66" s="70">
        <f t="shared" si="7"/>
        <v>0</v>
      </c>
      <c r="E66" s="190">
        <f t="shared" si="8"/>
        <v>0</v>
      </c>
      <c r="I66" s="99">
        <v>19</v>
      </c>
      <c r="J66" s="201">
        <f t="shared" si="9"/>
        <v>0</v>
      </c>
      <c r="K66" s="202"/>
      <c r="L66" s="202"/>
      <c r="M66" s="203"/>
      <c r="N66" s="201">
        <f t="shared" si="10"/>
        <v>0</v>
      </c>
      <c r="O66" s="202"/>
      <c r="P66" s="203"/>
      <c r="Q66" s="189">
        <f t="shared" si="13"/>
        <v>0</v>
      </c>
      <c r="T66" s="17"/>
      <c r="U66" s="99">
        <v>19</v>
      </c>
      <c r="V66" s="201">
        <f t="shared" si="11"/>
        <v>0</v>
      </c>
      <c r="W66" s="202"/>
      <c r="X66" s="202"/>
      <c r="Y66" s="203"/>
      <c r="Z66" s="201">
        <f t="shared" si="12"/>
        <v>0</v>
      </c>
      <c r="AA66" s="203"/>
      <c r="AB66" s="190">
        <f t="shared" si="14"/>
        <v>180</v>
      </c>
    </row>
    <row r="67" spans="2:28" x14ac:dyDescent="0.35">
      <c r="B67" s="99">
        <v>20</v>
      </c>
      <c r="C67" s="70">
        <f t="shared" si="6"/>
        <v>0</v>
      </c>
      <c r="D67" s="70">
        <f t="shared" si="7"/>
        <v>0</v>
      </c>
      <c r="E67" s="190">
        <f t="shared" si="8"/>
        <v>0</v>
      </c>
      <c r="I67" s="99">
        <v>20</v>
      </c>
      <c r="J67" s="201">
        <f t="shared" si="9"/>
        <v>0</v>
      </c>
      <c r="K67" s="202"/>
      <c r="L67" s="202"/>
      <c r="M67" s="203"/>
      <c r="N67" s="201">
        <f t="shared" si="10"/>
        <v>0</v>
      </c>
      <c r="O67" s="202"/>
      <c r="P67" s="203"/>
      <c r="Q67" s="189">
        <f t="shared" si="13"/>
        <v>0</v>
      </c>
      <c r="T67" s="17"/>
      <c r="U67" s="99">
        <v>20</v>
      </c>
      <c r="V67" s="201">
        <f t="shared" si="11"/>
        <v>0</v>
      </c>
      <c r="W67" s="202"/>
      <c r="X67" s="202"/>
      <c r="Y67" s="203"/>
      <c r="Z67" s="201">
        <f t="shared" si="12"/>
        <v>0</v>
      </c>
      <c r="AA67" s="203"/>
      <c r="AB67" s="190">
        <f t="shared" si="14"/>
        <v>180</v>
      </c>
    </row>
    <row r="68" spans="2:28" x14ac:dyDescent="0.35">
      <c r="B68" s="99">
        <v>21</v>
      </c>
      <c r="C68" s="70">
        <f t="shared" si="6"/>
        <v>0</v>
      </c>
      <c r="D68" s="70">
        <f t="shared" si="7"/>
        <v>0</v>
      </c>
      <c r="E68" s="190">
        <f t="shared" si="8"/>
        <v>0</v>
      </c>
      <c r="I68" s="99">
        <v>21</v>
      </c>
      <c r="J68" s="201">
        <f t="shared" si="9"/>
        <v>0</v>
      </c>
      <c r="K68" s="202"/>
      <c r="L68" s="202"/>
      <c r="M68" s="203"/>
      <c r="N68" s="201">
        <f t="shared" si="10"/>
        <v>0</v>
      </c>
      <c r="O68" s="202"/>
      <c r="P68" s="203"/>
      <c r="Q68" s="189">
        <f t="shared" si="13"/>
        <v>0</v>
      </c>
      <c r="T68" s="17"/>
      <c r="U68" s="99">
        <v>21</v>
      </c>
      <c r="V68" s="201">
        <f t="shared" si="11"/>
        <v>0</v>
      </c>
      <c r="W68" s="202"/>
      <c r="X68" s="202"/>
      <c r="Y68" s="203"/>
      <c r="Z68" s="201">
        <f t="shared" si="12"/>
        <v>0</v>
      </c>
      <c r="AA68" s="203"/>
      <c r="AB68" s="190">
        <f t="shared" si="14"/>
        <v>180</v>
      </c>
    </row>
    <row r="69" spans="2:28" x14ac:dyDescent="0.35">
      <c r="B69" s="99">
        <v>22</v>
      </c>
      <c r="C69" s="70">
        <f t="shared" si="6"/>
        <v>0</v>
      </c>
      <c r="D69" s="70">
        <f t="shared" si="7"/>
        <v>0</v>
      </c>
      <c r="E69" s="190">
        <f t="shared" si="8"/>
        <v>0</v>
      </c>
      <c r="I69" s="99">
        <v>22</v>
      </c>
      <c r="J69" s="201">
        <f t="shared" si="9"/>
        <v>0</v>
      </c>
      <c r="K69" s="202"/>
      <c r="L69" s="202"/>
      <c r="M69" s="203"/>
      <c r="N69" s="201">
        <f t="shared" si="10"/>
        <v>0</v>
      </c>
      <c r="O69" s="202"/>
      <c r="P69" s="203"/>
      <c r="Q69" s="189">
        <f t="shared" si="13"/>
        <v>0</v>
      </c>
      <c r="T69" s="17"/>
      <c r="U69" s="99">
        <v>22</v>
      </c>
      <c r="V69" s="201">
        <f t="shared" si="11"/>
        <v>0</v>
      </c>
      <c r="W69" s="202"/>
      <c r="X69" s="202"/>
      <c r="Y69" s="203"/>
      <c r="Z69" s="201">
        <f t="shared" si="12"/>
        <v>0</v>
      </c>
      <c r="AA69" s="203"/>
      <c r="AB69" s="190">
        <f t="shared" si="14"/>
        <v>180</v>
      </c>
    </row>
    <row r="70" spans="2:28" x14ac:dyDescent="0.35">
      <c r="B70" s="99">
        <v>23</v>
      </c>
      <c r="C70" s="70">
        <f t="shared" si="6"/>
        <v>0</v>
      </c>
      <c r="D70" s="70">
        <f t="shared" si="7"/>
        <v>0</v>
      </c>
      <c r="E70" s="190">
        <f t="shared" si="8"/>
        <v>0</v>
      </c>
      <c r="I70" s="99">
        <v>23</v>
      </c>
      <c r="J70" s="201">
        <f t="shared" si="9"/>
        <v>0</v>
      </c>
      <c r="K70" s="202"/>
      <c r="L70" s="202"/>
      <c r="M70" s="203"/>
      <c r="N70" s="201">
        <f t="shared" si="10"/>
        <v>0</v>
      </c>
      <c r="O70" s="202"/>
      <c r="P70" s="203"/>
      <c r="Q70" s="189">
        <f t="shared" si="13"/>
        <v>0</v>
      </c>
      <c r="T70" s="17"/>
      <c r="U70" s="99">
        <v>23</v>
      </c>
      <c r="V70" s="201">
        <f t="shared" si="11"/>
        <v>0</v>
      </c>
      <c r="W70" s="202"/>
      <c r="X70" s="202"/>
      <c r="Y70" s="203"/>
      <c r="Z70" s="201">
        <f t="shared" si="12"/>
        <v>0</v>
      </c>
      <c r="AA70" s="203"/>
      <c r="AB70" s="190">
        <f t="shared" si="14"/>
        <v>180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>
        <f>C9</f>
        <v>0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0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20</v>
      </c>
      <c r="H88" s="211"/>
      <c r="I88" s="211"/>
      <c r="J88" s="211"/>
      <c r="K88" s="17"/>
      <c r="L88" s="211">
        <f>$F$3</f>
        <v>133</v>
      </c>
      <c r="M88" s="211"/>
      <c r="N88" s="211"/>
      <c r="O88" s="211">
        <f>$G$3</f>
        <v>68.599999999999994</v>
      </c>
      <c r="P88" s="211"/>
      <c r="Q88" s="212">
        <f>ROUND((G88*(L88/113)+(O88-AA91)),0)</f>
        <v>20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4</v>
      </c>
      <c r="I91" s="110">
        <f t="shared" si="15"/>
        <v>5</v>
      </c>
      <c r="J91" s="110">
        <f t="shared" si="15"/>
        <v>4</v>
      </c>
      <c r="K91" s="110">
        <f t="shared" si="15"/>
        <v>3</v>
      </c>
      <c r="L91" s="110">
        <f t="shared" si="15"/>
        <v>5</v>
      </c>
      <c r="M91" s="110">
        <f t="shared" si="15"/>
        <v>3</v>
      </c>
      <c r="N91" s="110">
        <f t="shared" si="15"/>
        <v>5</v>
      </c>
      <c r="O91" s="110">
        <f t="shared" si="15"/>
        <v>3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5</v>
      </c>
      <c r="U91" s="112">
        <f t="shared" si="16"/>
        <v>3</v>
      </c>
      <c r="V91" s="112">
        <f t="shared" si="16"/>
        <v>4</v>
      </c>
      <c r="W91" s="112">
        <f t="shared" si="16"/>
        <v>4</v>
      </c>
      <c r="X91" s="112">
        <f t="shared" si="16"/>
        <v>5</v>
      </c>
      <c r="Y91" s="113">
        <f t="shared" si="16"/>
        <v>4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4</v>
      </c>
      <c r="H92" s="115">
        <f t="shared" ref="H92:O92" si="17">H$8</f>
        <v>8</v>
      </c>
      <c r="I92" s="115">
        <f t="shared" si="17"/>
        <v>12</v>
      </c>
      <c r="J92" s="115">
        <f t="shared" si="17"/>
        <v>14</v>
      </c>
      <c r="K92" s="115">
        <f t="shared" si="17"/>
        <v>2</v>
      </c>
      <c r="L92" s="115">
        <f t="shared" si="17"/>
        <v>10</v>
      </c>
      <c r="M92" s="115">
        <f t="shared" si="17"/>
        <v>18</v>
      </c>
      <c r="N92" s="115">
        <f t="shared" si="17"/>
        <v>16</v>
      </c>
      <c r="O92" s="116">
        <f t="shared" si="17"/>
        <v>6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17</v>
      </c>
      <c r="V92" s="119">
        <f t="shared" si="18"/>
        <v>15</v>
      </c>
      <c r="W92" s="119">
        <f t="shared" si="18"/>
        <v>3</v>
      </c>
      <c r="X92" s="119">
        <f t="shared" si="18"/>
        <v>13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1</v>
      </c>
      <c r="H93" s="122">
        <f t="shared" ref="H93:O93" si="19">IF($Q88&lt;=18,IF(H92&lt;=$Q88,1,0),IF($Q88&lt;=36,IF(H92&lt;=($Q88-18),2,1),IF($Q88&gt;36,IF(H92&lt;=($Q88-36),3,2))))</f>
        <v>1</v>
      </c>
      <c r="I93" s="122">
        <f t="shared" si="19"/>
        <v>1</v>
      </c>
      <c r="J93" s="122">
        <f t="shared" si="19"/>
        <v>1</v>
      </c>
      <c r="K93" s="122">
        <f t="shared" si="19"/>
        <v>2</v>
      </c>
      <c r="L93" s="122">
        <f t="shared" si="19"/>
        <v>1</v>
      </c>
      <c r="M93" s="122">
        <f t="shared" si="19"/>
        <v>1</v>
      </c>
      <c r="N93" s="122">
        <f t="shared" si="19"/>
        <v>1</v>
      </c>
      <c r="O93" s="123">
        <f t="shared" si="19"/>
        <v>1</v>
      </c>
      <c r="P93" s="124">
        <f>SUM(G93:O93)</f>
        <v>10</v>
      </c>
      <c r="Q93" s="123">
        <f t="shared" ref="Q93:Y93" si="20">IF($Q88&lt;=18,IF(Q92&lt;=$Q88,1,0),IF($Q88&lt;=36,IF(Q92&lt;=($Q88-18),2,1),IF($Q88&gt;36,IF(Q92&lt;=($Q88-36),3,2))))</f>
        <v>2</v>
      </c>
      <c r="R93" s="123">
        <f t="shared" si="20"/>
        <v>1</v>
      </c>
      <c r="S93" s="123">
        <f t="shared" si="20"/>
        <v>1</v>
      </c>
      <c r="T93" s="123">
        <f t="shared" si="20"/>
        <v>1</v>
      </c>
      <c r="U93" s="123">
        <f t="shared" si="20"/>
        <v>1</v>
      </c>
      <c r="V93" s="123">
        <f t="shared" si="20"/>
        <v>1</v>
      </c>
      <c r="W93" s="123">
        <f t="shared" si="20"/>
        <v>1</v>
      </c>
      <c r="X93" s="123">
        <f t="shared" si="20"/>
        <v>1</v>
      </c>
      <c r="Y93" s="123">
        <f t="shared" si="20"/>
        <v>1</v>
      </c>
      <c r="Z93" s="125">
        <f>SUM(Q93:Y93)</f>
        <v>10</v>
      </c>
      <c r="AA93" s="126">
        <f>P93+Z93</f>
        <v>20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10</v>
      </c>
      <c r="H94" s="128">
        <f t="shared" si="21"/>
        <v>10</v>
      </c>
      <c r="I94" s="128">
        <f t="shared" si="21"/>
        <v>10</v>
      </c>
      <c r="J94" s="128">
        <f t="shared" si="21"/>
        <v>10</v>
      </c>
      <c r="K94" s="128">
        <f t="shared" si="21"/>
        <v>10</v>
      </c>
      <c r="L94" s="128">
        <f t="shared" si="21"/>
        <v>10</v>
      </c>
      <c r="M94" s="128">
        <f t="shared" si="21"/>
        <v>10</v>
      </c>
      <c r="N94" s="128">
        <f t="shared" si="21"/>
        <v>10</v>
      </c>
      <c r="O94" s="128">
        <f t="shared" si="21"/>
        <v>10</v>
      </c>
      <c r="P94" s="129">
        <f>SUM(G94:O94)</f>
        <v>90</v>
      </c>
      <c r="Q94" s="130">
        <f t="shared" ref="Q94:Y94" si="22">Q9</f>
        <v>10</v>
      </c>
      <c r="R94" s="128">
        <f t="shared" si="22"/>
        <v>10</v>
      </c>
      <c r="S94" s="128">
        <f t="shared" si="22"/>
        <v>10</v>
      </c>
      <c r="T94" s="128">
        <f t="shared" si="22"/>
        <v>10</v>
      </c>
      <c r="U94" s="128">
        <f t="shared" si="22"/>
        <v>10</v>
      </c>
      <c r="V94" s="128">
        <f t="shared" si="22"/>
        <v>10</v>
      </c>
      <c r="W94" s="128">
        <f t="shared" si="22"/>
        <v>10</v>
      </c>
      <c r="X94" s="128">
        <f t="shared" si="22"/>
        <v>10</v>
      </c>
      <c r="Y94" s="131">
        <f t="shared" si="22"/>
        <v>10</v>
      </c>
      <c r="Z94" s="129">
        <f>SUM(Q94:Y94)</f>
        <v>90</v>
      </c>
      <c r="AA94" s="132">
        <f>P94+Z94</f>
        <v>180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0</v>
      </c>
      <c r="H95" s="134">
        <f t="shared" ref="H95:O95" si="23">IF(H94-H91=-1,3+H93)+IF(H94-H91=0,2+H93)+IF(H94-H91=1,1+H93)+IF(H94-H91=2,H93)+IF(H94-H91=3,IF(H93-1&gt;0,H93-1,0))+IF(H94-H91=4,IF(H93-2&gt;0,H93-2,0))</f>
        <v>0</v>
      </c>
      <c r="I95" s="134">
        <f t="shared" si="23"/>
        <v>0</v>
      </c>
      <c r="J95" s="134">
        <f t="shared" si="23"/>
        <v>0</v>
      </c>
      <c r="K95" s="134">
        <f t="shared" si="23"/>
        <v>0</v>
      </c>
      <c r="L95" s="134">
        <f t="shared" si="23"/>
        <v>0</v>
      </c>
      <c r="M95" s="134">
        <f t="shared" si="23"/>
        <v>0</v>
      </c>
      <c r="N95" s="134">
        <f t="shared" si="23"/>
        <v>0</v>
      </c>
      <c r="O95" s="135">
        <f t="shared" si="23"/>
        <v>0</v>
      </c>
      <c r="P95" s="136">
        <f>SUM(G95:O95)</f>
        <v>0</v>
      </c>
      <c r="Q95" s="137">
        <f t="shared" ref="Q95:Y95" si="24">IF(Q94-Q91=-1,3+Q93)+IF(Q94-Q91=0,2+Q93)+IF(Q94-Q91=1,1+Q93)+IF(Q94-Q91=2,Q93)+IF(Q94-Q91=3,IF(Q93-1&gt;0,Q93-1,0))+IF(Q94-Q91=4,IF(Q93-2&gt;0,Q93-2,0))</f>
        <v>0</v>
      </c>
      <c r="R95" s="138">
        <f t="shared" si="24"/>
        <v>0</v>
      </c>
      <c r="S95" s="138">
        <f t="shared" si="24"/>
        <v>0</v>
      </c>
      <c r="T95" s="138">
        <f t="shared" si="24"/>
        <v>0</v>
      </c>
      <c r="U95" s="138">
        <f t="shared" si="24"/>
        <v>0</v>
      </c>
      <c r="V95" s="138">
        <f t="shared" si="24"/>
        <v>0</v>
      </c>
      <c r="W95" s="138">
        <f t="shared" si="24"/>
        <v>0</v>
      </c>
      <c r="X95" s="138">
        <f t="shared" si="24"/>
        <v>0</v>
      </c>
      <c r="Y95" s="135">
        <f t="shared" si="24"/>
        <v>0</v>
      </c>
      <c r="Z95" s="136">
        <f>SUM(Q95:Y95)</f>
        <v>0</v>
      </c>
      <c r="AA95" s="139">
        <f>P95+Z95</f>
        <v>0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0</v>
      </c>
      <c r="H96" s="141">
        <f t="shared" si="25"/>
        <v>0</v>
      </c>
      <c r="I96" s="141">
        <f t="shared" si="25"/>
        <v>0</v>
      </c>
      <c r="J96" s="141">
        <f t="shared" si="25"/>
        <v>0</v>
      </c>
      <c r="K96" s="141">
        <f t="shared" si="25"/>
        <v>0</v>
      </c>
      <c r="L96" s="141">
        <f t="shared" si="25"/>
        <v>0</v>
      </c>
      <c r="M96" s="141">
        <f t="shared" si="25"/>
        <v>0</v>
      </c>
      <c r="N96" s="141">
        <f t="shared" si="25"/>
        <v>0</v>
      </c>
      <c r="O96" s="142">
        <f t="shared" si="25"/>
        <v>0</v>
      </c>
      <c r="P96" s="143">
        <f>SUM(G96:O96)</f>
        <v>0</v>
      </c>
      <c r="Q96" s="142">
        <f t="shared" ref="Q96:Y96" si="26">IF(Q94-Q91=-2,4)+IF(Q94-Q91=-1,3)+IF(Q94-Q91=0,2)+IF(Q94-Q91=1,1)+IF(Q94-Q91&gt;2,0)</f>
        <v>0</v>
      </c>
      <c r="R96" s="142">
        <f t="shared" si="26"/>
        <v>0</v>
      </c>
      <c r="S96" s="142">
        <f t="shared" si="26"/>
        <v>0</v>
      </c>
      <c r="T96" s="142">
        <f t="shared" si="26"/>
        <v>0</v>
      </c>
      <c r="U96" s="142">
        <f t="shared" si="26"/>
        <v>0</v>
      </c>
      <c r="V96" s="142">
        <f t="shared" si="26"/>
        <v>0</v>
      </c>
      <c r="W96" s="142">
        <f t="shared" si="26"/>
        <v>0</v>
      </c>
      <c r="X96" s="142">
        <f t="shared" si="26"/>
        <v>0</v>
      </c>
      <c r="Y96" s="142">
        <f t="shared" si="26"/>
        <v>0</v>
      </c>
      <c r="Z96" s="143">
        <f>SUM(Q96:Y96)</f>
        <v>0</v>
      </c>
      <c r="AA96" s="144">
        <f>P96+Z96</f>
        <v>0</v>
      </c>
      <c r="AB96" s="101"/>
      <c r="AC96" s="101"/>
    </row>
    <row r="97" spans="5:32" x14ac:dyDescent="0.35">
      <c r="E97" s="101"/>
      <c r="F97" s="38"/>
      <c r="G97" s="28">
        <f>G94-G91</f>
        <v>6</v>
      </c>
      <c r="H97" s="28">
        <f t="shared" ref="H97:O97" si="27">H94-H91</f>
        <v>6</v>
      </c>
      <c r="I97" s="28">
        <f t="shared" si="27"/>
        <v>5</v>
      </c>
      <c r="J97" s="28">
        <f t="shared" si="27"/>
        <v>6</v>
      </c>
      <c r="K97" s="28">
        <f t="shared" si="27"/>
        <v>7</v>
      </c>
      <c r="L97" s="28">
        <f t="shared" si="27"/>
        <v>5</v>
      </c>
      <c r="M97" s="28">
        <f t="shared" si="27"/>
        <v>7</v>
      </c>
      <c r="N97" s="28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5"/>
      <c r="AA97" s="146"/>
      <c r="AB97" s="101"/>
      <c r="AC97" s="101"/>
    </row>
    <row r="98" spans="5:32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2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2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0</v>
      </c>
      <c r="P100" s="198" t="s">
        <v>57</v>
      </c>
      <c r="Q100" s="198"/>
      <c r="R100" s="198"/>
      <c r="S100" s="198"/>
      <c r="T100" s="198"/>
      <c r="U100" s="148">
        <f>COUNTIF(G97:Y97,"=2")</f>
        <v>0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</row>
    <row r="101" spans="5:32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0</v>
      </c>
      <c r="M101" s="217" t="s">
        <v>59</v>
      </c>
      <c r="N101" s="217"/>
      <c r="O101" s="152">
        <f>COUNTIF(G97:Y97,"=1")</f>
        <v>0</v>
      </c>
      <c r="P101" s="198" t="s">
        <v>60</v>
      </c>
      <c r="Q101" s="198"/>
      <c r="R101" s="198"/>
      <c r="S101" s="198"/>
      <c r="T101" s="198"/>
      <c r="U101" s="151">
        <f>COUNTIF(G97:Y97,"&gt;=3")</f>
        <v>18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</row>
    <row r="102" spans="5:32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0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</row>
    <row r="103" spans="5:32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0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</row>
    <row r="104" spans="5:32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0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</row>
    <row r="105" spans="5:32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18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</row>
    <row r="106" spans="5:32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</row>
    <row r="107" spans="5:32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</row>
    <row r="108" spans="5:32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</row>
    <row r="109" spans="5:32" ht="15.5" thickTop="1" thickBot="1" x14ac:dyDescent="0.4"/>
    <row r="110" spans="5:32" x14ac:dyDescent="0.35">
      <c r="E110" s="101"/>
      <c r="F110" s="102" t="s">
        <v>49</v>
      </c>
      <c r="G110" s="196">
        <f>C10</f>
        <v>0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0</v>
      </c>
      <c r="AB110" s="101"/>
      <c r="AC110" s="101"/>
    </row>
    <row r="111" spans="5:32" ht="15" thickBot="1" x14ac:dyDescent="0.4">
      <c r="E111" s="101"/>
      <c r="F111" s="104" t="s">
        <v>6</v>
      </c>
      <c r="G111" s="210">
        <f>E10</f>
        <v>20</v>
      </c>
      <c r="H111" s="211"/>
      <c r="I111" s="211"/>
      <c r="J111" s="211"/>
      <c r="K111" s="17"/>
      <c r="L111" s="211">
        <f>$F$3</f>
        <v>133</v>
      </c>
      <c r="M111" s="211"/>
      <c r="N111" s="211"/>
      <c r="O111" s="211">
        <f>$G$3</f>
        <v>68.599999999999994</v>
      </c>
      <c r="P111" s="211"/>
      <c r="Q111" s="212">
        <f>ROUND((G111*(L111/113)+(O111-AA114)),0)</f>
        <v>20</v>
      </c>
      <c r="R111" s="212"/>
      <c r="S111" s="212"/>
      <c r="T111" s="212"/>
      <c r="U111" s="17"/>
      <c r="V111" s="17"/>
      <c r="AA111" s="17"/>
      <c r="AB111" s="101"/>
      <c r="AC111" s="101"/>
    </row>
    <row r="112" spans="5:32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2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2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4</v>
      </c>
      <c r="I114" s="110">
        <f t="shared" si="29"/>
        <v>5</v>
      </c>
      <c r="J114" s="110">
        <f t="shared" si="29"/>
        <v>4</v>
      </c>
      <c r="K114" s="110">
        <f t="shared" si="29"/>
        <v>3</v>
      </c>
      <c r="L114" s="110">
        <f t="shared" si="29"/>
        <v>5</v>
      </c>
      <c r="M114" s="110">
        <f t="shared" si="29"/>
        <v>3</v>
      </c>
      <c r="N114" s="110">
        <f t="shared" si="29"/>
        <v>5</v>
      </c>
      <c r="O114" s="110">
        <f t="shared" si="29"/>
        <v>3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5</v>
      </c>
      <c r="U114" s="112">
        <f t="shared" si="30"/>
        <v>3</v>
      </c>
      <c r="V114" s="112">
        <f t="shared" si="30"/>
        <v>4</v>
      </c>
      <c r="W114" s="112">
        <f t="shared" si="30"/>
        <v>4</v>
      </c>
      <c r="X114" s="112">
        <f t="shared" si="30"/>
        <v>5</v>
      </c>
      <c r="Y114" s="113">
        <f t="shared" si="30"/>
        <v>4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2" x14ac:dyDescent="0.35">
      <c r="E115" s="101"/>
      <c r="F115" s="114" t="s">
        <v>7</v>
      </c>
      <c r="G115" s="115">
        <f>G$8</f>
        <v>4</v>
      </c>
      <c r="H115" s="115">
        <f t="shared" ref="H115:O115" si="31">H$8</f>
        <v>8</v>
      </c>
      <c r="I115" s="115">
        <f t="shared" si="31"/>
        <v>12</v>
      </c>
      <c r="J115" s="115">
        <f t="shared" si="31"/>
        <v>14</v>
      </c>
      <c r="K115" s="115">
        <f t="shared" si="31"/>
        <v>2</v>
      </c>
      <c r="L115" s="115">
        <f t="shared" si="31"/>
        <v>10</v>
      </c>
      <c r="M115" s="115">
        <f t="shared" si="31"/>
        <v>18</v>
      </c>
      <c r="N115" s="115">
        <f t="shared" si="31"/>
        <v>16</v>
      </c>
      <c r="O115" s="116">
        <f t="shared" si="31"/>
        <v>6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17</v>
      </c>
      <c r="V115" s="119">
        <f t="shared" si="32"/>
        <v>15</v>
      </c>
      <c r="W115" s="119">
        <f t="shared" si="32"/>
        <v>3</v>
      </c>
      <c r="X115" s="119">
        <f t="shared" si="32"/>
        <v>13</v>
      </c>
      <c r="Y115" s="116">
        <f t="shared" si="32"/>
        <v>7</v>
      </c>
      <c r="Z115" s="117"/>
      <c r="AA115" s="120"/>
      <c r="AB115" s="101"/>
      <c r="AC115" s="101"/>
    </row>
    <row r="116" spans="5:32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1</v>
      </c>
      <c r="H116" s="122">
        <f t="shared" ref="H116:O116" si="33">IF($Q111&lt;=18,IF(H115&lt;=$Q111,1,0),IF($Q111&lt;=36,IF(H115&lt;=($Q111-18),2,1),IF($Q111&gt;36,IF(H115&lt;=($Q111-36),3,2))))</f>
        <v>1</v>
      </c>
      <c r="I116" s="122">
        <f t="shared" si="33"/>
        <v>1</v>
      </c>
      <c r="J116" s="122">
        <f t="shared" si="33"/>
        <v>1</v>
      </c>
      <c r="K116" s="122">
        <f t="shared" si="33"/>
        <v>2</v>
      </c>
      <c r="L116" s="122">
        <f t="shared" si="33"/>
        <v>1</v>
      </c>
      <c r="M116" s="122">
        <f t="shared" si="33"/>
        <v>1</v>
      </c>
      <c r="N116" s="122">
        <f t="shared" si="33"/>
        <v>1</v>
      </c>
      <c r="O116" s="123">
        <f t="shared" si="33"/>
        <v>1</v>
      </c>
      <c r="P116" s="124">
        <f>SUM(G116:O116)</f>
        <v>10</v>
      </c>
      <c r="Q116" s="123">
        <f t="shared" ref="Q116:Y116" si="34">IF($Q111&lt;=18,IF(Q115&lt;=$Q111,1,0),IF($Q111&lt;=36,IF(Q115&lt;=($Q111-18),2,1),IF($Q111&gt;36,IF(Q115&lt;=($Q111-36),3,2))))</f>
        <v>2</v>
      </c>
      <c r="R116" s="123">
        <f t="shared" si="34"/>
        <v>1</v>
      </c>
      <c r="S116" s="123">
        <f t="shared" si="34"/>
        <v>1</v>
      </c>
      <c r="T116" s="123">
        <f t="shared" si="34"/>
        <v>1</v>
      </c>
      <c r="U116" s="123">
        <f t="shared" si="34"/>
        <v>1</v>
      </c>
      <c r="V116" s="123">
        <f t="shared" si="34"/>
        <v>1</v>
      </c>
      <c r="W116" s="123">
        <f t="shared" si="34"/>
        <v>1</v>
      </c>
      <c r="X116" s="123">
        <f t="shared" si="34"/>
        <v>1</v>
      </c>
      <c r="Y116" s="123">
        <f t="shared" si="34"/>
        <v>1</v>
      </c>
      <c r="Z116" s="125">
        <f>SUM(Q116:Y116)</f>
        <v>10</v>
      </c>
      <c r="AA116" s="126">
        <f>P116+Z116</f>
        <v>20</v>
      </c>
      <c r="AB116" s="101"/>
      <c r="AC116" s="101"/>
    </row>
    <row r="117" spans="5:32" x14ac:dyDescent="0.35">
      <c r="E117" s="101"/>
      <c r="F117" s="127" t="s">
        <v>51</v>
      </c>
      <c r="G117" s="128">
        <f t="shared" ref="G117:O117" si="35">G10</f>
        <v>10</v>
      </c>
      <c r="H117" s="128">
        <f t="shared" si="35"/>
        <v>10</v>
      </c>
      <c r="I117" s="128">
        <f t="shared" si="35"/>
        <v>10</v>
      </c>
      <c r="J117" s="128">
        <f t="shared" si="35"/>
        <v>10</v>
      </c>
      <c r="K117" s="128">
        <f t="shared" si="35"/>
        <v>10</v>
      </c>
      <c r="L117" s="128">
        <f t="shared" si="35"/>
        <v>10</v>
      </c>
      <c r="M117" s="128">
        <f t="shared" si="35"/>
        <v>10</v>
      </c>
      <c r="N117" s="128">
        <f t="shared" si="35"/>
        <v>10</v>
      </c>
      <c r="O117" s="128">
        <f t="shared" si="35"/>
        <v>10</v>
      </c>
      <c r="P117" s="129">
        <f>SUM(G117:O117)</f>
        <v>90</v>
      </c>
      <c r="Q117" s="130">
        <f t="shared" ref="Q117:Y117" si="36">Q10</f>
        <v>10</v>
      </c>
      <c r="R117" s="128">
        <f t="shared" si="36"/>
        <v>10</v>
      </c>
      <c r="S117" s="128">
        <f t="shared" si="36"/>
        <v>10</v>
      </c>
      <c r="T117" s="128">
        <f t="shared" si="36"/>
        <v>10</v>
      </c>
      <c r="U117" s="128">
        <f t="shared" si="36"/>
        <v>10</v>
      </c>
      <c r="V117" s="128">
        <f t="shared" si="36"/>
        <v>10</v>
      </c>
      <c r="W117" s="128">
        <f t="shared" si="36"/>
        <v>10</v>
      </c>
      <c r="X117" s="128">
        <f t="shared" si="36"/>
        <v>10</v>
      </c>
      <c r="Y117" s="131">
        <f t="shared" si="36"/>
        <v>10</v>
      </c>
      <c r="Z117" s="129">
        <f>SUM(Q117:Y117)</f>
        <v>90</v>
      </c>
      <c r="AA117" s="132">
        <f>P117+Z117</f>
        <v>180</v>
      </c>
      <c r="AB117" s="101"/>
      <c r="AC117" s="101"/>
    </row>
    <row r="118" spans="5:32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0</v>
      </c>
      <c r="H118" s="134">
        <f t="shared" ref="H118:O118" si="37">IF(H117-H114=-1,3+H116)+IF(H117-H114=0,2+H116)+IF(H117-H114=1,1+H116)+IF(H117-H114=2,H116)+IF(H117-H114=3,IF(H116-1&gt;0,H116-1,0))+IF(H117-H114=4,IF(H116-2&gt;0,H116-2,0))</f>
        <v>0</v>
      </c>
      <c r="I118" s="134">
        <f t="shared" si="37"/>
        <v>0</v>
      </c>
      <c r="J118" s="134">
        <f t="shared" si="37"/>
        <v>0</v>
      </c>
      <c r="K118" s="134">
        <f t="shared" si="37"/>
        <v>0</v>
      </c>
      <c r="L118" s="134">
        <f t="shared" si="37"/>
        <v>0</v>
      </c>
      <c r="M118" s="134">
        <f t="shared" si="37"/>
        <v>0</v>
      </c>
      <c r="N118" s="134">
        <f t="shared" si="37"/>
        <v>0</v>
      </c>
      <c r="O118" s="135">
        <f t="shared" si="37"/>
        <v>0</v>
      </c>
      <c r="P118" s="136">
        <f>SUM(G118:O118)</f>
        <v>0</v>
      </c>
      <c r="Q118" s="137">
        <f t="shared" ref="Q118:Y118" si="38">IF(Q117-Q114=-1,3+Q116)+IF(Q117-Q114=0,2+Q116)+IF(Q117-Q114=1,1+Q116)+IF(Q117-Q114=2,Q116)+IF(Q117-Q114=3,IF(Q116-1&gt;0,Q116-1,0))+IF(Q117-Q114=4,IF(Q116-2&gt;0,Q116-2,0))</f>
        <v>0</v>
      </c>
      <c r="R118" s="138">
        <f t="shared" si="38"/>
        <v>0</v>
      </c>
      <c r="S118" s="138">
        <f t="shared" si="38"/>
        <v>0</v>
      </c>
      <c r="T118" s="138">
        <f t="shared" si="38"/>
        <v>0</v>
      </c>
      <c r="U118" s="138">
        <f t="shared" si="38"/>
        <v>0</v>
      </c>
      <c r="V118" s="138">
        <f t="shared" si="38"/>
        <v>0</v>
      </c>
      <c r="W118" s="138">
        <f t="shared" si="38"/>
        <v>0</v>
      </c>
      <c r="X118" s="138">
        <f t="shared" si="38"/>
        <v>0</v>
      </c>
      <c r="Y118" s="135">
        <f t="shared" si="38"/>
        <v>0</v>
      </c>
      <c r="Z118" s="136">
        <f>SUM(Q118:Y118)</f>
        <v>0</v>
      </c>
      <c r="AA118" s="139">
        <f>P118+Z118</f>
        <v>0</v>
      </c>
      <c r="AB118" s="101"/>
      <c r="AC118" s="101"/>
    </row>
    <row r="119" spans="5:32" ht="15" thickBot="1" x14ac:dyDescent="0.4">
      <c r="E119" s="101"/>
      <c r="F119" s="140" t="s">
        <v>53</v>
      </c>
      <c r="G119" s="141">
        <f t="shared" ref="G119:O119" si="39">IF(G117-G114=-2,4)+IF(G117-G114=-1,3)+IF(G117-G114=0,2)+IF(G117-G114=1,1)+IF(G117-G114&gt;2,0)</f>
        <v>0</v>
      </c>
      <c r="H119" s="141">
        <f t="shared" si="39"/>
        <v>0</v>
      </c>
      <c r="I119" s="141">
        <f t="shared" si="39"/>
        <v>0</v>
      </c>
      <c r="J119" s="141">
        <f t="shared" si="39"/>
        <v>0</v>
      </c>
      <c r="K119" s="141">
        <f t="shared" si="39"/>
        <v>0</v>
      </c>
      <c r="L119" s="141">
        <f t="shared" si="39"/>
        <v>0</v>
      </c>
      <c r="M119" s="141">
        <f t="shared" si="39"/>
        <v>0</v>
      </c>
      <c r="N119" s="141">
        <f t="shared" si="39"/>
        <v>0</v>
      </c>
      <c r="O119" s="142">
        <f t="shared" si="39"/>
        <v>0</v>
      </c>
      <c r="P119" s="143">
        <f>SUM(G119:O119)</f>
        <v>0</v>
      </c>
      <c r="Q119" s="142">
        <f t="shared" ref="Q119:Y119" si="40">IF(Q117-Q114=-2,4)+IF(Q117-Q114=-1,3)+IF(Q117-Q114=0,2)+IF(Q117-Q114=1,1)+IF(Q117-Q114&gt;2,0)</f>
        <v>0</v>
      </c>
      <c r="R119" s="142">
        <f t="shared" si="40"/>
        <v>0</v>
      </c>
      <c r="S119" s="142">
        <f t="shared" si="40"/>
        <v>0</v>
      </c>
      <c r="T119" s="142">
        <f t="shared" si="40"/>
        <v>0</v>
      </c>
      <c r="U119" s="142">
        <f t="shared" si="40"/>
        <v>0</v>
      </c>
      <c r="V119" s="142">
        <f t="shared" si="40"/>
        <v>0</v>
      </c>
      <c r="W119" s="142">
        <f t="shared" si="40"/>
        <v>0</v>
      </c>
      <c r="X119" s="142">
        <f t="shared" si="40"/>
        <v>0</v>
      </c>
      <c r="Y119" s="142">
        <f t="shared" si="40"/>
        <v>0</v>
      </c>
      <c r="Z119" s="143">
        <f>SUM(Q119:Y119)</f>
        <v>0</v>
      </c>
      <c r="AA119" s="144">
        <f>P119+Z119</f>
        <v>0</v>
      </c>
      <c r="AB119" s="101"/>
      <c r="AC119" s="101"/>
    </row>
    <row r="120" spans="5:32" x14ac:dyDescent="0.35">
      <c r="E120" s="101"/>
      <c r="F120" s="38"/>
      <c r="G120" s="28">
        <f>G117-G114</f>
        <v>6</v>
      </c>
      <c r="H120" s="28">
        <f t="shared" ref="H120:O120" si="41">H117-H114</f>
        <v>6</v>
      </c>
      <c r="I120" s="28">
        <f t="shared" si="41"/>
        <v>5</v>
      </c>
      <c r="J120" s="28">
        <f t="shared" si="41"/>
        <v>6</v>
      </c>
      <c r="K120" s="28">
        <f t="shared" si="41"/>
        <v>7</v>
      </c>
      <c r="L120" s="28">
        <f t="shared" si="41"/>
        <v>5</v>
      </c>
      <c r="M120" s="28">
        <f t="shared" si="41"/>
        <v>7</v>
      </c>
      <c r="N120" s="28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5"/>
      <c r="AA120" s="146"/>
      <c r="AB120" s="101"/>
      <c r="AC120" s="101"/>
    </row>
    <row r="121" spans="5:32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2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2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0</v>
      </c>
      <c r="P123" s="198" t="s">
        <v>57</v>
      </c>
      <c r="Q123" s="198"/>
      <c r="R123" s="198"/>
      <c r="S123" s="198"/>
      <c r="T123" s="198"/>
      <c r="U123" s="148">
        <f>COUNTIF(G120:Y120,"=2")</f>
        <v>0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</row>
    <row r="124" spans="5:32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0</v>
      </c>
      <c r="P124" s="198" t="s">
        <v>60</v>
      </c>
      <c r="Q124" s="198"/>
      <c r="R124" s="198"/>
      <c r="S124" s="198"/>
      <c r="T124" s="198"/>
      <c r="U124" s="151">
        <f>COUNTIF(G120:Y120,"&gt;=3")</f>
        <v>18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</row>
    <row r="125" spans="5:32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0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</row>
    <row r="126" spans="5:32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0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</row>
    <row r="127" spans="5:32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0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</row>
    <row r="128" spans="5:32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18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</row>
    <row r="129" spans="5:32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</row>
    <row r="130" spans="5:32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</row>
    <row r="131" spans="5:32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</row>
    <row r="132" spans="5:32" ht="15.5" thickTop="1" thickBot="1" x14ac:dyDescent="0.4"/>
    <row r="133" spans="5:32" x14ac:dyDescent="0.35">
      <c r="E133" s="101"/>
      <c r="F133" s="102" t="s">
        <v>49</v>
      </c>
      <c r="G133" s="196">
        <f>C11</f>
        <v>0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0</v>
      </c>
      <c r="AB133" s="101"/>
      <c r="AC133" s="101"/>
    </row>
    <row r="134" spans="5:32" ht="15" thickBot="1" x14ac:dyDescent="0.4">
      <c r="E134" s="101"/>
      <c r="F134" s="104" t="s">
        <v>6</v>
      </c>
      <c r="G134" s="210">
        <f>E11</f>
        <v>20</v>
      </c>
      <c r="H134" s="211"/>
      <c r="I134" s="211"/>
      <c r="J134" s="211"/>
      <c r="K134" s="17"/>
      <c r="L134" s="211">
        <f>$F$3</f>
        <v>133</v>
      </c>
      <c r="M134" s="211"/>
      <c r="N134" s="211"/>
      <c r="O134" s="211">
        <f>$G$3</f>
        <v>68.599999999999994</v>
      </c>
      <c r="P134" s="211"/>
      <c r="Q134" s="212">
        <f>ROUND((G134*(L134/113)+(O134-AA137)),0)</f>
        <v>20</v>
      </c>
      <c r="R134" s="212"/>
      <c r="S134" s="212"/>
      <c r="T134" s="212"/>
      <c r="U134" s="17"/>
      <c r="V134" s="17"/>
      <c r="AA134" s="17"/>
      <c r="AB134" s="101"/>
      <c r="AC134" s="101"/>
    </row>
    <row r="135" spans="5:32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2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2" x14ac:dyDescent="0.35">
      <c r="E137" s="101"/>
      <c r="F137" s="109" t="s">
        <v>11</v>
      </c>
      <c r="G137" s="110">
        <f>G$7</f>
        <v>4</v>
      </c>
      <c r="H137" s="110">
        <f t="shared" ref="H137:O137" si="43">H$7</f>
        <v>4</v>
      </c>
      <c r="I137" s="110">
        <f t="shared" si="43"/>
        <v>5</v>
      </c>
      <c r="J137" s="110">
        <f t="shared" si="43"/>
        <v>4</v>
      </c>
      <c r="K137" s="110">
        <f t="shared" si="43"/>
        <v>3</v>
      </c>
      <c r="L137" s="110">
        <f t="shared" si="43"/>
        <v>5</v>
      </c>
      <c r="M137" s="110">
        <f t="shared" si="43"/>
        <v>3</v>
      </c>
      <c r="N137" s="110">
        <f t="shared" si="43"/>
        <v>5</v>
      </c>
      <c r="O137" s="110">
        <f t="shared" si="43"/>
        <v>3</v>
      </c>
      <c r="P137" s="111">
        <f>SUM(G137:O137)</f>
        <v>36</v>
      </c>
      <c r="Q137" s="110">
        <f t="shared" ref="Q137:Y137" si="44">Q$7</f>
        <v>4</v>
      </c>
      <c r="R137" s="112">
        <f t="shared" si="44"/>
        <v>4</v>
      </c>
      <c r="S137" s="112">
        <f t="shared" si="44"/>
        <v>3</v>
      </c>
      <c r="T137" s="112">
        <f t="shared" si="44"/>
        <v>5</v>
      </c>
      <c r="U137" s="112">
        <f t="shared" si="44"/>
        <v>3</v>
      </c>
      <c r="V137" s="112">
        <f t="shared" si="44"/>
        <v>4</v>
      </c>
      <c r="W137" s="112">
        <f t="shared" si="44"/>
        <v>4</v>
      </c>
      <c r="X137" s="112">
        <f t="shared" si="44"/>
        <v>5</v>
      </c>
      <c r="Y137" s="113">
        <f t="shared" si="44"/>
        <v>4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2" x14ac:dyDescent="0.35">
      <c r="E138" s="101"/>
      <c r="F138" s="114" t="s">
        <v>7</v>
      </c>
      <c r="G138" s="115">
        <f>G$8</f>
        <v>4</v>
      </c>
      <c r="H138" s="115">
        <f t="shared" ref="H138:O138" si="45">H$8</f>
        <v>8</v>
      </c>
      <c r="I138" s="115">
        <f t="shared" si="45"/>
        <v>12</v>
      </c>
      <c r="J138" s="115">
        <f t="shared" si="45"/>
        <v>14</v>
      </c>
      <c r="K138" s="115">
        <f t="shared" si="45"/>
        <v>2</v>
      </c>
      <c r="L138" s="115">
        <f t="shared" si="45"/>
        <v>10</v>
      </c>
      <c r="M138" s="115">
        <f t="shared" si="45"/>
        <v>18</v>
      </c>
      <c r="N138" s="115">
        <f t="shared" si="45"/>
        <v>16</v>
      </c>
      <c r="O138" s="116">
        <f t="shared" si="45"/>
        <v>6</v>
      </c>
      <c r="P138" s="117"/>
      <c r="Q138" s="118">
        <f t="shared" ref="Q138:Y138" si="46">Q$8</f>
        <v>1</v>
      </c>
      <c r="R138" s="119">
        <f t="shared" si="46"/>
        <v>9</v>
      </c>
      <c r="S138" s="119">
        <f t="shared" si="46"/>
        <v>11</v>
      </c>
      <c r="T138" s="119">
        <f t="shared" si="46"/>
        <v>5</v>
      </c>
      <c r="U138" s="119">
        <f t="shared" si="46"/>
        <v>17</v>
      </c>
      <c r="V138" s="119">
        <f t="shared" si="46"/>
        <v>15</v>
      </c>
      <c r="W138" s="119">
        <f t="shared" si="46"/>
        <v>3</v>
      </c>
      <c r="X138" s="119">
        <f t="shared" si="46"/>
        <v>13</v>
      </c>
      <c r="Y138" s="116">
        <f t="shared" si="46"/>
        <v>7</v>
      </c>
      <c r="Z138" s="117"/>
      <c r="AA138" s="120"/>
      <c r="AB138" s="101"/>
      <c r="AC138" s="101"/>
    </row>
    <row r="139" spans="5:32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1</v>
      </c>
      <c r="H139" s="122">
        <f t="shared" ref="H139:O139" si="47">IF($Q134&lt;=18,IF(H138&lt;=$Q134,1,0),IF($Q134&lt;=36,IF(H138&lt;=($Q134-18),2,1),IF($Q134&gt;36,IF(H138&lt;=($Q134-36),3,2))))</f>
        <v>1</v>
      </c>
      <c r="I139" s="122">
        <f t="shared" si="47"/>
        <v>1</v>
      </c>
      <c r="J139" s="122">
        <f t="shared" si="47"/>
        <v>1</v>
      </c>
      <c r="K139" s="122">
        <f t="shared" si="47"/>
        <v>2</v>
      </c>
      <c r="L139" s="122">
        <f t="shared" si="47"/>
        <v>1</v>
      </c>
      <c r="M139" s="122">
        <f t="shared" si="47"/>
        <v>1</v>
      </c>
      <c r="N139" s="122">
        <f t="shared" si="47"/>
        <v>1</v>
      </c>
      <c r="O139" s="123">
        <f t="shared" si="47"/>
        <v>1</v>
      </c>
      <c r="P139" s="124">
        <f>SUM(G139:O139)</f>
        <v>10</v>
      </c>
      <c r="Q139" s="123">
        <f t="shared" ref="Q139:Y139" si="48">IF($Q134&lt;=18,IF(Q138&lt;=$Q134,1,0),IF($Q134&lt;=36,IF(Q138&lt;=($Q134-18),2,1),IF($Q134&gt;36,IF(Q138&lt;=($Q134-36),3,2))))</f>
        <v>2</v>
      </c>
      <c r="R139" s="123">
        <f t="shared" si="48"/>
        <v>1</v>
      </c>
      <c r="S139" s="123">
        <f t="shared" si="48"/>
        <v>1</v>
      </c>
      <c r="T139" s="123">
        <f t="shared" si="48"/>
        <v>1</v>
      </c>
      <c r="U139" s="123">
        <f t="shared" si="48"/>
        <v>1</v>
      </c>
      <c r="V139" s="123">
        <f t="shared" si="48"/>
        <v>1</v>
      </c>
      <c r="W139" s="123">
        <f t="shared" si="48"/>
        <v>1</v>
      </c>
      <c r="X139" s="123">
        <f t="shared" si="48"/>
        <v>1</v>
      </c>
      <c r="Y139" s="123">
        <f t="shared" si="48"/>
        <v>1</v>
      </c>
      <c r="Z139" s="125">
        <f>SUM(Q139:Y139)</f>
        <v>10</v>
      </c>
      <c r="AA139" s="126">
        <f>P139+Z139</f>
        <v>20</v>
      </c>
      <c r="AB139" s="101"/>
      <c r="AC139" s="101"/>
    </row>
    <row r="140" spans="5:32" x14ac:dyDescent="0.35">
      <c r="E140" s="101"/>
      <c r="F140" s="127" t="s">
        <v>51</v>
      </c>
      <c r="G140" s="128">
        <f t="shared" ref="G140:O140" si="49">G11</f>
        <v>10</v>
      </c>
      <c r="H140" s="128">
        <f t="shared" si="49"/>
        <v>10</v>
      </c>
      <c r="I140" s="128">
        <f t="shared" si="49"/>
        <v>10</v>
      </c>
      <c r="J140" s="128">
        <f t="shared" si="49"/>
        <v>10</v>
      </c>
      <c r="K140" s="128">
        <f t="shared" si="49"/>
        <v>10</v>
      </c>
      <c r="L140" s="128">
        <f t="shared" si="49"/>
        <v>10</v>
      </c>
      <c r="M140" s="128">
        <f t="shared" si="49"/>
        <v>10</v>
      </c>
      <c r="N140" s="128">
        <f t="shared" si="49"/>
        <v>10</v>
      </c>
      <c r="O140" s="128">
        <f t="shared" si="49"/>
        <v>10</v>
      </c>
      <c r="P140" s="129">
        <f>SUM(G140:O140)</f>
        <v>90</v>
      </c>
      <c r="Q140" s="130">
        <f t="shared" ref="Q140:Y140" si="50">Q11</f>
        <v>10</v>
      </c>
      <c r="R140" s="128">
        <f t="shared" si="50"/>
        <v>10</v>
      </c>
      <c r="S140" s="128">
        <f t="shared" si="50"/>
        <v>10</v>
      </c>
      <c r="T140" s="128">
        <f t="shared" si="50"/>
        <v>10</v>
      </c>
      <c r="U140" s="128">
        <f t="shared" si="50"/>
        <v>10</v>
      </c>
      <c r="V140" s="128">
        <f t="shared" si="50"/>
        <v>10</v>
      </c>
      <c r="W140" s="128">
        <f t="shared" si="50"/>
        <v>10</v>
      </c>
      <c r="X140" s="128">
        <f t="shared" si="50"/>
        <v>10</v>
      </c>
      <c r="Y140" s="131">
        <f t="shared" si="50"/>
        <v>10</v>
      </c>
      <c r="Z140" s="129">
        <f>SUM(Q140:Y140)</f>
        <v>90</v>
      </c>
      <c r="AA140" s="132">
        <f>P140+Z140</f>
        <v>180</v>
      </c>
      <c r="AB140" s="101"/>
      <c r="AC140" s="101"/>
    </row>
    <row r="141" spans="5:32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0</v>
      </c>
      <c r="H141" s="134">
        <f t="shared" ref="H141:O141" si="51">IF(H140-H137=-1,3+H139)+IF(H140-H137=0,2+H139)+IF(H140-H137=1,1+H139)+IF(H140-H137=2,H139)+IF(H140-H137=3,IF(H139-1&gt;0,H139-1,0))+IF(H140-H137=4,IF(H139-2&gt;0,H139-2,0))</f>
        <v>0</v>
      </c>
      <c r="I141" s="134">
        <f t="shared" si="51"/>
        <v>0</v>
      </c>
      <c r="J141" s="134">
        <f t="shared" si="51"/>
        <v>0</v>
      </c>
      <c r="K141" s="134">
        <f t="shared" si="51"/>
        <v>0</v>
      </c>
      <c r="L141" s="134">
        <f t="shared" si="51"/>
        <v>0</v>
      </c>
      <c r="M141" s="134">
        <f t="shared" si="51"/>
        <v>0</v>
      </c>
      <c r="N141" s="134">
        <f t="shared" si="51"/>
        <v>0</v>
      </c>
      <c r="O141" s="135">
        <f t="shared" si="51"/>
        <v>0</v>
      </c>
      <c r="P141" s="136">
        <f>SUM(G141:O141)</f>
        <v>0</v>
      </c>
      <c r="Q141" s="137">
        <f t="shared" ref="Q141:Y141" si="52">IF(Q140-Q137=-1,3+Q139)+IF(Q140-Q137=0,2+Q139)+IF(Q140-Q137=1,1+Q139)+IF(Q140-Q137=2,Q139)+IF(Q140-Q137=3,IF(Q139-1&gt;0,Q139-1,0))+IF(Q140-Q137=4,IF(Q139-2&gt;0,Q139-2,0))</f>
        <v>0</v>
      </c>
      <c r="R141" s="138">
        <f t="shared" si="52"/>
        <v>0</v>
      </c>
      <c r="S141" s="138">
        <f t="shared" si="52"/>
        <v>0</v>
      </c>
      <c r="T141" s="138">
        <f t="shared" si="52"/>
        <v>0</v>
      </c>
      <c r="U141" s="138">
        <f t="shared" si="52"/>
        <v>0</v>
      </c>
      <c r="V141" s="138">
        <f t="shared" si="52"/>
        <v>0</v>
      </c>
      <c r="W141" s="138">
        <f t="shared" si="52"/>
        <v>0</v>
      </c>
      <c r="X141" s="138">
        <f t="shared" si="52"/>
        <v>0</v>
      </c>
      <c r="Y141" s="135">
        <f t="shared" si="52"/>
        <v>0</v>
      </c>
      <c r="Z141" s="136">
        <f>SUM(Q141:Y141)</f>
        <v>0</v>
      </c>
      <c r="AA141" s="139">
        <f>P141+Z141</f>
        <v>0</v>
      </c>
      <c r="AB141" s="101"/>
      <c r="AC141" s="101"/>
    </row>
    <row r="142" spans="5:32" ht="15" thickBot="1" x14ac:dyDescent="0.4">
      <c r="E142" s="101"/>
      <c r="F142" s="140" t="s">
        <v>53</v>
      </c>
      <c r="G142" s="141">
        <f t="shared" ref="G142:O142" si="53">IF(G140-G137=-2,4)+IF(G140-G137=-1,3)+IF(G140-G137=0,2)+IF(G140-G137=1,1)+IF(G140-G137&gt;2,0)</f>
        <v>0</v>
      </c>
      <c r="H142" s="141">
        <f t="shared" si="53"/>
        <v>0</v>
      </c>
      <c r="I142" s="141">
        <f t="shared" si="53"/>
        <v>0</v>
      </c>
      <c r="J142" s="141">
        <f t="shared" si="53"/>
        <v>0</v>
      </c>
      <c r="K142" s="141">
        <f t="shared" si="53"/>
        <v>0</v>
      </c>
      <c r="L142" s="141">
        <f t="shared" si="53"/>
        <v>0</v>
      </c>
      <c r="M142" s="141">
        <f t="shared" si="53"/>
        <v>0</v>
      </c>
      <c r="N142" s="141">
        <f t="shared" si="53"/>
        <v>0</v>
      </c>
      <c r="O142" s="142">
        <f t="shared" si="53"/>
        <v>0</v>
      </c>
      <c r="P142" s="143">
        <f>SUM(G142:O142)</f>
        <v>0</v>
      </c>
      <c r="Q142" s="142">
        <f t="shared" ref="Q142:Y142" si="54">IF(Q140-Q137=-2,4)+IF(Q140-Q137=-1,3)+IF(Q140-Q137=0,2)+IF(Q140-Q137=1,1)+IF(Q140-Q137&gt;2,0)</f>
        <v>0</v>
      </c>
      <c r="R142" s="142">
        <f t="shared" si="54"/>
        <v>0</v>
      </c>
      <c r="S142" s="142">
        <f t="shared" si="54"/>
        <v>0</v>
      </c>
      <c r="T142" s="142">
        <f t="shared" si="54"/>
        <v>0</v>
      </c>
      <c r="U142" s="142">
        <f t="shared" si="54"/>
        <v>0</v>
      </c>
      <c r="V142" s="142">
        <f t="shared" si="54"/>
        <v>0</v>
      </c>
      <c r="W142" s="142">
        <f t="shared" si="54"/>
        <v>0</v>
      </c>
      <c r="X142" s="142">
        <f t="shared" si="54"/>
        <v>0</v>
      </c>
      <c r="Y142" s="142">
        <f t="shared" si="54"/>
        <v>0</v>
      </c>
      <c r="Z142" s="143">
        <f>SUM(Q142:Y142)</f>
        <v>0</v>
      </c>
      <c r="AA142" s="144">
        <f>P142+Z142</f>
        <v>0</v>
      </c>
      <c r="AB142" s="101"/>
      <c r="AC142" s="101"/>
    </row>
    <row r="143" spans="5:32" x14ac:dyDescent="0.35">
      <c r="E143" s="101"/>
      <c r="F143" s="38"/>
      <c r="G143" s="28">
        <f>G140-G137</f>
        <v>6</v>
      </c>
      <c r="H143" s="28">
        <f t="shared" ref="H143:O143" si="55">H140-H137</f>
        <v>6</v>
      </c>
      <c r="I143" s="28">
        <f t="shared" si="55"/>
        <v>5</v>
      </c>
      <c r="J143" s="28">
        <f t="shared" si="55"/>
        <v>6</v>
      </c>
      <c r="K143" s="28">
        <f t="shared" si="55"/>
        <v>7</v>
      </c>
      <c r="L143" s="28">
        <f t="shared" si="55"/>
        <v>5</v>
      </c>
      <c r="M143" s="28">
        <f t="shared" si="55"/>
        <v>7</v>
      </c>
      <c r="N143" s="28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5"/>
      <c r="AA143" s="146"/>
      <c r="AB143" s="101"/>
      <c r="AC143" s="101"/>
    </row>
    <row r="144" spans="5:32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2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2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0</v>
      </c>
      <c r="P146" s="198" t="s">
        <v>57</v>
      </c>
      <c r="Q146" s="198"/>
      <c r="R146" s="198"/>
      <c r="S146" s="198"/>
      <c r="T146" s="198"/>
      <c r="U146" s="148">
        <f>COUNTIF(G143:Y143,"=2")</f>
        <v>0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</row>
    <row r="147" spans="5:32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0</v>
      </c>
      <c r="P147" s="198" t="s">
        <v>60</v>
      </c>
      <c r="Q147" s="198"/>
      <c r="R147" s="198"/>
      <c r="S147" s="198"/>
      <c r="T147" s="198"/>
      <c r="U147" s="151">
        <f>COUNTIF(G143:Y143,"&gt;=3")</f>
        <v>18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</row>
    <row r="148" spans="5:32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0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</row>
    <row r="149" spans="5:32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0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</row>
    <row r="150" spans="5:32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0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</row>
    <row r="151" spans="5:32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18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</row>
    <row r="152" spans="5:32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</row>
    <row r="153" spans="5:32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</row>
    <row r="154" spans="5:32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</row>
    <row r="155" spans="5:32" ht="15.5" thickTop="1" thickBot="1" x14ac:dyDescent="0.4"/>
    <row r="156" spans="5:32" x14ac:dyDescent="0.35">
      <c r="E156" s="101"/>
      <c r="F156" s="102" t="s">
        <v>49</v>
      </c>
      <c r="G156" s="196">
        <f>C12</f>
        <v>0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0</v>
      </c>
      <c r="AB156" s="101"/>
      <c r="AC156" s="101"/>
    </row>
    <row r="157" spans="5:32" ht="15" thickBot="1" x14ac:dyDescent="0.4">
      <c r="E157" s="101"/>
      <c r="F157" s="104" t="s">
        <v>6</v>
      </c>
      <c r="G157" s="210">
        <f>E12</f>
        <v>20</v>
      </c>
      <c r="H157" s="211"/>
      <c r="I157" s="211"/>
      <c r="J157" s="211"/>
      <c r="K157" s="17"/>
      <c r="L157" s="211">
        <f>$F$3</f>
        <v>133</v>
      </c>
      <c r="M157" s="211"/>
      <c r="N157" s="211"/>
      <c r="O157" s="211">
        <f>$G$3</f>
        <v>68.599999999999994</v>
      </c>
      <c r="P157" s="211"/>
      <c r="Q157" s="212">
        <f>ROUND((G157*(L157/113)+(O157-AA160)),0)</f>
        <v>20</v>
      </c>
      <c r="R157" s="212"/>
      <c r="S157" s="212"/>
      <c r="T157" s="212"/>
      <c r="U157" s="17"/>
      <c r="V157" s="17"/>
      <c r="AA157" s="17"/>
      <c r="AB157" s="101"/>
      <c r="AC157" s="101"/>
    </row>
    <row r="158" spans="5:32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2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2" x14ac:dyDescent="0.35">
      <c r="E160" s="101"/>
      <c r="F160" s="109" t="s">
        <v>11</v>
      </c>
      <c r="G160" s="110">
        <f>G$7</f>
        <v>4</v>
      </c>
      <c r="H160" s="110">
        <f t="shared" ref="H160:O160" si="57">H$7</f>
        <v>4</v>
      </c>
      <c r="I160" s="110">
        <f t="shared" si="57"/>
        <v>5</v>
      </c>
      <c r="J160" s="110">
        <f t="shared" si="57"/>
        <v>4</v>
      </c>
      <c r="K160" s="110">
        <f t="shared" si="57"/>
        <v>3</v>
      </c>
      <c r="L160" s="110">
        <f t="shared" si="57"/>
        <v>5</v>
      </c>
      <c r="M160" s="110">
        <f t="shared" si="57"/>
        <v>3</v>
      </c>
      <c r="N160" s="110">
        <f t="shared" si="57"/>
        <v>5</v>
      </c>
      <c r="O160" s="110">
        <f t="shared" si="57"/>
        <v>3</v>
      </c>
      <c r="P160" s="111">
        <f>SUM(G160:O160)</f>
        <v>36</v>
      </c>
      <c r="Q160" s="110">
        <f t="shared" ref="Q160:Y160" si="58">Q$7</f>
        <v>4</v>
      </c>
      <c r="R160" s="112">
        <f t="shared" si="58"/>
        <v>4</v>
      </c>
      <c r="S160" s="112">
        <f t="shared" si="58"/>
        <v>3</v>
      </c>
      <c r="T160" s="112">
        <f t="shared" si="58"/>
        <v>5</v>
      </c>
      <c r="U160" s="112">
        <f t="shared" si="58"/>
        <v>3</v>
      </c>
      <c r="V160" s="112">
        <f t="shared" si="58"/>
        <v>4</v>
      </c>
      <c r="W160" s="112">
        <f t="shared" si="58"/>
        <v>4</v>
      </c>
      <c r="X160" s="112">
        <f t="shared" si="58"/>
        <v>5</v>
      </c>
      <c r="Y160" s="113">
        <f t="shared" si="58"/>
        <v>4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2" x14ac:dyDescent="0.35">
      <c r="E161" s="101"/>
      <c r="F161" s="114" t="s">
        <v>7</v>
      </c>
      <c r="G161" s="115">
        <f>G$8</f>
        <v>4</v>
      </c>
      <c r="H161" s="115">
        <f t="shared" ref="H161:O161" si="59">H$8</f>
        <v>8</v>
      </c>
      <c r="I161" s="115">
        <f t="shared" si="59"/>
        <v>12</v>
      </c>
      <c r="J161" s="115">
        <f t="shared" si="59"/>
        <v>14</v>
      </c>
      <c r="K161" s="115">
        <f t="shared" si="59"/>
        <v>2</v>
      </c>
      <c r="L161" s="115">
        <f t="shared" si="59"/>
        <v>10</v>
      </c>
      <c r="M161" s="115">
        <f t="shared" si="59"/>
        <v>18</v>
      </c>
      <c r="N161" s="115">
        <f t="shared" si="59"/>
        <v>16</v>
      </c>
      <c r="O161" s="116">
        <f t="shared" si="59"/>
        <v>6</v>
      </c>
      <c r="P161" s="117"/>
      <c r="Q161" s="118">
        <f t="shared" ref="Q161:Y161" si="60">Q$8</f>
        <v>1</v>
      </c>
      <c r="R161" s="119">
        <f t="shared" si="60"/>
        <v>9</v>
      </c>
      <c r="S161" s="119">
        <f t="shared" si="60"/>
        <v>11</v>
      </c>
      <c r="T161" s="119">
        <f t="shared" si="60"/>
        <v>5</v>
      </c>
      <c r="U161" s="119">
        <f t="shared" si="60"/>
        <v>17</v>
      </c>
      <c r="V161" s="119">
        <f t="shared" si="60"/>
        <v>15</v>
      </c>
      <c r="W161" s="119">
        <f t="shared" si="60"/>
        <v>3</v>
      </c>
      <c r="X161" s="119">
        <f t="shared" si="60"/>
        <v>13</v>
      </c>
      <c r="Y161" s="116">
        <f t="shared" si="60"/>
        <v>7</v>
      </c>
      <c r="Z161" s="117"/>
      <c r="AA161" s="120"/>
      <c r="AB161" s="101"/>
      <c r="AC161" s="101"/>
    </row>
    <row r="162" spans="5:32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1</v>
      </c>
      <c r="H162" s="122">
        <f t="shared" ref="H162:O162" si="61">IF($Q157&lt;=18,IF(H161&lt;=$Q157,1,0),IF($Q157&lt;=36,IF(H161&lt;=($Q157-18),2,1),IF($Q157&gt;36,IF(H161&lt;=($Q157-36),3,2))))</f>
        <v>1</v>
      </c>
      <c r="I162" s="122">
        <f t="shared" si="61"/>
        <v>1</v>
      </c>
      <c r="J162" s="122">
        <f t="shared" si="61"/>
        <v>1</v>
      </c>
      <c r="K162" s="122">
        <f t="shared" si="61"/>
        <v>2</v>
      </c>
      <c r="L162" s="122">
        <f t="shared" si="61"/>
        <v>1</v>
      </c>
      <c r="M162" s="122">
        <f t="shared" si="61"/>
        <v>1</v>
      </c>
      <c r="N162" s="122">
        <f t="shared" si="61"/>
        <v>1</v>
      </c>
      <c r="O162" s="123">
        <f t="shared" si="61"/>
        <v>1</v>
      </c>
      <c r="P162" s="124">
        <f>SUM(G162:O162)</f>
        <v>10</v>
      </c>
      <c r="Q162" s="123">
        <f t="shared" ref="Q162:Y162" si="62">IF($Q157&lt;=18,IF(Q161&lt;=$Q157,1,0),IF($Q157&lt;=36,IF(Q161&lt;=($Q157-18),2,1),IF($Q157&gt;36,IF(Q161&lt;=($Q157-36),3,2))))</f>
        <v>2</v>
      </c>
      <c r="R162" s="123">
        <f t="shared" si="62"/>
        <v>1</v>
      </c>
      <c r="S162" s="123">
        <f t="shared" si="62"/>
        <v>1</v>
      </c>
      <c r="T162" s="123">
        <f t="shared" si="62"/>
        <v>1</v>
      </c>
      <c r="U162" s="123">
        <f t="shared" si="62"/>
        <v>1</v>
      </c>
      <c r="V162" s="123">
        <f t="shared" si="62"/>
        <v>1</v>
      </c>
      <c r="W162" s="123">
        <f t="shared" si="62"/>
        <v>1</v>
      </c>
      <c r="X162" s="123">
        <f t="shared" si="62"/>
        <v>1</v>
      </c>
      <c r="Y162" s="123">
        <f t="shared" si="62"/>
        <v>1</v>
      </c>
      <c r="Z162" s="125">
        <f>SUM(Q162:Y162)</f>
        <v>10</v>
      </c>
      <c r="AA162" s="126">
        <f>P162+Z162</f>
        <v>20</v>
      </c>
      <c r="AB162" s="101"/>
      <c r="AC162" s="101"/>
    </row>
    <row r="163" spans="5:32" x14ac:dyDescent="0.35">
      <c r="E163" s="101"/>
      <c r="F163" s="127" t="s">
        <v>51</v>
      </c>
      <c r="G163" s="128">
        <f t="shared" ref="G163:O163" si="63">G12</f>
        <v>10</v>
      </c>
      <c r="H163" s="128">
        <f t="shared" si="63"/>
        <v>10</v>
      </c>
      <c r="I163" s="128">
        <f t="shared" si="63"/>
        <v>10</v>
      </c>
      <c r="J163" s="128">
        <f t="shared" si="63"/>
        <v>10</v>
      </c>
      <c r="K163" s="128">
        <f t="shared" si="63"/>
        <v>10</v>
      </c>
      <c r="L163" s="128">
        <f t="shared" si="63"/>
        <v>10</v>
      </c>
      <c r="M163" s="128">
        <f t="shared" si="63"/>
        <v>10</v>
      </c>
      <c r="N163" s="128">
        <f t="shared" si="63"/>
        <v>10</v>
      </c>
      <c r="O163" s="128">
        <f t="shared" si="63"/>
        <v>10</v>
      </c>
      <c r="P163" s="129">
        <f>SUM(G163:O163)</f>
        <v>90</v>
      </c>
      <c r="Q163" s="130">
        <f t="shared" ref="Q163:Y163" si="64">Q12</f>
        <v>10</v>
      </c>
      <c r="R163" s="128">
        <f t="shared" si="64"/>
        <v>10</v>
      </c>
      <c r="S163" s="128">
        <f t="shared" si="64"/>
        <v>10</v>
      </c>
      <c r="T163" s="128">
        <f t="shared" si="64"/>
        <v>10</v>
      </c>
      <c r="U163" s="128">
        <f t="shared" si="64"/>
        <v>10</v>
      </c>
      <c r="V163" s="128">
        <f t="shared" si="64"/>
        <v>10</v>
      </c>
      <c r="W163" s="128">
        <f t="shared" si="64"/>
        <v>10</v>
      </c>
      <c r="X163" s="128">
        <f t="shared" si="64"/>
        <v>10</v>
      </c>
      <c r="Y163" s="131">
        <f t="shared" si="64"/>
        <v>10</v>
      </c>
      <c r="Z163" s="129">
        <f>SUM(Q163:Y163)</f>
        <v>90</v>
      </c>
      <c r="AA163" s="132">
        <f>P163+Z163</f>
        <v>180</v>
      </c>
      <c r="AB163" s="101"/>
      <c r="AC163" s="101"/>
    </row>
    <row r="164" spans="5:32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0</v>
      </c>
      <c r="H164" s="134">
        <f t="shared" ref="H164:O164" si="65">IF(H163-H160=-1,3+H162)+IF(H163-H160=0,2+H162)+IF(H163-H160=1,1+H162)+IF(H163-H160=2,H162)+IF(H163-H160=3,IF(H162-1&gt;0,H162-1,0))+IF(H163-H160=4,IF(H162-2&gt;0,H162-2,0))</f>
        <v>0</v>
      </c>
      <c r="I164" s="134">
        <f t="shared" si="65"/>
        <v>0</v>
      </c>
      <c r="J164" s="134">
        <f t="shared" si="65"/>
        <v>0</v>
      </c>
      <c r="K164" s="134">
        <f t="shared" si="65"/>
        <v>0</v>
      </c>
      <c r="L164" s="134">
        <f t="shared" si="65"/>
        <v>0</v>
      </c>
      <c r="M164" s="134">
        <f t="shared" si="65"/>
        <v>0</v>
      </c>
      <c r="N164" s="134">
        <f t="shared" si="65"/>
        <v>0</v>
      </c>
      <c r="O164" s="135">
        <f t="shared" si="65"/>
        <v>0</v>
      </c>
      <c r="P164" s="136">
        <f>SUM(G164:O164)</f>
        <v>0</v>
      </c>
      <c r="Q164" s="137">
        <f t="shared" ref="Q164:Y164" si="66">IF(Q163-Q160=-1,3+Q162)+IF(Q163-Q160=0,2+Q162)+IF(Q163-Q160=1,1+Q162)+IF(Q163-Q160=2,Q162)+IF(Q163-Q160=3,IF(Q162-1&gt;0,Q162-1,0))+IF(Q163-Q160=4,IF(Q162-2&gt;0,Q162-2,0))</f>
        <v>0</v>
      </c>
      <c r="R164" s="138">
        <f t="shared" si="66"/>
        <v>0</v>
      </c>
      <c r="S164" s="138">
        <f t="shared" si="66"/>
        <v>0</v>
      </c>
      <c r="T164" s="138">
        <f t="shared" si="66"/>
        <v>0</v>
      </c>
      <c r="U164" s="138">
        <f t="shared" si="66"/>
        <v>0</v>
      </c>
      <c r="V164" s="138">
        <f t="shared" si="66"/>
        <v>0</v>
      </c>
      <c r="W164" s="138">
        <f t="shared" si="66"/>
        <v>0</v>
      </c>
      <c r="X164" s="138">
        <f t="shared" si="66"/>
        <v>0</v>
      </c>
      <c r="Y164" s="135">
        <f t="shared" si="66"/>
        <v>0</v>
      </c>
      <c r="Z164" s="136">
        <f>SUM(Q164:Y164)</f>
        <v>0</v>
      </c>
      <c r="AA164" s="139">
        <f>P164+Z164</f>
        <v>0</v>
      </c>
      <c r="AB164" s="101"/>
      <c r="AC164" s="101"/>
    </row>
    <row r="165" spans="5:32" ht="15" thickBot="1" x14ac:dyDescent="0.4">
      <c r="E165" s="101"/>
      <c r="F165" s="140" t="s">
        <v>53</v>
      </c>
      <c r="G165" s="141">
        <f t="shared" ref="G165:O165" si="67">IF(G163-G160=-2,4)+IF(G163-G160=-1,3)+IF(G163-G160=0,2)+IF(G163-G160=1,1)+IF(G163-G160&gt;2,0)</f>
        <v>0</v>
      </c>
      <c r="H165" s="141">
        <f t="shared" si="67"/>
        <v>0</v>
      </c>
      <c r="I165" s="141">
        <f t="shared" si="67"/>
        <v>0</v>
      </c>
      <c r="J165" s="141">
        <f t="shared" si="67"/>
        <v>0</v>
      </c>
      <c r="K165" s="141">
        <f t="shared" si="67"/>
        <v>0</v>
      </c>
      <c r="L165" s="141">
        <f t="shared" si="67"/>
        <v>0</v>
      </c>
      <c r="M165" s="141">
        <f t="shared" si="67"/>
        <v>0</v>
      </c>
      <c r="N165" s="141">
        <f t="shared" si="67"/>
        <v>0</v>
      </c>
      <c r="O165" s="142">
        <f t="shared" si="67"/>
        <v>0</v>
      </c>
      <c r="P165" s="143">
        <f>SUM(G165:O165)</f>
        <v>0</v>
      </c>
      <c r="Q165" s="142">
        <f t="shared" ref="Q165:Y165" si="68">IF(Q163-Q160=-2,4)+IF(Q163-Q160=-1,3)+IF(Q163-Q160=0,2)+IF(Q163-Q160=1,1)+IF(Q163-Q160&gt;2,0)</f>
        <v>0</v>
      </c>
      <c r="R165" s="142">
        <f t="shared" si="68"/>
        <v>0</v>
      </c>
      <c r="S165" s="142">
        <f t="shared" si="68"/>
        <v>0</v>
      </c>
      <c r="T165" s="142">
        <f t="shared" si="68"/>
        <v>0</v>
      </c>
      <c r="U165" s="142">
        <f t="shared" si="68"/>
        <v>0</v>
      </c>
      <c r="V165" s="142">
        <f t="shared" si="68"/>
        <v>0</v>
      </c>
      <c r="W165" s="142">
        <f t="shared" si="68"/>
        <v>0</v>
      </c>
      <c r="X165" s="142">
        <f t="shared" si="68"/>
        <v>0</v>
      </c>
      <c r="Y165" s="142">
        <f t="shared" si="68"/>
        <v>0</v>
      </c>
      <c r="Z165" s="143">
        <f>SUM(Q165:Y165)</f>
        <v>0</v>
      </c>
      <c r="AA165" s="144">
        <f>P165+Z165</f>
        <v>0</v>
      </c>
      <c r="AB165" s="101"/>
      <c r="AC165" s="101"/>
    </row>
    <row r="166" spans="5:32" x14ac:dyDescent="0.35">
      <c r="E166" s="101"/>
      <c r="F166" s="38"/>
      <c r="G166" s="28">
        <f>G163-G160</f>
        <v>6</v>
      </c>
      <c r="H166" s="28">
        <f t="shared" ref="H166:O166" si="69">H163-H160</f>
        <v>6</v>
      </c>
      <c r="I166" s="28">
        <f t="shared" si="69"/>
        <v>5</v>
      </c>
      <c r="J166" s="28">
        <f t="shared" si="69"/>
        <v>6</v>
      </c>
      <c r="K166" s="28">
        <f t="shared" si="69"/>
        <v>7</v>
      </c>
      <c r="L166" s="28">
        <f t="shared" si="69"/>
        <v>5</v>
      </c>
      <c r="M166" s="28">
        <f t="shared" si="69"/>
        <v>7</v>
      </c>
      <c r="N166" s="28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5"/>
      <c r="AA166" s="146"/>
      <c r="AB166" s="101"/>
      <c r="AC166" s="101"/>
    </row>
    <row r="167" spans="5:32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2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2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0</v>
      </c>
      <c r="P169" s="198" t="s">
        <v>57</v>
      </c>
      <c r="Q169" s="198"/>
      <c r="R169" s="198"/>
      <c r="S169" s="198"/>
      <c r="T169" s="198"/>
      <c r="U169" s="148">
        <f>COUNTIF(G166:Y166,"=2")</f>
        <v>0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</row>
    <row r="170" spans="5:32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0</v>
      </c>
      <c r="M170" s="217" t="s">
        <v>59</v>
      </c>
      <c r="N170" s="217"/>
      <c r="O170" s="152">
        <f>COUNTIF(G166:Y166,"=1")</f>
        <v>0</v>
      </c>
      <c r="P170" s="198" t="s">
        <v>60</v>
      </c>
      <c r="Q170" s="198"/>
      <c r="R170" s="198"/>
      <c r="S170" s="198"/>
      <c r="T170" s="198"/>
      <c r="U170" s="151">
        <f>COUNTIF(G166:Y166,"&gt;=3")</f>
        <v>18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</row>
    <row r="171" spans="5:32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0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</row>
    <row r="172" spans="5:32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0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</row>
    <row r="173" spans="5:32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0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</row>
    <row r="174" spans="5:32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18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</row>
    <row r="175" spans="5:32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</row>
    <row r="176" spans="5:32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</row>
    <row r="177" spans="5:32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</row>
    <row r="178" spans="5:32" ht="15.5" thickTop="1" thickBot="1" x14ac:dyDescent="0.4"/>
    <row r="179" spans="5:32" x14ac:dyDescent="0.35">
      <c r="E179" s="101"/>
      <c r="F179" s="102" t="s">
        <v>49</v>
      </c>
      <c r="G179" s="196">
        <f>C13</f>
        <v>0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0</v>
      </c>
      <c r="AB179" s="101"/>
      <c r="AC179" s="101"/>
    </row>
    <row r="180" spans="5:32" ht="15" thickBot="1" x14ac:dyDescent="0.4">
      <c r="E180" s="101"/>
      <c r="F180" s="104" t="s">
        <v>6</v>
      </c>
      <c r="G180" s="210">
        <f>E13</f>
        <v>20</v>
      </c>
      <c r="H180" s="211"/>
      <c r="I180" s="211"/>
      <c r="J180" s="211"/>
      <c r="K180" s="17"/>
      <c r="L180" s="211">
        <f>$F$3</f>
        <v>133</v>
      </c>
      <c r="M180" s="211"/>
      <c r="N180" s="211"/>
      <c r="O180" s="211">
        <f>$G$3</f>
        <v>68.599999999999994</v>
      </c>
      <c r="P180" s="211"/>
      <c r="Q180" s="212">
        <f>ROUND((G180*(L180/113)+(O180-AA183)),0)</f>
        <v>20</v>
      </c>
      <c r="R180" s="212"/>
      <c r="S180" s="212"/>
      <c r="T180" s="212"/>
      <c r="U180" s="17"/>
      <c r="V180" s="17"/>
      <c r="AA180" s="17"/>
      <c r="AB180" s="101"/>
      <c r="AC180" s="101"/>
    </row>
    <row r="181" spans="5:32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2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2" x14ac:dyDescent="0.35">
      <c r="E183" s="101"/>
      <c r="F183" s="109" t="s">
        <v>11</v>
      </c>
      <c r="G183" s="110">
        <f>G$7</f>
        <v>4</v>
      </c>
      <c r="H183" s="110">
        <f t="shared" ref="H183:O183" si="71">H$7</f>
        <v>4</v>
      </c>
      <c r="I183" s="110">
        <f t="shared" si="71"/>
        <v>5</v>
      </c>
      <c r="J183" s="110">
        <f t="shared" si="71"/>
        <v>4</v>
      </c>
      <c r="K183" s="110">
        <f t="shared" si="71"/>
        <v>3</v>
      </c>
      <c r="L183" s="110">
        <f t="shared" si="71"/>
        <v>5</v>
      </c>
      <c r="M183" s="110">
        <f t="shared" si="71"/>
        <v>3</v>
      </c>
      <c r="N183" s="110">
        <f t="shared" si="71"/>
        <v>5</v>
      </c>
      <c r="O183" s="110">
        <f t="shared" si="71"/>
        <v>3</v>
      </c>
      <c r="P183" s="111">
        <f>SUM(G183:O183)</f>
        <v>36</v>
      </c>
      <c r="Q183" s="110">
        <f t="shared" ref="Q183:Y183" si="72">Q$7</f>
        <v>4</v>
      </c>
      <c r="R183" s="112">
        <f t="shared" si="72"/>
        <v>4</v>
      </c>
      <c r="S183" s="112">
        <f t="shared" si="72"/>
        <v>3</v>
      </c>
      <c r="T183" s="112">
        <f t="shared" si="72"/>
        <v>5</v>
      </c>
      <c r="U183" s="112">
        <f t="shared" si="72"/>
        <v>3</v>
      </c>
      <c r="V183" s="112">
        <f t="shared" si="72"/>
        <v>4</v>
      </c>
      <c r="W183" s="112">
        <f t="shared" si="72"/>
        <v>4</v>
      </c>
      <c r="X183" s="112">
        <f t="shared" si="72"/>
        <v>5</v>
      </c>
      <c r="Y183" s="113">
        <f t="shared" si="72"/>
        <v>4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2" x14ac:dyDescent="0.35">
      <c r="E184" s="101"/>
      <c r="F184" s="114" t="s">
        <v>7</v>
      </c>
      <c r="G184" s="115">
        <f>G$8</f>
        <v>4</v>
      </c>
      <c r="H184" s="115">
        <f t="shared" ref="H184:O184" si="73">H$8</f>
        <v>8</v>
      </c>
      <c r="I184" s="115">
        <f t="shared" si="73"/>
        <v>12</v>
      </c>
      <c r="J184" s="115">
        <f t="shared" si="73"/>
        <v>14</v>
      </c>
      <c r="K184" s="115">
        <f t="shared" si="73"/>
        <v>2</v>
      </c>
      <c r="L184" s="115">
        <f t="shared" si="73"/>
        <v>10</v>
      </c>
      <c r="M184" s="115">
        <f t="shared" si="73"/>
        <v>18</v>
      </c>
      <c r="N184" s="115">
        <f t="shared" si="73"/>
        <v>16</v>
      </c>
      <c r="O184" s="116">
        <f t="shared" si="73"/>
        <v>6</v>
      </c>
      <c r="P184" s="117"/>
      <c r="Q184" s="118">
        <f t="shared" ref="Q184:Y184" si="74">Q$8</f>
        <v>1</v>
      </c>
      <c r="R184" s="119">
        <f t="shared" si="74"/>
        <v>9</v>
      </c>
      <c r="S184" s="119">
        <f t="shared" si="74"/>
        <v>11</v>
      </c>
      <c r="T184" s="119">
        <f t="shared" si="74"/>
        <v>5</v>
      </c>
      <c r="U184" s="119">
        <f t="shared" si="74"/>
        <v>17</v>
      </c>
      <c r="V184" s="119">
        <f t="shared" si="74"/>
        <v>15</v>
      </c>
      <c r="W184" s="119">
        <f t="shared" si="74"/>
        <v>3</v>
      </c>
      <c r="X184" s="119">
        <f t="shared" si="74"/>
        <v>13</v>
      </c>
      <c r="Y184" s="116">
        <f t="shared" si="74"/>
        <v>7</v>
      </c>
      <c r="Z184" s="117"/>
      <c r="AA184" s="120"/>
      <c r="AB184" s="101"/>
      <c r="AC184" s="101"/>
    </row>
    <row r="185" spans="5:32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1</v>
      </c>
      <c r="H185" s="122">
        <f t="shared" ref="H185:O185" si="75">IF($Q180&lt;=18,IF(H184&lt;=$Q180,1,0),IF($Q180&lt;=36,IF(H184&lt;=($Q180-18),2,1),IF($Q180&gt;36,IF(H184&lt;=($Q180-36),3,2))))</f>
        <v>1</v>
      </c>
      <c r="I185" s="122">
        <f t="shared" si="75"/>
        <v>1</v>
      </c>
      <c r="J185" s="122">
        <f t="shared" si="75"/>
        <v>1</v>
      </c>
      <c r="K185" s="122">
        <f t="shared" si="75"/>
        <v>2</v>
      </c>
      <c r="L185" s="122">
        <f t="shared" si="75"/>
        <v>1</v>
      </c>
      <c r="M185" s="122">
        <f t="shared" si="75"/>
        <v>1</v>
      </c>
      <c r="N185" s="122">
        <f t="shared" si="75"/>
        <v>1</v>
      </c>
      <c r="O185" s="123">
        <f t="shared" si="75"/>
        <v>1</v>
      </c>
      <c r="P185" s="124">
        <f>SUM(G185:O185)</f>
        <v>10</v>
      </c>
      <c r="Q185" s="123">
        <f t="shared" ref="Q185:Y185" si="76">IF($Q180&lt;=18,IF(Q184&lt;=$Q180,1,0),IF($Q180&lt;=36,IF(Q184&lt;=($Q180-18),2,1),IF($Q180&gt;36,IF(Q184&lt;=($Q180-36),3,2))))</f>
        <v>2</v>
      </c>
      <c r="R185" s="123">
        <f t="shared" si="76"/>
        <v>1</v>
      </c>
      <c r="S185" s="123">
        <f t="shared" si="76"/>
        <v>1</v>
      </c>
      <c r="T185" s="123">
        <f t="shared" si="76"/>
        <v>1</v>
      </c>
      <c r="U185" s="123">
        <f t="shared" si="76"/>
        <v>1</v>
      </c>
      <c r="V185" s="123">
        <f t="shared" si="76"/>
        <v>1</v>
      </c>
      <c r="W185" s="123">
        <f t="shared" si="76"/>
        <v>1</v>
      </c>
      <c r="X185" s="123">
        <f t="shared" si="76"/>
        <v>1</v>
      </c>
      <c r="Y185" s="123">
        <f t="shared" si="76"/>
        <v>1</v>
      </c>
      <c r="Z185" s="125">
        <f>SUM(Q185:Y185)</f>
        <v>10</v>
      </c>
      <c r="AA185" s="126">
        <f>P185+Z185</f>
        <v>20</v>
      </c>
      <c r="AB185" s="101"/>
      <c r="AC185" s="101"/>
    </row>
    <row r="186" spans="5:32" x14ac:dyDescent="0.35">
      <c r="E186" s="101"/>
      <c r="F186" s="127" t="s">
        <v>51</v>
      </c>
      <c r="G186" s="128">
        <f t="shared" ref="G186:O186" si="77">G13</f>
        <v>10</v>
      </c>
      <c r="H186" s="128">
        <f t="shared" si="77"/>
        <v>10</v>
      </c>
      <c r="I186" s="128">
        <f t="shared" si="77"/>
        <v>10</v>
      </c>
      <c r="J186" s="128">
        <f t="shared" si="77"/>
        <v>10</v>
      </c>
      <c r="K186" s="128">
        <f t="shared" si="77"/>
        <v>10</v>
      </c>
      <c r="L186" s="128">
        <f t="shared" si="77"/>
        <v>10</v>
      </c>
      <c r="M186" s="128">
        <f t="shared" si="77"/>
        <v>10</v>
      </c>
      <c r="N186" s="128">
        <f t="shared" si="77"/>
        <v>10</v>
      </c>
      <c r="O186" s="128">
        <f t="shared" si="77"/>
        <v>10</v>
      </c>
      <c r="P186" s="129">
        <f>SUM(G186:O186)</f>
        <v>90</v>
      </c>
      <c r="Q186" s="130">
        <f t="shared" ref="Q186:Y186" si="78">Q13</f>
        <v>10</v>
      </c>
      <c r="R186" s="128">
        <f t="shared" si="78"/>
        <v>10</v>
      </c>
      <c r="S186" s="128">
        <f t="shared" si="78"/>
        <v>10</v>
      </c>
      <c r="T186" s="128">
        <f t="shared" si="78"/>
        <v>10</v>
      </c>
      <c r="U186" s="128">
        <f t="shared" si="78"/>
        <v>10</v>
      </c>
      <c r="V186" s="128">
        <f t="shared" si="78"/>
        <v>10</v>
      </c>
      <c r="W186" s="128">
        <f t="shared" si="78"/>
        <v>10</v>
      </c>
      <c r="X186" s="128">
        <f t="shared" si="78"/>
        <v>10</v>
      </c>
      <c r="Y186" s="131">
        <f t="shared" si="78"/>
        <v>10</v>
      </c>
      <c r="Z186" s="129">
        <f>SUM(Q186:Y186)</f>
        <v>90</v>
      </c>
      <c r="AA186" s="132">
        <f>P186+Z186</f>
        <v>180</v>
      </c>
      <c r="AB186" s="101"/>
      <c r="AC186" s="101"/>
    </row>
    <row r="187" spans="5:32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0</v>
      </c>
      <c r="H187" s="134">
        <f t="shared" ref="H187:O187" si="79">IF(H186-H183=-1,3+H185)+IF(H186-H183=0,2+H185)+IF(H186-H183=1,1+H185)+IF(H186-H183=2,H185)+IF(H186-H183=3,IF(H185-1&gt;0,H185-1,0))+IF(H186-H183=4,IF(H185-2&gt;0,H185-2,0))</f>
        <v>0</v>
      </c>
      <c r="I187" s="134">
        <f t="shared" si="79"/>
        <v>0</v>
      </c>
      <c r="J187" s="134">
        <f t="shared" si="79"/>
        <v>0</v>
      </c>
      <c r="K187" s="134">
        <f t="shared" si="79"/>
        <v>0</v>
      </c>
      <c r="L187" s="134">
        <f t="shared" si="79"/>
        <v>0</v>
      </c>
      <c r="M187" s="134">
        <f t="shared" si="79"/>
        <v>0</v>
      </c>
      <c r="N187" s="134">
        <f t="shared" si="79"/>
        <v>0</v>
      </c>
      <c r="O187" s="135">
        <f t="shared" si="79"/>
        <v>0</v>
      </c>
      <c r="P187" s="136">
        <f>SUM(G187:O187)</f>
        <v>0</v>
      </c>
      <c r="Q187" s="137">
        <f t="shared" ref="Q187:Y187" si="80">IF(Q186-Q183=-1,3+Q185)+IF(Q186-Q183=0,2+Q185)+IF(Q186-Q183=1,1+Q185)+IF(Q186-Q183=2,Q185)+IF(Q186-Q183=3,IF(Q185-1&gt;0,Q185-1,0))+IF(Q186-Q183=4,IF(Q185-2&gt;0,Q185-2,0))</f>
        <v>0</v>
      </c>
      <c r="R187" s="138">
        <f t="shared" si="80"/>
        <v>0</v>
      </c>
      <c r="S187" s="138">
        <f t="shared" si="80"/>
        <v>0</v>
      </c>
      <c r="T187" s="138">
        <f t="shared" si="80"/>
        <v>0</v>
      </c>
      <c r="U187" s="138">
        <f t="shared" si="80"/>
        <v>0</v>
      </c>
      <c r="V187" s="138">
        <f t="shared" si="80"/>
        <v>0</v>
      </c>
      <c r="W187" s="138">
        <f t="shared" si="80"/>
        <v>0</v>
      </c>
      <c r="X187" s="138">
        <f t="shared" si="80"/>
        <v>0</v>
      </c>
      <c r="Y187" s="135">
        <f t="shared" si="80"/>
        <v>0</v>
      </c>
      <c r="Z187" s="136">
        <f>SUM(Q187:Y187)</f>
        <v>0</v>
      </c>
      <c r="AA187" s="139">
        <f>P187+Z187</f>
        <v>0</v>
      </c>
      <c r="AB187" s="101"/>
      <c r="AC187" s="101"/>
    </row>
    <row r="188" spans="5:32" ht="15" thickBot="1" x14ac:dyDescent="0.4">
      <c r="E188" s="101"/>
      <c r="F188" s="140" t="s">
        <v>53</v>
      </c>
      <c r="G188" s="141">
        <f t="shared" ref="G188:O188" si="81">IF(G186-G183=-2,4)+IF(G186-G183=-1,3)+IF(G186-G183=0,2)+IF(G186-G183=1,1)+IF(G186-G183&gt;2,0)</f>
        <v>0</v>
      </c>
      <c r="H188" s="141">
        <f t="shared" si="81"/>
        <v>0</v>
      </c>
      <c r="I188" s="141">
        <f t="shared" si="81"/>
        <v>0</v>
      </c>
      <c r="J188" s="141">
        <f t="shared" si="81"/>
        <v>0</v>
      </c>
      <c r="K188" s="141">
        <f t="shared" si="81"/>
        <v>0</v>
      </c>
      <c r="L188" s="141">
        <f t="shared" si="81"/>
        <v>0</v>
      </c>
      <c r="M188" s="141">
        <f t="shared" si="81"/>
        <v>0</v>
      </c>
      <c r="N188" s="141">
        <f t="shared" si="81"/>
        <v>0</v>
      </c>
      <c r="O188" s="142">
        <f t="shared" si="81"/>
        <v>0</v>
      </c>
      <c r="P188" s="143">
        <f>SUM(G188:O188)</f>
        <v>0</v>
      </c>
      <c r="Q188" s="142">
        <f t="shared" ref="Q188:Y188" si="82">IF(Q186-Q183=-2,4)+IF(Q186-Q183=-1,3)+IF(Q186-Q183=0,2)+IF(Q186-Q183=1,1)+IF(Q186-Q183&gt;2,0)</f>
        <v>0</v>
      </c>
      <c r="R188" s="142">
        <f t="shared" si="82"/>
        <v>0</v>
      </c>
      <c r="S188" s="142">
        <f t="shared" si="82"/>
        <v>0</v>
      </c>
      <c r="T188" s="142">
        <f t="shared" si="82"/>
        <v>0</v>
      </c>
      <c r="U188" s="142">
        <f t="shared" si="82"/>
        <v>0</v>
      </c>
      <c r="V188" s="142">
        <f t="shared" si="82"/>
        <v>0</v>
      </c>
      <c r="W188" s="142">
        <f t="shared" si="82"/>
        <v>0</v>
      </c>
      <c r="X188" s="142">
        <f t="shared" si="82"/>
        <v>0</v>
      </c>
      <c r="Y188" s="142">
        <f t="shared" si="82"/>
        <v>0</v>
      </c>
      <c r="Z188" s="143">
        <f>SUM(Q188:Y188)</f>
        <v>0</v>
      </c>
      <c r="AA188" s="144">
        <f>P188+Z188</f>
        <v>0</v>
      </c>
      <c r="AB188" s="101"/>
      <c r="AC188" s="101"/>
    </row>
    <row r="189" spans="5:32" x14ac:dyDescent="0.35">
      <c r="E189" s="101"/>
      <c r="F189" s="38"/>
      <c r="G189" s="28">
        <f>G186-G183</f>
        <v>6</v>
      </c>
      <c r="H189" s="28">
        <f t="shared" ref="H189:O189" si="83">H186-H183</f>
        <v>6</v>
      </c>
      <c r="I189" s="28">
        <f t="shared" si="83"/>
        <v>5</v>
      </c>
      <c r="J189" s="28">
        <f t="shared" si="83"/>
        <v>6</v>
      </c>
      <c r="K189" s="28">
        <f t="shared" si="83"/>
        <v>7</v>
      </c>
      <c r="L189" s="28">
        <f t="shared" si="83"/>
        <v>5</v>
      </c>
      <c r="M189" s="28">
        <f t="shared" si="83"/>
        <v>7</v>
      </c>
      <c r="N189" s="28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5"/>
      <c r="AA189" s="146"/>
      <c r="AB189" s="101"/>
      <c r="AC189" s="101"/>
    </row>
    <row r="190" spans="5:32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2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2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0</v>
      </c>
      <c r="P192" s="198" t="s">
        <v>57</v>
      </c>
      <c r="Q192" s="198"/>
      <c r="R192" s="198"/>
      <c r="S192" s="198"/>
      <c r="T192" s="198"/>
      <c r="U192" s="148">
        <f>COUNTIF(G189:Y189,"=2")</f>
        <v>0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</row>
    <row r="193" spans="5:32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0</v>
      </c>
      <c r="P193" s="198" t="s">
        <v>60</v>
      </c>
      <c r="Q193" s="198"/>
      <c r="R193" s="198"/>
      <c r="S193" s="198"/>
      <c r="T193" s="198"/>
      <c r="U193" s="151">
        <f>COUNTIF(G189:Y189,"&gt;=3")</f>
        <v>18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</row>
    <row r="194" spans="5:32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0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</row>
    <row r="195" spans="5:32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0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</row>
    <row r="196" spans="5:32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0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</row>
    <row r="197" spans="5:32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18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</row>
    <row r="198" spans="5:32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</row>
    <row r="199" spans="5:32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</row>
    <row r="200" spans="5:32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</row>
    <row r="201" spans="5:32" ht="15.5" thickTop="1" thickBot="1" x14ac:dyDescent="0.4"/>
    <row r="202" spans="5:32" x14ac:dyDescent="0.35">
      <c r="E202" s="101"/>
      <c r="F202" s="102" t="s">
        <v>49</v>
      </c>
      <c r="G202" s="196">
        <f>C14</f>
        <v>0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0</v>
      </c>
      <c r="AB202" s="101"/>
      <c r="AC202" s="101"/>
    </row>
    <row r="203" spans="5:32" ht="15" thickBot="1" x14ac:dyDescent="0.4">
      <c r="E203" s="101"/>
      <c r="F203" s="104" t="s">
        <v>6</v>
      </c>
      <c r="G203" s="210">
        <f>E14</f>
        <v>20</v>
      </c>
      <c r="H203" s="211"/>
      <c r="I203" s="211"/>
      <c r="J203" s="211"/>
      <c r="K203" s="17"/>
      <c r="L203" s="211">
        <f>$F$3</f>
        <v>133</v>
      </c>
      <c r="M203" s="211"/>
      <c r="N203" s="211"/>
      <c r="O203" s="211">
        <f>$G$3</f>
        <v>68.599999999999994</v>
      </c>
      <c r="P203" s="211"/>
      <c r="Q203" s="212">
        <f>ROUND((G203*(L203/113)+(O203-AA206)),0)</f>
        <v>20</v>
      </c>
      <c r="R203" s="212"/>
      <c r="S203" s="212"/>
      <c r="T203" s="212"/>
      <c r="U203" s="17"/>
      <c r="V203" s="17"/>
      <c r="AA203" s="17"/>
      <c r="AB203" s="101"/>
      <c r="AC203" s="101"/>
    </row>
    <row r="204" spans="5:32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2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2" x14ac:dyDescent="0.35">
      <c r="E206" s="101"/>
      <c r="F206" s="109" t="s">
        <v>11</v>
      </c>
      <c r="G206" s="110">
        <f>G$7</f>
        <v>4</v>
      </c>
      <c r="H206" s="110">
        <f t="shared" ref="H206:O206" si="85">H$7</f>
        <v>4</v>
      </c>
      <c r="I206" s="110">
        <f t="shared" si="85"/>
        <v>5</v>
      </c>
      <c r="J206" s="110">
        <f t="shared" si="85"/>
        <v>4</v>
      </c>
      <c r="K206" s="110">
        <f t="shared" si="85"/>
        <v>3</v>
      </c>
      <c r="L206" s="110">
        <f t="shared" si="85"/>
        <v>5</v>
      </c>
      <c r="M206" s="110">
        <f t="shared" si="85"/>
        <v>3</v>
      </c>
      <c r="N206" s="110">
        <f t="shared" si="85"/>
        <v>5</v>
      </c>
      <c r="O206" s="110">
        <f t="shared" si="85"/>
        <v>3</v>
      </c>
      <c r="P206" s="111">
        <f>SUM(G206:O206)</f>
        <v>36</v>
      </c>
      <c r="Q206" s="110">
        <f t="shared" ref="Q206:Y206" si="86">Q$7</f>
        <v>4</v>
      </c>
      <c r="R206" s="112">
        <f t="shared" si="86"/>
        <v>4</v>
      </c>
      <c r="S206" s="112">
        <f t="shared" si="86"/>
        <v>3</v>
      </c>
      <c r="T206" s="112">
        <f t="shared" si="86"/>
        <v>5</v>
      </c>
      <c r="U206" s="112">
        <f t="shared" si="86"/>
        <v>3</v>
      </c>
      <c r="V206" s="112">
        <f t="shared" si="86"/>
        <v>4</v>
      </c>
      <c r="W206" s="112">
        <f t="shared" si="86"/>
        <v>4</v>
      </c>
      <c r="X206" s="112">
        <f t="shared" si="86"/>
        <v>5</v>
      </c>
      <c r="Y206" s="113">
        <f t="shared" si="86"/>
        <v>4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2" x14ac:dyDescent="0.35">
      <c r="E207" s="101"/>
      <c r="F207" s="114" t="s">
        <v>7</v>
      </c>
      <c r="G207" s="115">
        <f>G$8</f>
        <v>4</v>
      </c>
      <c r="H207" s="115">
        <f t="shared" ref="H207:O207" si="87">H$8</f>
        <v>8</v>
      </c>
      <c r="I207" s="115">
        <f t="shared" si="87"/>
        <v>12</v>
      </c>
      <c r="J207" s="115">
        <f t="shared" si="87"/>
        <v>14</v>
      </c>
      <c r="K207" s="115">
        <f t="shared" si="87"/>
        <v>2</v>
      </c>
      <c r="L207" s="115">
        <f t="shared" si="87"/>
        <v>10</v>
      </c>
      <c r="M207" s="115">
        <f t="shared" si="87"/>
        <v>18</v>
      </c>
      <c r="N207" s="115">
        <f t="shared" si="87"/>
        <v>16</v>
      </c>
      <c r="O207" s="116">
        <f t="shared" si="87"/>
        <v>6</v>
      </c>
      <c r="P207" s="117"/>
      <c r="Q207" s="118">
        <f t="shared" ref="Q207:Y207" si="88">Q$8</f>
        <v>1</v>
      </c>
      <c r="R207" s="119">
        <f t="shared" si="88"/>
        <v>9</v>
      </c>
      <c r="S207" s="119">
        <f t="shared" si="88"/>
        <v>11</v>
      </c>
      <c r="T207" s="119">
        <f t="shared" si="88"/>
        <v>5</v>
      </c>
      <c r="U207" s="119">
        <f t="shared" si="88"/>
        <v>17</v>
      </c>
      <c r="V207" s="119">
        <f t="shared" si="88"/>
        <v>15</v>
      </c>
      <c r="W207" s="119">
        <f t="shared" si="88"/>
        <v>3</v>
      </c>
      <c r="X207" s="119">
        <f t="shared" si="88"/>
        <v>13</v>
      </c>
      <c r="Y207" s="116">
        <f t="shared" si="88"/>
        <v>7</v>
      </c>
      <c r="Z207" s="117"/>
      <c r="AA207" s="120"/>
      <c r="AB207" s="101"/>
      <c r="AC207" s="101"/>
    </row>
    <row r="208" spans="5:32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:O208" si="89">IF($Q203&lt;=18,IF(H207&lt;=$Q203,1,0),IF($Q203&lt;=36,IF(H207&lt;=($Q203-18),2,1),IF($Q203&gt;36,IF(H207&lt;=($Q203-36),3,2))))</f>
        <v>1</v>
      </c>
      <c r="I208" s="122">
        <f t="shared" si="89"/>
        <v>1</v>
      </c>
      <c r="J208" s="122">
        <f t="shared" si="89"/>
        <v>1</v>
      </c>
      <c r="K208" s="122">
        <f t="shared" si="89"/>
        <v>2</v>
      </c>
      <c r="L208" s="122">
        <f t="shared" si="89"/>
        <v>1</v>
      </c>
      <c r="M208" s="122">
        <f t="shared" si="89"/>
        <v>1</v>
      </c>
      <c r="N208" s="122">
        <f t="shared" si="89"/>
        <v>1</v>
      </c>
      <c r="O208" s="123">
        <f t="shared" si="89"/>
        <v>1</v>
      </c>
      <c r="P208" s="124">
        <f>SUM(G208:O208)</f>
        <v>10</v>
      </c>
      <c r="Q208" s="123">
        <f t="shared" ref="Q208:Y208" si="90">IF($Q203&lt;=18,IF(Q207&lt;=$Q203,1,0),IF($Q203&lt;=36,IF(Q207&lt;=($Q203-18),2,1),IF($Q203&gt;36,IF(Q207&lt;=($Q203-36),3,2))))</f>
        <v>2</v>
      </c>
      <c r="R208" s="123">
        <f t="shared" si="90"/>
        <v>1</v>
      </c>
      <c r="S208" s="123">
        <f t="shared" si="90"/>
        <v>1</v>
      </c>
      <c r="T208" s="123">
        <f t="shared" si="90"/>
        <v>1</v>
      </c>
      <c r="U208" s="123">
        <f t="shared" si="90"/>
        <v>1</v>
      </c>
      <c r="V208" s="123">
        <f t="shared" si="90"/>
        <v>1</v>
      </c>
      <c r="W208" s="123">
        <f t="shared" si="90"/>
        <v>1</v>
      </c>
      <c r="X208" s="123">
        <f t="shared" si="90"/>
        <v>1</v>
      </c>
      <c r="Y208" s="123">
        <f t="shared" si="90"/>
        <v>1</v>
      </c>
      <c r="Z208" s="125">
        <f>SUM(Q208:Y208)</f>
        <v>10</v>
      </c>
      <c r="AA208" s="126">
        <f>P208+Z208</f>
        <v>20</v>
      </c>
      <c r="AB208" s="101"/>
      <c r="AC208" s="101"/>
    </row>
    <row r="209" spans="5:32" x14ac:dyDescent="0.35">
      <c r="E209" s="101"/>
      <c r="F209" s="127" t="s">
        <v>51</v>
      </c>
      <c r="G209" s="128">
        <f t="shared" ref="G209:O209" si="91">G14</f>
        <v>10</v>
      </c>
      <c r="H209" s="128">
        <f t="shared" si="91"/>
        <v>10</v>
      </c>
      <c r="I209" s="128">
        <f t="shared" si="91"/>
        <v>10</v>
      </c>
      <c r="J209" s="128">
        <f t="shared" si="91"/>
        <v>10</v>
      </c>
      <c r="K209" s="128">
        <f t="shared" si="91"/>
        <v>10</v>
      </c>
      <c r="L209" s="128">
        <f t="shared" si="91"/>
        <v>10</v>
      </c>
      <c r="M209" s="128">
        <f t="shared" si="91"/>
        <v>10</v>
      </c>
      <c r="N209" s="128">
        <f t="shared" si="91"/>
        <v>10</v>
      </c>
      <c r="O209" s="128">
        <f t="shared" si="91"/>
        <v>10</v>
      </c>
      <c r="P209" s="129">
        <f>SUM(G209:O209)</f>
        <v>90</v>
      </c>
      <c r="Q209" s="130">
        <f t="shared" ref="Q209:Y209" si="92">Q14</f>
        <v>10</v>
      </c>
      <c r="R209" s="128">
        <f t="shared" si="92"/>
        <v>10</v>
      </c>
      <c r="S209" s="128">
        <f t="shared" si="92"/>
        <v>10</v>
      </c>
      <c r="T209" s="128">
        <f t="shared" si="92"/>
        <v>10</v>
      </c>
      <c r="U209" s="128">
        <f t="shared" si="92"/>
        <v>10</v>
      </c>
      <c r="V209" s="128">
        <f t="shared" si="92"/>
        <v>10</v>
      </c>
      <c r="W209" s="128">
        <f t="shared" si="92"/>
        <v>10</v>
      </c>
      <c r="X209" s="128">
        <f t="shared" si="92"/>
        <v>10</v>
      </c>
      <c r="Y209" s="131">
        <f t="shared" si="92"/>
        <v>10</v>
      </c>
      <c r="Z209" s="129">
        <f>SUM(Q209:Y209)</f>
        <v>90</v>
      </c>
      <c r="AA209" s="132">
        <f>P209+Z209</f>
        <v>180</v>
      </c>
      <c r="AB209" s="101"/>
      <c r="AC209" s="101"/>
    </row>
    <row r="210" spans="5:32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0</v>
      </c>
      <c r="H210" s="134">
        <f t="shared" ref="H210:O210" si="93">IF(H209-H206=-1,3+H208)+IF(H209-H206=0,2+H208)+IF(H209-H206=1,1+H208)+IF(H209-H206=2,H208)+IF(H209-H206=3,IF(H208-1&gt;0,H208-1,0))+IF(H209-H206=4,IF(H208-2&gt;0,H208-2,0))</f>
        <v>0</v>
      </c>
      <c r="I210" s="134">
        <f t="shared" si="93"/>
        <v>0</v>
      </c>
      <c r="J210" s="134">
        <f t="shared" si="93"/>
        <v>0</v>
      </c>
      <c r="K210" s="134">
        <f t="shared" si="93"/>
        <v>0</v>
      </c>
      <c r="L210" s="134">
        <f t="shared" si="93"/>
        <v>0</v>
      </c>
      <c r="M210" s="134">
        <f t="shared" si="93"/>
        <v>0</v>
      </c>
      <c r="N210" s="134">
        <f t="shared" si="93"/>
        <v>0</v>
      </c>
      <c r="O210" s="135">
        <f t="shared" si="93"/>
        <v>0</v>
      </c>
      <c r="P210" s="136">
        <f>SUM(G210:O210)</f>
        <v>0</v>
      </c>
      <c r="Q210" s="137">
        <f t="shared" ref="Q210:Y210" si="94">IF(Q209-Q206=-1,3+Q208)+IF(Q209-Q206=0,2+Q208)+IF(Q209-Q206=1,1+Q208)+IF(Q209-Q206=2,Q208)+IF(Q209-Q206=3,IF(Q208-1&gt;0,Q208-1,0))+IF(Q209-Q206=4,IF(Q208-2&gt;0,Q208-2,0))</f>
        <v>0</v>
      </c>
      <c r="R210" s="138">
        <f t="shared" si="94"/>
        <v>0</v>
      </c>
      <c r="S210" s="138">
        <f t="shared" si="94"/>
        <v>0</v>
      </c>
      <c r="T210" s="138">
        <f t="shared" si="94"/>
        <v>0</v>
      </c>
      <c r="U210" s="138">
        <f t="shared" si="94"/>
        <v>0</v>
      </c>
      <c r="V210" s="138">
        <f t="shared" si="94"/>
        <v>0</v>
      </c>
      <c r="W210" s="138">
        <f t="shared" si="94"/>
        <v>0</v>
      </c>
      <c r="X210" s="138">
        <f t="shared" si="94"/>
        <v>0</v>
      </c>
      <c r="Y210" s="135">
        <f t="shared" si="94"/>
        <v>0</v>
      </c>
      <c r="Z210" s="136">
        <f>SUM(Q210:Y210)</f>
        <v>0</v>
      </c>
      <c r="AA210" s="139">
        <f>P210+Z210</f>
        <v>0</v>
      </c>
      <c r="AB210" s="101"/>
      <c r="AC210" s="101"/>
    </row>
    <row r="211" spans="5:32" ht="15" thickBot="1" x14ac:dyDescent="0.4">
      <c r="E211" s="101"/>
      <c r="F211" s="140" t="s">
        <v>53</v>
      </c>
      <c r="G211" s="141">
        <f t="shared" ref="G211:O211" si="95">IF(G209-G206=-2,4)+IF(G209-G206=-1,3)+IF(G209-G206=0,2)+IF(G209-G206=1,1)+IF(G209-G206&gt;2,0)</f>
        <v>0</v>
      </c>
      <c r="H211" s="141">
        <f t="shared" si="95"/>
        <v>0</v>
      </c>
      <c r="I211" s="141">
        <f t="shared" si="95"/>
        <v>0</v>
      </c>
      <c r="J211" s="141">
        <f t="shared" si="95"/>
        <v>0</v>
      </c>
      <c r="K211" s="141">
        <f t="shared" si="95"/>
        <v>0</v>
      </c>
      <c r="L211" s="141">
        <f t="shared" si="95"/>
        <v>0</v>
      </c>
      <c r="M211" s="141">
        <f t="shared" si="95"/>
        <v>0</v>
      </c>
      <c r="N211" s="141">
        <f t="shared" si="95"/>
        <v>0</v>
      </c>
      <c r="O211" s="142">
        <f t="shared" si="95"/>
        <v>0</v>
      </c>
      <c r="P211" s="143">
        <f>SUM(G211:O211)</f>
        <v>0</v>
      </c>
      <c r="Q211" s="142">
        <f t="shared" ref="Q211:Y211" si="96">IF(Q209-Q206=-2,4)+IF(Q209-Q206=-1,3)+IF(Q209-Q206=0,2)+IF(Q209-Q206=1,1)+IF(Q209-Q206&gt;2,0)</f>
        <v>0</v>
      </c>
      <c r="R211" s="142">
        <f t="shared" si="96"/>
        <v>0</v>
      </c>
      <c r="S211" s="142">
        <f t="shared" si="96"/>
        <v>0</v>
      </c>
      <c r="T211" s="142">
        <f t="shared" si="96"/>
        <v>0</v>
      </c>
      <c r="U211" s="142">
        <f t="shared" si="96"/>
        <v>0</v>
      </c>
      <c r="V211" s="142">
        <f t="shared" si="96"/>
        <v>0</v>
      </c>
      <c r="W211" s="142">
        <f t="shared" si="96"/>
        <v>0</v>
      </c>
      <c r="X211" s="142">
        <f t="shared" si="96"/>
        <v>0</v>
      </c>
      <c r="Y211" s="142">
        <f t="shared" si="96"/>
        <v>0</v>
      </c>
      <c r="Z211" s="143">
        <f>SUM(Q211:Y211)</f>
        <v>0</v>
      </c>
      <c r="AA211" s="144">
        <f>P211+Z211</f>
        <v>0</v>
      </c>
      <c r="AB211" s="101"/>
      <c r="AC211" s="101"/>
    </row>
    <row r="212" spans="5:32" x14ac:dyDescent="0.35">
      <c r="E212" s="101"/>
      <c r="F212" s="38"/>
      <c r="G212" s="28">
        <f>G209-G206</f>
        <v>6</v>
      </c>
      <c r="H212" s="28">
        <f t="shared" ref="H212:O212" si="97">H209-H206</f>
        <v>6</v>
      </c>
      <c r="I212" s="28">
        <f t="shared" si="97"/>
        <v>5</v>
      </c>
      <c r="J212" s="28">
        <f t="shared" si="97"/>
        <v>6</v>
      </c>
      <c r="K212" s="28">
        <f t="shared" si="97"/>
        <v>7</v>
      </c>
      <c r="L212" s="28">
        <f t="shared" si="97"/>
        <v>5</v>
      </c>
      <c r="M212" s="28">
        <f t="shared" si="97"/>
        <v>7</v>
      </c>
      <c r="N212" s="28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5"/>
      <c r="AA212" s="146"/>
      <c r="AB212" s="101"/>
      <c r="AC212" s="101"/>
    </row>
    <row r="213" spans="5:32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2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2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0</v>
      </c>
      <c r="P215" s="198" t="s">
        <v>57</v>
      </c>
      <c r="Q215" s="198"/>
      <c r="R215" s="198"/>
      <c r="S215" s="198"/>
      <c r="T215" s="198"/>
      <c r="U215" s="148">
        <f>COUNTIF(G212:Y212,"=2")</f>
        <v>0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</row>
    <row r="216" spans="5:32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0</v>
      </c>
      <c r="M216" s="217" t="s">
        <v>59</v>
      </c>
      <c r="N216" s="217"/>
      <c r="O216" s="152">
        <f>COUNTIF(G212:Y212,"=1")</f>
        <v>0</v>
      </c>
      <c r="P216" s="198" t="s">
        <v>60</v>
      </c>
      <c r="Q216" s="198"/>
      <c r="R216" s="198"/>
      <c r="S216" s="198"/>
      <c r="T216" s="198"/>
      <c r="U216" s="151">
        <f>COUNTIF(G212:Y212,"&gt;=3")</f>
        <v>18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</row>
    <row r="217" spans="5:32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0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</row>
    <row r="218" spans="5:32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0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</row>
    <row r="219" spans="5:32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0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</row>
    <row r="220" spans="5:32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18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</row>
    <row r="221" spans="5:32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</row>
    <row r="222" spans="5:32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</row>
    <row r="223" spans="5:32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</row>
    <row r="224" spans="5:32" ht="15.5" thickTop="1" thickBot="1" x14ac:dyDescent="0.4"/>
    <row r="225" spans="5:32" x14ac:dyDescent="0.35">
      <c r="E225" s="101"/>
      <c r="F225" s="102" t="s">
        <v>49</v>
      </c>
      <c r="G225" s="196">
        <f>C15</f>
        <v>0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0</v>
      </c>
      <c r="AB225" s="101"/>
      <c r="AC225" s="101"/>
    </row>
    <row r="226" spans="5:32" ht="15" thickBot="1" x14ac:dyDescent="0.4">
      <c r="E226" s="101"/>
      <c r="F226" s="104" t="s">
        <v>6</v>
      </c>
      <c r="G226" s="210">
        <f>E15</f>
        <v>20</v>
      </c>
      <c r="H226" s="211"/>
      <c r="I226" s="211"/>
      <c r="J226" s="211"/>
      <c r="K226" s="17"/>
      <c r="L226" s="211">
        <f>$F$3</f>
        <v>133</v>
      </c>
      <c r="M226" s="211"/>
      <c r="N226" s="211"/>
      <c r="O226" s="211">
        <f>$G$3</f>
        <v>68.599999999999994</v>
      </c>
      <c r="P226" s="211"/>
      <c r="Q226" s="212">
        <f>ROUND((G226*(L226/113)+(O226-AA229)),0)</f>
        <v>20</v>
      </c>
      <c r="R226" s="212"/>
      <c r="S226" s="212"/>
      <c r="T226" s="212"/>
      <c r="U226" s="17"/>
      <c r="V226" s="17"/>
      <c r="AA226" s="17"/>
      <c r="AB226" s="101"/>
      <c r="AC226" s="101"/>
    </row>
    <row r="227" spans="5:32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2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2" x14ac:dyDescent="0.35">
      <c r="E229" s="101"/>
      <c r="F229" s="109" t="s">
        <v>11</v>
      </c>
      <c r="G229" s="110">
        <f>G$7</f>
        <v>4</v>
      </c>
      <c r="H229" s="110">
        <f t="shared" ref="H229:O229" si="99">H$7</f>
        <v>4</v>
      </c>
      <c r="I229" s="110">
        <f t="shared" si="99"/>
        <v>5</v>
      </c>
      <c r="J229" s="110">
        <f t="shared" si="99"/>
        <v>4</v>
      </c>
      <c r="K229" s="110">
        <f t="shared" si="99"/>
        <v>3</v>
      </c>
      <c r="L229" s="110">
        <f t="shared" si="99"/>
        <v>5</v>
      </c>
      <c r="M229" s="110">
        <f t="shared" si="99"/>
        <v>3</v>
      </c>
      <c r="N229" s="110">
        <f t="shared" si="99"/>
        <v>5</v>
      </c>
      <c r="O229" s="110">
        <f t="shared" si="99"/>
        <v>3</v>
      </c>
      <c r="P229" s="111">
        <f>SUM(G229:O229)</f>
        <v>36</v>
      </c>
      <c r="Q229" s="110">
        <f t="shared" ref="Q229:Y229" si="100">Q$7</f>
        <v>4</v>
      </c>
      <c r="R229" s="112">
        <f t="shared" si="100"/>
        <v>4</v>
      </c>
      <c r="S229" s="112">
        <f t="shared" si="100"/>
        <v>3</v>
      </c>
      <c r="T229" s="112">
        <f t="shared" si="100"/>
        <v>5</v>
      </c>
      <c r="U229" s="112">
        <f t="shared" si="100"/>
        <v>3</v>
      </c>
      <c r="V229" s="112">
        <f t="shared" si="100"/>
        <v>4</v>
      </c>
      <c r="W229" s="112">
        <f t="shared" si="100"/>
        <v>4</v>
      </c>
      <c r="X229" s="112">
        <f t="shared" si="100"/>
        <v>5</v>
      </c>
      <c r="Y229" s="113">
        <f t="shared" si="100"/>
        <v>4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2" x14ac:dyDescent="0.35">
      <c r="E230" s="101"/>
      <c r="F230" s="114" t="s">
        <v>7</v>
      </c>
      <c r="G230" s="115">
        <f>G$8</f>
        <v>4</v>
      </c>
      <c r="H230" s="115">
        <f t="shared" ref="H230:O230" si="101">H$8</f>
        <v>8</v>
      </c>
      <c r="I230" s="115">
        <f t="shared" si="101"/>
        <v>12</v>
      </c>
      <c r="J230" s="115">
        <f t="shared" si="101"/>
        <v>14</v>
      </c>
      <c r="K230" s="115">
        <f t="shared" si="101"/>
        <v>2</v>
      </c>
      <c r="L230" s="115">
        <f t="shared" si="101"/>
        <v>10</v>
      </c>
      <c r="M230" s="115">
        <f t="shared" si="101"/>
        <v>18</v>
      </c>
      <c r="N230" s="115">
        <f t="shared" si="101"/>
        <v>16</v>
      </c>
      <c r="O230" s="116">
        <f t="shared" si="101"/>
        <v>6</v>
      </c>
      <c r="P230" s="117"/>
      <c r="Q230" s="118">
        <f t="shared" ref="Q230:Y230" si="102">Q$8</f>
        <v>1</v>
      </c>
      <c r="R230" s="119">
        <f t="shared" si="102"/>
        <v>9</v>
      </c>
      <c r="S230" s="119">
        <f t="shared" si="102"/>
        <v>11</v>
      </c>
      <c r="T230" s="119">
        <f t="shared" si="102"/>
        <v>5</v>
      </c>
      <c r="U230" s="119">
        <f t="shared" si="102"/>
        <v>17</v>
      </c>
      <c r="V230" s="119">
        <f t="shared" si="102"/>
        <v>15</v>
      </c>
      <c r="W230" s="119">
        <f t="shared" si="102"/>
        <v>3</v>
      </c>
      <c r="X230" s="119">
        <f t="shared" si="102"/>
        <v>13</v>
      </c>
      <c r="Y230" s="116">
        <f t="shared" si="102"/>
        <v>7</v>
      </c>
      <c r="Z230" s="117"/>
      <c r="AA230" s="120"/>
      <c r="AB230" s="101"/>
      <c r="AC230" s="101"/>
    </row>
    <row r="231" spans="5:32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1</v>
      </c>
      <c r="H231" s="122">
        <f t="shared" ref="H231:O231" si="103">IF($Q226&lt;=18,IF(H230&lt;=$Q226,1,0),IF($Q226&lt;=36,IF(H230&lt;=($Q226-18),2,1),IF($Q226&gt;36,IF(H230&lt;=($Q226-36),3,2))))</f>
        <v>1</v>
      </c>
      <c r="I231" s="122">
        <f t="shared" si="103"/>
        <v>1</v>
      </c>
      <c r="J231" s="122">
        <f t="shared" si="103"/>
        <v>1</v>
      </c>
      <c r="K231" s="122">
        <f t="shared" si="103"/>
        <v>2</v>
      </c>
      <c r="L231" s="122">
        <f t="shared" si="103"/>
        <v>1</v>
      </c>
      <c r="M231" s="122">
        <f t="shared" si="103"/>
        <v>1</v>
      </c>
      <c r="N231" s="122">
        <f t="shared" si="103"/>
        <v>1</v>
      </c>
      <c r="O231" s="123">
        <f t="shared" si="103"/>
        <v>1</v>
      </c>
      <c r="P231" s="124">
        <f>SUM(G231:O231)</f>
        <v>10</v>
      </c>
      <c r="Q231" s="123">
        <f t="shared" ref="Q231:Y231" si="104">IF($Q226&lt;=18,IF(Q230&lt;=$Q226,1,0),IF($Q226&lt;=36,IF(Q230&lt;=($Q226-18),2,1),IF($Q226&gt;36,IF(Q230&lt;=($Q226-36),3,2))))</f>
        <v>2</v>
      </c>
      <c r="R231" s="123">
        <f t="shared" si="104"/>
        <v>1</v>
      </c>
      <c r="S231" s="123">
        <f t="shared" si="104"/>
        <v>1</v>
      </c>
      <c r="T231" s="123">
        <f t="shared" si="104"/>
        <v>1</v>
      </c>
      <c r="U231" s="123">
        <f t="shared" si="104"/>
        <v>1</v>
      </c>
      <c r="V231" s="123">
        <f t="shared" si="104"/>
        <v>1</v>
      </c>
      <c r="W231" s="123">
        <f t="shared" si="104"/>
        <v>1</v>
      </c>
      <c r="X231" s="123">
        <f t="shared" si="104"/>
        <v>1</v>
      </c>
      <c r="Y231" s="123">
        <f t="shared" si="104"/>
        <v>1</v>
      </c>
      <c r="Z231" s="125">
        <f>SUM(Q231:Y231)</f>
        <v>10</v>
      </c>
      <c r="AA231" s="126">
        <f>P231+Z231</f>
        <v>20</v>
      </c>
      <c r="AB231" s="101"/>
      <c r="AC231" s="101"/>
    </row>
    <row r="232" spans="5:32" x14ac:dyDescent="0.35">
      <c r="E232" s="101"/>
      <c r="F232" s="127" t="s">
        <v>51</v>
      </c>
      <c r="G232" s="128">
        <f t="shared" ref="G232:O232" si="105">G15</f>
        <v>10</v>
      </c>
      <c r="H232" s="128">
        <f t="shared" si="105"/>
        <v>10</v>
      </c>
      <c r="I232" s="128">
        <f t="shared" si="105"/>
        <v>10</v>
      </c>
      <c r="J232" s="128">
        <f t="shared" si="105"/>
        <v>10</v>
      </c>
      <c r="K232" s="128">
        <f t="shared" si="105"/>
        <v>10</v>
      </c>
      <c r="L232" s="128">
        <f t="shared" si="105"/>
        <v>10</v>
      </c>
      <c r="M232" s="128">
        <f t="shared" si="105"/>
        <v>10</v>
      </c>
      <c r="N232" s="128">
        <f t="shared" si="105"/>
        <v>10</v>
      </c>
      <c r="O232" s="128">
        <f t="shared" si="105"/>
        <v>10</v>
      </c>
      <c r="P232" s="129">
        <f>SUM(G232:O232)</f>
        <v>90</v>
      </c>
      <c r="Q232" s="130">
        <f t="shared" ref="Q232:Y232" si="106">Q15</f>
        <v>10</v>
      </c>
      <c r="R232" s="128">
        <f t="shared" si="106"/>
        <v>10</v>
      </c>
      <c r="S232" s="128">
        <f t="shared" si="106"/>
        <v>10</v>
      </c>
      <c r="T232" s="128">
        <f t="shared" si="106"/>
        <v>10</v>
      </c>
      <c r="U232" s="128">
        <f t="shared" si="106"/>
        <v>10</v>
      </c>
      <c r="V232" s="128">
        <f t="shared" si="106"/>
        <v>10</v>
      </c>
      <c r="W232" s="128">
        <f t="shared" si="106"/>
        <v>10</v>
      </c>
      <c r="X232" s="128">
        <f t="shared" si="106"/>
        <v>10</v>
      </c>
      <c r="Y232" s="131">
        <f t="shared" si="106"/>
        <v>10</v>
      </c>
      <c r="Z232" s="129">
        <f>SUM(Q232:Y232)</f>
        <v>90</v>
      </c>
      <c r="AA232" s="132">
        <f>P232+Z232</f>
        <v>180</v>
      </c>
      <c r="AB232" s="101"/>
      <c r="AC232" s="101"/>
    </row>
    <row r="233" spans="5:32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0</v>
      </c>
      <c r="H233" s="134">
        <f t="shared" ref="H233:O233" si="107">IF(H232-H229=-1,3+H231)+IF(H232-H229=0,2+H231)+IF(H232-H229=1,1+H231)+IF(H232-H229=2,H231)+IF(H232-H229=3,IF(H231-1&gt;0,H231-1,0))+IF(H232-H229=4,IF(H231-2&gt;0,H231-2,0))</f>
        <v>0</v>
      </c>
      <c r="I233" s="134">
        <f t="shared" si="107"/>
        <v>0</v>
      </c>
      <c r="J233" s="134">
        <f t="shared" si="107"/>
        <v>0</v>
      </c>
      <c r="K233" s="134">
        <f t="shared" si="107"/>
        <v>0</v>
      </c>
      <c r="L233" s="134">
        <f t="shared" si="107"/>
        <v>0</v>
      </c>
      <c r="M233" s="134">
        <f t="shared" si="107"/>
        <v>0</v>
      </c>
      <c r="N233" s="134">
        <f t="shared" si="107"/>
        <v>0</v>
      </c>
      <c r="O233" s="135">
        <f t="shared" si="107"/>
        <v>0</v>
      </c>
      <c r="P233" s="136">
        <f>SUM(G233:O233)</f>
        <v>0</v>
      </c>
      <c r="Q233" s="137">
        <f t="shared" ref="Q233:Y233" si="108">IF(Q232-Q229=-1,3+Q231)+IF(Q232-Q229=0,2+Q231)+IF(Q232-Q229=1,1+Q231)+IF(Q232-Q229=2,Q231)+IF(Q232-Q229=3,IF(Q231-1&gt;0,Q231-1,0))+IF(Q232-Q229=4,IF(Q231-2&gt;0,Q231-2,0))</f>
        <v>0</v>
      </c>
      <c r="R233" s="138">
        <f t="shared" si="108"/>
        <v>0</v>
      </c>
      <c r="S233" s="138">
        <f t="shared" si="108"/>
        <v>0</v>
      </c>
      <c r="T233" s="138">
        <f t="shared" si="108"/>
        <v>0</v>
      </c>
      <c r="U233" s="138">
        <f t="shared" si="108"/>
        <v>0</v>
      </c>
      <c r="V233" s="138">
        <f t="shared" si="108"/>
        <v>0</v>
      </c>
      <c r="W233" s="138">
        <f t="shared" si="108"/>
        <v>0</v>
      </c>
      <c r="X233" s="138">
        <f t="shared" si="108"/>
        <v>0</v>
      </c>
      <c r="Y233" s="135">
        <f t="shared" si="108"/>
        <v>0</v>
      </c>
      <c r="Z233" s="136">
        <f>SUM(Q233:Y233)</f>
        <v>0</v>
      </c>
      <c r="AA233" s="139">
        <f>P233+Z233</f>
        <v>0</v>
      </c>
      <c r="AB233" s="101"/>
      <c r="AC233" s="101"/>
    </row>
    <row r="234" spans="5:32" ht="15" thickBot="1" x14ac:dyDescent="0.4">
      <c r="E234" s="101"/>
      <c r="F234" s="140" t="s">
        <v>53</v>
      </c>
      <c r="G234" s="141">
        <f t="shared" ref="G234:O234" si="109">IF(G232-G229=-2,4)+IF(G232-G229=-1,3)+IF(G232-G229=0,2)+IF(G232-G229=1,1)+IF(G232-G229&gt;2,0)</f>
        <v>0</v>
      </c>
      <c r="H234" s="141">
        <f t="shared" si="109"/>
        <v>0</v>
      </c>
      <c r="I234" s="141">
        <f t="shared" si="109"/>
        <v>0</v>
      </c>
      <c r="J234" s="141">
        <f t="shared" si="109"/>
        <v>0</v>
      </c>
      <c r="K234" s="141">
        <f t="shared" si="109"/>
        <v>0</v>
      </c>
      <c r="L234" s="141">
        <f t="shared" si="109"/>
        <v>0</v>
      </c>
      <c r="M234" s="141">
        <f t="shared" si="109"/>
        <v>0</v>
      </c>
      <c r="N234" s="141">
        <f t="shared" si="109"/>
        <v>0</v>
      </c>
      <c r="O234" s="142">
        <f t="shared" si="109"/>
        <v>0</v>
      </c>
      <c r="P234" s="143">
        <f>SUM(G234:O234)</f>
        <v>0</v>
      </c>
      <c r="Q234" s="142">
        <f t="shared" ref="Q234:Y234" si="110">IF(Q232-Q229=-2,4)+IF(Q232-Q229=-1,3)+IF(Q232-Q229=0,2)+IF(Q232-Q229=1,1)+IF(Q232-Q229&gt;2,0)</f>
        <v>0</v>
      </c>
      <c r="R234" s="142">
        <f t="shared" si="110"/>
        <v>0</v>
      </c>
      <c r="S234" s="142">
        <f t="shared" si="110"/>
        <v>0</v>
      </c>
      <c r="T234" s="142">
        <f t="shared" si="110"/>
        <v>0</v>
      </c>
      <c r="U234" s="142">
        <f t="shared" si="110"/>
        <v>0</v>
      </c>
      <c r="V234" s="142">
        <f t="shared" si="110"/>
        <v>0</v>
      </c>
      <c r="W234" s="142">
        <f t="shared" si="110"/>
        <v>0</v>
      </c>
      <c r="X234" s="142">
        <f t="shared" si="110"/>
        <v>0</v>
      </c>
      <c r="Y234" s="142">
        <f t="shared" si="110"/>
        <v>0</v>
      </c>
      <c r="Z234" s="143">
        <f>SUM(Q234:Y234)</f>
        <v>0</v>
      </c>
      <c r="AA234" s="144">
        <f>P234+Z234</f>
        <v>0</v>
      </c>
      <c r="AB234" s="101"/>
      <c r="AC234" s="101"/>
    </row>
    <row r="235" spans="5:32" x14ac:dyDescent="0.35">
      <c r="E235" s="101"/>
      <c r="F235" s="38"/>
      <c r="G235" s="28">
        <f>G232-G229</f>
        <v>6</v>
      </c>
      <c r="H235" s="28">
        <f t="shared" ref="H235:O235" si="111">H232-H229</f>
        <v>6</v>
      </c>
      <c r="I235" s="28">
        <f t="shared" si="111"/>
        <v>5</v>
      </c>
      <c r="J235" s="28">
        <f t="shared" si="111"/>
        <v>6</v>
      </c>
      <c r="K235" s="28">
        <f t="shared" si="111"/>
        <v>7</v>
      </c>
      <c r="L235" s="28">
        <f t="shared" si="111"/>
        <v>5</v>
      </c>
      <c r="M235" s="28">
        <f t="shared" si="111"/>
        <v>7</v>
      </c>
      <c r="N235" s="28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5"/>
      <c r="AA235" s="146"/>
      <c r="AB235" s="101"/>
      <c r="AC235" s="101"/>
    </row>
    <row r="236" spans="5:32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2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2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0</v>
      </c>
      <c r="P238" s="198" t="s">
        <v>57</v>
      </c>
      <c r="Q238" s="198"/>
      <c r="R238" s="198"/>
      <c r="S238" s="198"/>
      <c r="T238" s="198"/>
      <c r="U238" s="148">
        <f>COUNTIF(G235:Y235,"=2")</f>
        <v>0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</row>
    <row r="239" spans="5:32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0</v>
      </c>
      <c r="P239" s="198" t="s">
        <v>60</v>
      </c>
      <c r="Q239" s="198"/>
      <c r="R239" s="198"/>
      <c r="S239" s="198"/>
      <c r="T239" s="198"/>
      <c r="U239" s="151">
        <f>COUNTIF(G235:Y235,"&gt;=3")</f>
        <v>18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</row>
    <row r="240" spans="5:32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0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</row>
    <row r="241" spans="5:32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0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</row>
    <row r="242" spans="5:32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0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</row>
    <row r="243" spans="5:32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18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</row>
    <row r="244" spans="5:32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</row>
    <row r="245" spans="5:32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</row>
    <row r="246" spans="5:32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</row>
    <row r="247" spans="5:32" ht="15.5" thickTop="1" thickBot="1" x14ac:dyDescent="0.4"/>
    <row r="248" spans="5:32" x14ac:dyDescent="0.35">
      <c r="E248" s="101"/>
      <c r="F248" s="102" t="s">
        <v>49</v>
      </c>
      <c r="G248" s="196">
        <f>C16</f>
        <v>0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0</v>
      </c>
      <c r="AB248" s="101"/>
      <c r="AC248" s="101"/>
    </row>
    <row r="249" spans="5:32" ht="15" thickBot="1" x14ac:dyDescent="0.4">
      <c r="E249" s="101"/>
      <c r="F249" s="104" t="s">
        <v>6</v>
      </c>
      <c r="G249" s="210">
        <f>E16</f>
        <v>20</v>
      </c>
      <c r="H249" s="211"/>
      <c r="I249" s="211"/>
      <c r="J249" s="211"/>
      <c r="K249" s="17"/>
      <c r="L249" s="211">
        <f>$F$3</f>
        <v>133</v>
      </c>
      <c r="M249" s="211"/>
      <c r="N249" s="211"/>
      <c r="O249" s="211">
        <f>$G$3</f>
        <v>68.599999999999994</v>
      </c>
      <c r="P249" s="211"/>
      <c r="Q249" s="212">
        <f>ROUND((G249*(L249/113)+(O249-AA252)),0)</f>
        <v>20</v>
      </c>
      <c r="R249" s="212"/>
      <c r="S249" s="212"/>
      <c r="T249" s="212"/>
      <c r="U249" s="17"/>
      <c r="V249" s="17"/>
      <c r="AA249" s="17"/>
      <c r="AB249" s="101"/>
      <c r="AC249" s="101"/>
    </row>
    <row r="250" spans="5:32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2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2" x14ac:dyDescent="0.35">
      <c r="E252" s="101"/>
      <c r="F252" s="109" t="s">
        <v>11</v>
      </c>
      <c r="G252" s="110">
        <f>G$7</f>
        <v>4</v>
      </c>
      <c r="H252" s="110">
        <f t="shared" ref="H252:O252" si="113">H$7</f>
        <v>4</v>
      </c>
      <c r="I252" s="110">
        <f t="shared" si="113"/>
        <v>5</v>
      </c>
      <c r="J252" s="110">
        <f t="shared" si="113"/>
        <v>4</v>
      </c>
      <c r="K252" s="110">
        <f t="shared" si="113"/>
        <v>3</v>
      </c>
      <c r="L252" s="110">
        <f t="shared" si="113"/>
        <v>5</v>
      </c>
      <c r="M252" s="110">
        <f t="shared" si="113"/>
        <v>3</v>
      </c>
      <c r="N252" s="110">
        <f t="shared" si="113"/>
        <v>5</v>
      </c>
      <c r="O252" s="110">
        <f t="shared" si="113"/>
        <v>3</v>
      </c>
      <c r="P252" s="111">
        <f>SUM(G252:O252)</f>
        <v>36</v>
      </c>
      <c r="Q252" s="110">
        <f t="shared" ref="Q252:Y252" si="114">Q$7</f>
        <v>4</v>
      </c>
      <c r="R252" s="112">
        <f t="shared" si="114"/>
        <v>4</v>
      </c>
      <c r="S252" s="112">
        <f t="shared" si="114"/>
        <v>3</v>
      </c>
      <c r="T252" s="112">
        <f t="shared" si="114"/>
        <v>5</v>
      </c>
      <c r="U252" s="112">
        <f t="shared" si="114"/>
        <v>3</v>
      </c>
      <c r="V252" s="112">
        <f t="shared" si="114"/>
        <v>4</v>
      </c>
      <c r="W252" s="112">
        <f t="shared" si="114"/>
        <v>4</v>
      </c>
      <c r="X252" s="112">
        <f t="shared" si="114"/>
        <v>5</v>
      </c>
      <c r="Y252" s="113">
        <f t="shared" si="114"/>
        <v>4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2" x14ac:dyDescent="0.35">
      <c r="E253" s="101"/>
      <c r="F253" s="114" t="s">
        <v>7</v>
      </c>
      <c r="G253" s="115">
        <f>G$8</f>
        <v>4</v>
      </c>
      <c r="H253" s="115">
        <f t="shared" ref="H253:O253" si="115">H$8</f>
        <v>8</v>
      </c>
      <c r="I253" s="115">
        <f t="shared" si="115"/>
        <v>12</v>
      </c>
      <c r="J253" s="115">
        <f t="shared" si="115"/>
        <v>14</v>
      </c>
      <c r="K253" s="115">
        <f t="shared" si="115"/>
        <v>2</v>
      </c>
      <c r="L253" s="115">
        <f t="shared" si="115"/>
        <v>10</v>
      </c>
      <c r="M253" s="115">
        <f t="shared" si="115"/>
        <v>18</v>
      </c>
      <c r="N253" s="115">
        <f t="shared" si="115"/>
        <v>16</v>
      </c>
      <c r="O253" s="116">
        <f t="shared" si="115"/>
        <v>6</v>
      </c>
      <c r="P253" s="117"/>
      <c r="Q253" s="118">
        <f t="shared" ref="Q253:Y253" si="116">Q$8</f>
        <v>1</v>
      </c>
      <c r="R253" s="119">
        <f t="shared" si="116"/>
        <v>9</v>
      </c>
      <c r="S253" s="119">
        <f t="shared" si="116"/>
        <v>11</v>
      </c>
      <c r="T253" s="119">
        <f t="shared" si="116"/>
        <v>5</v>
      </c>
      <c r="U253" s="119">
        <f t="shared" si="116"/>
        <v>17</v>
      </c>
      <c r="V253" s="119">
        <f t="shared" si="116"/>
        <v>15</v>
      </c>
      <c r="W253" s="119">
        <f t="shared" si="116"/>
        <v>3</v>
      </c>
      <c r="X253" s="119">
        <f t="shared" si="116"/>
        <v>13</v>
      </c>
      <c r="Y253" s="116">
        <f t="shared" si="116"/>
        <v>7</v>
      </c>
      <c r="Z253" s="117"/>
      <c r="AA253" s="120"/>
      <c r="AB253" s="101"/>
      <c r="AC253" s="101"/>
    </row>
    <row r="254" spans="5:32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1</v>
      </c>
      <c r="H254" s="122">
        <f t="shared" ref="H254:O254" si="117">IF($Q249&lt;=18,IF(H253&lt;=$Q249,1,0),IF($Q249&lt;=36,IF(H253&lt;=($Q249-18),2,1),IF($Q249&gt;36,IF(H253&lt;=($Q249-36),3,2))))</f>
        <v>1</v>
      </c>
      <c r="I254" s="122">
        <f t="shared" si="117"/>
        <v>1</v>
      </c>
      <c r="J254" s="122">
        <f t="shared" si="117"/>
        <v>1</v>
      </c>
      <c r="K254" s="122">
        <f t="shared" si="117"/>
        <v>2</v>
      </c>
      <c r="L254" s="122">
        <f t="shared" si="117"/>
        <v>1</v>
      </c>
      <c r="M254" s="122">
        <f t="shared" si="117"/>
        <v>1</v>
      </c>
      <c r="N254" s="122">
        <f t="shared" si="117"/>
        <v>1</v>
      </c>
      <c r="O254" s="123">
        <f t="shared" si="117"/>
        <v>1</v>
      </c>
      <c r="P254" s="124">
        <f>SUM(G254:O254)</f>
        <v>10</v>
      </c>
      <c r="Q254" s="123">
        <f t="shared" ref="Q254:Y254" si="118">IF($Q249&lt;=18,IF(Q253&lt;=$Q249,1,0),IF($Q249&lt;=36,IF(Q253&lt;=($Q249-18),2,1),IF($Q249&gt;36,IF(Q253&lt;=($Q249-36),3,2))))</f>
        <v>2</v>
      </c>
      <c r="R254" s="123">
        <f t="shared" si="118"/>
        <v>1</v>
      </c>
      <c r="S254" s="123">
        <f t="shared" si="118"/>
        <v>1</v>
      </c>
      <c r="T254" s="123">
        <f t="shared" si="118"/>
        <v>1</v>
      </c>
      <c r="U254" s="123">
        <f t="shared" si="118"/>
        <v>1</v>
      </c>
      <c r="V254" s="123">
        <f t="shared" si="118"/>
        <v>1</v>
      </c>
      <c r="W254" s="123">
        <f t="shared" si="118"/>
        <v>1</v>
      </c>
      <c r="X254" s="123">
        <f t="shared" si="118"/>
        <v>1</v>
      </c>
      <c r="Y254" s="123">
        <f t="shared" si="118"/>
        <v>1</v>
      </c>
      <c r="Z254" s="125">
        <f>SUM(Q254:Y254)</f>
        <v>10</v>
      </c>
      <c r="AA254" s="126">
        <f>P254+Z254</f>
        <v>20</v>
      </c>
      <c r="AB254" s="101"/>
      <c r="AC254" s="101"/>
    </row>
    <row r="255" spans="5:32" x14ac:dyDescent="0.35">
      <c r="E255" s="101"/>
      <c r="F255" s="127" t="s">
        <v>51</v>
      </c>
      <c r="G255" s="128">
        <f t="shared" ref="G255:O255" si="119">G16</f>
        <v>10</v>
      </c>
      <c r="H255" s="128">
        <f t="shared" si="119"/>
        <v>10</v>
      </c>
      <c r="I255" s="128">
        <f t="shared" si="119"/>
        <v>10</v>
      </c>
      <c r="J255" s="128">
        <f t="shared" si="119"/>
        <v>10</v>
      </c>
      <c r="K255" s="128">
        <f t="shared" si="119"/>
        <v>10</v>
      </c>
      <c r="L255" s="128">
        <f t="shared" si="119"/>
        <v>10</v>
      </c>
      <c r="M255" s="128">
        <f t="shared" si="119"/>
        <v>10</v>
      </c>
      <c r="N255" s="128">
        <f t="shared" si="119"/>
        <v>10</v>
      </c>
      <c r="O255" s="128">
        <f t="shared" si="119"/>
        <v>10</v>
      </c>
      <c r="P255" s="129">
        <f>SUM(G255:O255)</f>
        <v>90</v>
      </c>
      <c r="Q255" s="130">
        <f t="shared" ref="Q255:Y255" si="120">Q16</f>
        <v>10</v>
      </c>
      <c r="R255" s="128">
        <f t="shared" si="120"/>
        <v>10</v>
      </c>
      <c r="S255" s="128">
        <f t="shared" si="120"/>
        <v>10</v>
      </c>
      <c r="T255" s="128">
        <f t="shared" si="120"/>
        <v>10</v>
      </c>
      <c r="U255" s="128">
        <f t="shared" si="120"/>
        <v>10</v>
      </c>
      <c r="V255" s="128">
        <f t="shared" si="120"/>
        <v>10</v>
      </c>
      <c r="W255" s="128">
        <f t="shared" si="120"/>
        <v>10</v>
      </c>
      <c r="X255" s="128">
        <f t="shared" si="120"/>
        <v>10</v>
      </c>
      <c r="Y255" s="131">
        <f t="shared" si="120"/>
        <v>10</v>
      </c>
      <c r="Z255" s="129">
        <f>SUM(Q255:Y255)</f>
        <v>90</v>
      </c>
      <c r="AA255" s="132">
        <f>P255+Z255</f>
        <v>180</v>
      </c>
      <c r="AB255" s="101"/>
      <c r="AC255" s="101"/>
    </row>
    <row r="256" spans="5:32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0</v>
      </c>
      <c r="H256" s="134">
        <f t="shared" ref="H256:O256" si="121">IF(H255-H252=-1,3+H254)+IF(H255-H252=0,2+H254)+IF(H255-H252=1,1+H254)+IF(H255-H252=2,H254)+IF(H255-H252=3,IF(H254-1&gt;0,H254-1,0))+IF(H255-H252=4,IF(H254-2&gt;0,H254-2,0))</f>
        <v>0</v>
      </c>
      <c r="I256" s="134">
        <f t="shared" si="121"/>
        <v>0</v>
      </c>
      <c r="J256" s="134">
        <f t="shared" si="121"/>
        <v>0</v>
      </c>
      <c r="K256" s="134">
        <f t="shared" si="121"/>
        <v>0</v>
      </c>
      <c r="L256" s="134">
        <f t="shared" si="121"/>
        <v>0</v>
      </c>
      <c r="M256" s="134">
        <f t="shared" si="121"/>
        <v>0</v>
      </c>
      <c r="N256" s="134">
        <f t="shared" si="121"/>
        <v>0</v>
      </c>
      <c r="O256" s="135">
        <f t="shared" si="121"/>
        <v>0</v>
      </c>
      <c r="P256" s="136">
        <f>SUM(G256:O256)</f>
        <v>0</v>
      </c>
      <c r="Q256" s="137">
        <f t="shared" ref="Q256:Y256" si="122">IF(Q255-Q252=-1,3+Q254)+IF(Q255-Q252=0,2+Q254)+IF(Q255-Q252=1,1+Q254)+IF(Q255-Q252=2,Q254)+IF(Q255-Q252=3,IF(Q254-1&gt;0,Q254-1,0))+IF(Q255-Q252=4,IF(Q254-2&gt;0,Q254-2,0))</f>
        <v>0</v>
      </c>
      <c r="R256" s="138">
        <f t="shared" si="122"/>
        <v>0</v>
      </c>
      <c r="S256" s="138">
        <f t="shared" si="122"/>
        <v>0</v>
      </c>
      <c r="T256" s="138">
        <f t="shared" si="122"/>
        <v>0</v>
      </c>
      <c r="U256" s="138">
        <f t="shared" si="122"/>
        <v>0</v>
      </c>
      <c r="V256" s="138">
        <f t="shared" si="122"/>
        <v>0</v>
      </c>
      <c r="W256" s="138">
        <f t="shared" si="122"/>
        <v>0</v>
      </c>
      <c r="X256" s="138">
        <f t="shared" si="122"/>
        <v>0</v>
      </c>
      <c r="Y256" s="135">
        <f t="shared" si="122"/>
        <v>0</v>
      </c>
      <c r="Z256" s="136">
        <f>SUM(Q256:Y256)</f>
        <v>0</v>
      </c>
      <c r="AA256" s="139">
        <f>P256+Z256</f>
        <v>0</v>
      </c>
      <c r="AB256" s="101"/>
      <c r="AC256" s="101"/>
    </row>
    <row r="257" spans="5:32" ht="15" thickBot="1" x14ac:dyDescent="0.4">
      <c r="E257" s="101"/>
      <c r="F257" s="140" t="s">
        <v>53</v>
      </c>
      <c r="G257" s="141">
        <f t="shared" ref="G257:O257" si="123">IF(G255-G252=-2,4)+IF(G255-G252=-1,3)+IF(G255-G252=0,2)+IF(G255-G252=1,1)+IF(G255-G252&gt;2,0)</f>
        <v>0</v>
      </c>
      <c r="H257" s="141">
        <f t="shared" si="123"/>
        <v>0</v>
      </c>
      <c r="I257" s="141">
        <f t="shared" si="123"/>
        <v>0</v>
      </c>
      <c r="J257" s="141">
        <f t="shared" si="123"/>
        <v>0</v>
      </c>
      <c r="K257" s="141">
        <f t="shared" si="123"/>
        <v>0</v>
      </c>
      <c r="L257" s="141">
        <f t="shared" si="123"/>
        <v>0</v>
      </c>
      <c r="M257" s="141">
        <f t="shared" si="123"/>
        <v>0</v>
      </c>
      <c r="N257" s="141">
        <f t="shared" si="123"/>
        <v>0</v>
      </c>
      <c r="O257" s="142">
        <f t="shared" si="123"/>
        <v>0</v>
      </c>
      <c r="P257" s="143">
        <f>SUM(G257:O257)</f>
        <v>0</v>
      </c>
      <c r="Q257" s="142">
        <f t="shared" ref="Q257:Y257" si="124">IF(Q255-Q252=-2,4)+IF(Q255-Q252=-1,3)+IF(Q255-Q252=0,2)+IF(Q255-Q252=1,1)+IF(Q255-Q252&gt;2,0)</f>
        <v>0</v>
      </c>
      <c r="R257" s="142">
        <f t="shared" si="124"/>
        <v>0</v>
      </c>
      <c r="S257" s="142">
        <f t="shared" si="124"/>
        <v>0</v>
      </c>
      <c r="T257" s="142">
        <f t="shared" si="124"/>
        <v>0</v>
      </c>
      <c r="U257" s="142">
        <f t="shared" si="124"/>
        <v>0</v>
      </c>
      <c r="V257" s="142">
        <f t="shared" si="124"/>
        <v>0</v>
      </c>
      <c r="W257" s="142">
        <f t="shared" si="124"/>
        <v>0</v>
      </c>
      <c r="X257" s="142">
        <f t="shared" si="124"/>
        <v>0</v>
      </c>
      <c r="Y257" s="142">
        <f t="shared" si="124"/>
        <v>0</v>
      </c>
      <c r="Z257" s="143">
        <f>SUM(Q257:Y257)</f>
        <v>0</v>
      </c>
      <c r="AA257" s="144">
        <f>P257+Z257</f>
        <v>0</v>
      </c>
      <c r="AB257" s="101"/>
      <c r="AC257" s="101"/>
    </row>
    <row r="258" spans="5:32" x14ac:dyDescent="0.35">
      <c r="E258" s="101"/>
      <c r="F258" s="38"/>
      <c r="G258" s="28">
        <f>G255-G252</f>
        <v>6</v>
      </c>
      <c r="H258" s="28">
        <f t="shared" ref="H258:O258" si="125">H255-H252</f>
        <v>6</v>
      </c>
      <c r="I258" s="28">
        <f t="shared" si="125"/>
        <v>5</v>
      </c>
      <c r="J258" s="28">
        <f t="shared" si="125"/>
        <v>6</v>
      </c>
      <c r="K258" s="28">
        <f t="shared" si="125"/>
        <v>7</v>
      </c>
      <c r="L258" s="28">
        <f t="shared" si="125"/>
        <v>5</v>
      </c>
      <c r="M258" s="28">
        <f t="shared" si="125"/>
        <v>7</v>
      </c>
      <c r="N258" s="28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5"/>
      <c r="AA258" s="146"/>
      <c r="AB258" s="101"/>
      <c r="AC258" s="101"/>
    </row>
    <row r="259" spans="5:32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2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2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0</v>
      </c>
      <c r="P261" s="198" t="s">
        <v>57</v>
      </c>
      <c r="Q261" s="198"/>
      <c r="R261" s="198"/>
      <c r="S261" s="198"/>
      <c r="T261" s="198"/>
      <c r="U261" s="148">
        <f>COUNTIF(G258:Y258,"=2")</f>
        <v>0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</row>
    <row r="262" spans="5:32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0</v>
      </c>
      <c r="M262" s="217" t="s">
        <v>59</v>
      </c>
      <c r="N262" s="217"/>
      <c r="O262" s="152">
        <f>COUNTIF(G258:Y258,"=1")</f>
        <v>0</v>
      </c>
      <c r="P262" s="198" t="s">
        <v>60</v>
      </c>
      <c r="Q262" s="198"/>
      <c r="R262" s="198"/>
      <c r="S262" s="198"/>
      <c r="T262" s="198"/>
      <c r="U262" s="151">
        <f>COUNTIF(G258:Y258,"&gt;=3")</f>
        <v>18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</row>
    <row r="263" spans="5:32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0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</row>
    <row r="264" spans="5:32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0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</row>
    <row r="265" spans="5:32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0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</row>
    <row r="266" spans="5:32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18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</row>
    <row r="267" spans="5:32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</row>
    <row r="268" spans="5:32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</row>
    <row r="269" spans="5:32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</row>
    <row r="270" spans="5:32" ht="15.5" thickTop="1" thickBot="1" x14ac:dyDescent="0.4"/>
    <row r="271" spans="5:32" x14ac:dyDescent="0.35">
      <c r="E271" s="101"/>
      <c r="F271" s="102" t="s">
        <v>49</v>
      </c>
      <c r="G271" s="196">
        <f>C17</f>
        <v>0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0</v>
      </c>
      <c r="AB271" s="101"/>
      <c r="AC271" s="101"/>
    </row>
    <row r="272" spans="5:32" ht="15" thickBot="1" x14ac:dyDescent="0.4">
      <c r="E272" s="101"/>
      <c r="F272" s="104" t="s">
        <v>6</v>
      </c>
      <c r="G272" s="210">
        <f>E17</f>
        <v>20</v>
      </c>
      <c r="H272" s="211"/>
      <c r="I272" s="211"/>
      <c r="J272" s="211"/>
      <c r="K272" s="17"/>
      <c r="L272" s="211">
        <f>$F$3</f>
        <v>133</v>
      </c>
      <c r="M272" s="211"/>
      <c r="N272" s="211"/>
      <c r="O272" s="211">
        <f>$G$3</f>
        <v>68.599999999999994</v>
      </c>
      <c r="P272" s="211"/>
      <c r="Q272" s="212">
        <f>ROUND((G272*(L272/113)+(O272-AA275)),0)</f>
        <v>20</v>
      </c>
      <c r="R272" s="212"/>
      <c r="S272" s="212"/>
      <c r="T272" s="212"/>
      <c r="U272" s="17"/>
      <c r="V272" s="17"/>
      <c r="AA272" s="17"/>
      <c r="AB272" s="101"/>
      <c r="AC272" s="101"/>
    </row>
    <row r="273" spans="5:32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2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2" x14ac:dyDescent="0.35">
      <c r="E275" s="101"/>
      <c r="F275" s="109" t="s">
        <v>11</v>
      </c>
      <c r="G275" s="110">
        <f>G$7</f>
        <v>4</v>
      </c>
      <c r="H275" s="110">
        <f t="shared" ref="H275:O275" si="127">H$7</f>
        <v>4</v>
      </c>
      <c r="I275" s="110">
        <f t="shared" si="127"/>
        <v>5</v>
      </c>
      <c r="J275" s="110">
        <f t="shared" si="127"/>
        <v>4</v>
      </c>
      <c r="K275" s="110">
        <f t="shared" si="127"/>
        <v>3</v>
      </c>
      <c r="L275" s="110">
        <f t="shared" si="127"/>
        <v>5</v>
      </c>
      <c r="M275" s="110">
        <f t="shared" si="127"/>
        <v>3</v>
      </c>
      <c r="N275" s="110">
        <f t="shared" si="127"/>
        <v>5</v>
      </c>
      <c r="O275" s="110">
        <f t="shared" si="127"/>
        <v>3</v>
      </c>
      <c r="P275" s="111">
        <f>SUM(G275:O275)</f>
        <v>36</v>
      </c>
      <c r="Q275" s="110">
        <f t="shared" ref="Q275:Y275" si="128">Q$7</f>
        <v>4</v>
      </c>
      <c r="R275" s="112">
        <f t="shared" si="128"/>
        <v>4</v>
      </c>
      <c r="S275" s="112">
        <f t="shared" si="128"/>
        <v>3</v>
      </c>
      <c r="T275" s="112">
        <f t="shared" si="128"/>
        <v>5</v>
      </c>
      <c r="U275" s="112">
        <f t="shared" si="128"/>
        <v>3</v>
      </c>
      <c r="V275" s="112">
        <f t="shared" si="128"/>
        <v>4</v>
      </c>
      <c r="W275" s="112">
        <f t="shared" si="128"/>
        <v>4</v>
      </c>
      <c r="X275" s="112">
        <f t="shared" si="128"/>
        <v>5</v>
      </c>
      <c r="Y275" s="113">
        <f t="shared" si="128"/>
        <v>4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2" x14ac:dyDescent="0.35">
      <c r="E276" s="101"/>
      <c r="F276" s="114" t="s">
        <v>7</v>
      </c>
      <c r="G276" s="115">
        <f>G$8</f>
        <v>4</v>
      </c>
      <c r="H276" s="115">
        <f t="shared" ref="H276:O276" si="129">H$8</f>
        <v>8</v>
      </c>
      <c r="I276" s="115">
        <f t="shared" si="129"/>
        <v>12</v>
      </c>
      <c r="J276" s="115">
        <f t="shared" si="129"/>
        <v>14</v>
      </c>
      <c r="K276" s="115">
        <f t="shared" si="129"/>
        <v>2</v>
      </c>
      <c r="L276" s="115">
        <f t="shared" si="129"/>
        <v>10</v>
      </c>
      <c r="M276" s="115">
        <f t="shared" si="129"/>
        <v>18</v>
      </c>
      <c r="N276" s="115">
        <f t="shared" si="129"/>
        <v>16</v>
      </c>
      <c r="O276" s="116">
        <f t="shared" si="129"/>
        <v>6</v>
      </c>
      <c r="P276" s="117"/>
      <c r="Q276" s="118">
        <f t="shared" ref="Q276:Y276" si="130">Q$8</f>
        <v>1</v>
      </c>
      <c r="R276" s="119">
        <f t="shared" si="130"/>
        <v>9</v>
      </c>
      <c r="S276" s="119">
        <f t="shared" si="130"/>
        <v>11</v>
      </c>
      <c r="T276" s="119">
        <f t="shared" si="130"/>
        <v>5</v>
      </c>
      <c r="U276" s="119">
        <f t="shared" si="130"/>
        <v>17</v>
      </c>
      <c r="V276" s="119">
        <f t="shared" si="130"/>
        <v>15</v>
      </c>
      <c r="W276" s="119">
        <f t="shared" si="130"/>
        <v>3</v>
      </c>
      <c r="X276" s="119">
        <f t="shared" si="130"/>
        <v>13</v>
      </c>
      <c r="Y276" s="116">
        <f t="shared" si="130"/>
        <v>7</v>
      </c>
      <c r="Z276" s="117"/>
      <c r="AA276" s="120"/>
      <c r="AB276" s="101"/>
      <c r="AC276" s="101"/>
    </row>
    <row r="277" spans="5:32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1</v>
      </c>
      <c r="H277" s="122">
        <f t="shared" ref="H277:O277" si="131">IF($Q272&lt;=18,IF(H276&lt;=$Q272,1,0),IF($Q272&lt;=36,IF(H276&lt;=($Q272-18),2,1),IF($Q272&gt;36,IF(H276&lt;=($Q272-36),3,2))))</f>
        <v>1</v>
      </c>
      <c r="I277" s="122">
        <f t="shared" si="131"/>
        <v>1</v>
      </c>
      <c r="J277" s="122">
        <f t="shared" si="131"/>
        <v>1</v>
      </c>
      <c r="K277" s="122">
        <f t="shared" si="131"/>
        <v>2</v>
      </c>
      <c r="L277" s="122">
        <f t="shared" si="131"/>
        <v>1</v>
      </c>
      <c r="M277" s="122">
        <f t="shared" si="131"/>
        <v>1</v>
      </c>
      <c r="N277" s="122">
        <f t="shared" si="131"/>
        <v>1</v>
      </c>
      <c r="O277" s="123">
        <f t="shared" si="131"/>
        <v>1</v>
      </c>
      <c r="P277" s="124">
        <f>SUM(G277:O277)</f>
        <v>10</v>
      </c>
      <c r="Q277" s="123">
        <f t="shared" ref="Q277:Y277" si="132">IF($Q272&lt;=18,IF(Q276&lt;=$Q272,1,0),IF($Q272&lt;=36,IF(Q276&lt;=($Q272-18),2,1),IF($Q272&gt;36,IF(Q276&lt;=($Q272-36),3,2))))</f>
        <v>2</v>
      </c>
      <c r="R277" s="123">
        <f t="shared" si="132"/>
        <v>1</v>
      </c>
      <c r="S277" s="123">
        <f t="shared" si="132"/>
        <v>1</v>
      </c>
      <c r="T277" s="123">
        <f t="shared" si="132"/>
        <v>1</v>
      </c>
      <c r="U277" s="123">
        <f t="shared" si="132"/>
        <v>1</v>
      </c>
      <c r="V277" s="123">
        <f t="shared" si="132"/>
        <v>1</v>
      </c>
      <c r="W277" s="123">
        <f t="shared" si="132"/>
        <v>1</v>
      </c>
      <c r="X277" s="123">
        <f t="shared" si="132"/>
        <v>1</v>
      </c>
      <c r="Y277" s="123">
        <f t="shared" si="132"/>
        <v>1</v>
      </c>
      <c r="Z277" s="125">
        <f>SUM(Q277:Y277)</f>
        <v>10</v>
      </c>
      <c r="AA277" s="126">
        <f>P277+Z277</f>
        <v>20</v>
      </c>
      <c r="AB277" s="101"/>
      <c r="AC277" s="101"/>
    </row>
    <row r="278" spans="5:32" x14ac:dyDescent="0.35">
      <c r="E278" s="101"/>
      <c r="F278" s="127" t="s">
        <v>51</v>
      </c>
      <c r="G278" s="128">
        <f t="shared" ref="G278:O278" si="133">G17</f>
        <v>10</v>
      </c>
      <c r="H278" s="128">
        <f t="shared" si="133"/>
        <v>10</v>
      </c>
      <c r="I278" s="128">
        <f t="shared" si="133"/>
        <v>10</v>
      </c>
      <c r="J278" s="128">
        <f t="shared" si="133"/>
        <v>10</v>
      </c>
      <c r="K278" s="128">
        <f t="shared" si="133"/>
        <v>10</v>
      </c>
      <c r="L278" s="128">
        <f t="shared" si="133"/>
        <v>10</v>
      </c>
      <c r="M278" s="128">
        <f t="shared" si="133"/>
        <v>10</v>
      </c>
      <c r="N278" s="128">
        <f t="shared" si="133"/>
        <v>10</v>
      </c>
      <c r="O278" s="128">
        <f t="shared" si="133"/>
        <v>10</v>
      </c>
      <c r="P278" s="129">
        <f>SUM(G278:O278)</f>
        <v>90</v>
      </c>
      <c r="Q278" s="130">
        <f t="shared" ref="Q278:Y278" si="134">Q17</f>
        <v>10</v>
      </c>
      <c r="R278" s="128">
        <f t="shared" si="134"/>
        <v>10</v>
      </c>
      <c r="S278" s="128">
        <f t="shared" si="134"/>
        <v>10</v>
      </c>
      <c r="T278" s="128">
        <f t="shared" si="134"/>
        <v>10</v>
      </c>
      <c r="U278" s="128">
        <f t="shared" si="134"/>
        <v>10</v>
      </c>
      <c r="V278" s="128">
        <f t="shared" si="134"/>
        <v>10</v>
      </c>
      <c r="W278" s="128">
        <f t="shared" si="134"/>
        <v>10</v>
      </c>
      <c r="X278" s="128">
        <f t="shared" si="134"/>
        <v>10</v>
      </c>
      <c r="Y278" s="131">
        <f t="shared" si="134"/>
        <v>10</v>
      </c>
      <c r="Z278" s="129">
        <f>SUM(Q278:Y278)</f>
        <v>90</v>
      </c>
      <c r="AA278" s="132">
        <f>P278+Z278</f>
        <v>180</v>
      </c>
      <c r="AB278" s="101"/>
      <c r="AC278" s="101"/>
    </row>
    <row r="279" spans="5:32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0</v>
      </c>
      <c r="H279" s="134">
        <f t="shared" ref="H279:O279" si="135">IF(H278-H275=-1,3+H277)+IF(H278-H275=0,2+H277)+IF(H278-H275=1,1+H277)+IF(H278-H275=2,H277)+IF(H278-H275=3,IF(H277-1&gt;0,H277-1,0))+IF(H278-H275=4,IF(H277-2&gt;0,H277-2,0))</f>
        <v>0</v>
      </c>
      <c r="I279" s="134">
        <f t="shared" si="135"/>
        <v>0</v>
      </c>
      <c r="J279" s="134">
        <f t="shared" si="135"/>
        <v>0</v>
      </c>
      <c r="K279" s="134">
        <f t="shared" si="135"/>
        <v>0</v>
      </c>
      <c r="L279" s="134">
        <f t="shared" si="135"/>
        <v>0</v>
      </c>
      <c r="M279" s="134">
        <f t="shared" si="135"/>
        <v>0</v>
      </c>
      <c r="N279" s="134">
        <f t="shared" si="135"/>
        <v>0</v>
      </c>
      <c r="O279" s="135">
        <f t="shared" si="135"/>
        <v>0</v>
      </c>
      <c r="P279" s="136">
        <f>SUM(G279:O279)</f>
        <v>0</v>
      </c>
      <c r="Q279" s="137">
        <f t="shared" ref="Q279:Y279" si="136">IF(Q278-Q275=-1,3+Q277)+IF(Q278-Q275=0,2+Q277)+IF(Q278-Q275=1,1+Q277)+IF(Q278-Q275=2,Q277)+IF(Q278-Q275=3,IF(Q277-1&gt;0,Q277-1,0))+IF(Q278-Q275=4,IF(Q277-2&gt;0,Q277-2,0))</f>
        <v>0</v>
      </c>
      <c r="R279" s="138">
        <f t="shared" si="136"/>
        <v>0</v>
      </c>
      <c r="S279" s="138">
        <f t="shared" si="136"/>
        <v>0</v>
      </c>
      <c r="T279" s="138">
        <f t="shared" si="136"/>
        <v>0</v>
      </c>
      <c r="U279" s="138">
        <f t="shared" si="136"/>
        <v>0</v>
      </c>
      <c r="V279" s="138">
        <f t="shared" si="136"/>
        <v>0</v>
      </c>
      <c r="W279" s="138">
        <f t="shared" si="136"/>
        <v>0</v>
      </c>
      <c r="X279" s="138">
        <f t="shared" si="136"/>
        <v>0</v>
      </c>
      <c r="Y279" s="135">
        <f t="shared" si="136"/>
        <v>0</v>
      </c>
      <c r="Z279" s="136">
        <f>SUM(Q279:Y279)</f>
        <v>0</v>
      </c>
      <c r="AA279" s="139">
        <f>P279+Z279</f>
        <v>0</v>
      </c>
      <c r="AB279" s="101"/>
      <c r="AC279" s="101"/>
    </row>
    <row r="280" spans="5:32" ht="15" thickBot="1" x14ac:dyDescent="0.4">
      <c r="E280" s="101"/>
      <c r="F280" s="140" t="s">
        <v>53</v>
      </c>
      <c r="G280" s="141">
        <f t="shared" ref="G280:O280" si="137">IF(G278-G275=-2,4)+IF(G278-G275=-1,3)+IF(G278-G275=0,2)+IF(G278-G275=1,1)+IF(G278-G275&gt;2,0)</f>
        <v>0</v>
      </c>
      <c r="H280" s="141">
        <f t="shared" si="137"/>
        <v>0</v>
      </c>
      <c r="I280" s="141">
        <f t="shared" si="137"/>
        <v>0</v>
      </c>
      <c r="J280" s="141">
        <f t="shared" si="137"/>
        <v>0</v>
      </c>
      <c r="K280" s="141">
        <f t="shared" si="137"/>
        <v>0</v>
      </c>
      <c r="L280" s="141">
        <f t="shared" si="137"/>
        <v>0</v>
      </c>
      <c r="M280" s="141">
        <f t="shared" si="137"/>
        <v>0</v>
      </c>
      <c r="N280" s="141">
        <f t="shared" si="137"/>
        <v>0</v>
      </c>
      <c r="O280" s="142">
        <f t="shared" si="137"/>
        <v>0</v>
      </c>
      <c r="P280" s="143">
        <f>SUM(G280:O280)</f>
        <v>0</v>
      </c>
      <c r="Q280" s="142">
        <f t="shared" ref="Q280:Y280" si="138">IF(Q278-Q275=-2,4)+IF(Q278-Q275=-1,3)+IF(Q278-Q275=0,2)+IF(Q278-Q275=1,1)+IF(Q278-Q275&gt;2,0)</f>
        <v>0</v>
      </c>
      <c r="R280" s="142">
        <f t="shared" si="138"/>
        <v>0</v>
      </c>
      <c r="S280" s="142">
        <f t="shared" si="138"/>
        <v>0</v>
      </c>
      <c r="T280" s="142">
        <f t="shared" si="138"/>
        <v>0</v>
      </c>
      <c r="U280" s="142">
        <f t="shared" si="138"/>
        <v>0</v>
      </c>
      <c r="V280" s="142">
        <f t="shared" si="138"/>
        <v>0</v>
      </c>
      <c r="W280" s="142">
        <f t="shared" si="138"/>
        <v>0</v>
      </c>
      <c r="X280" s="142">
        <f t="shared" si="138"/>
        <v>0</v>
      </c>
      <c r="Y280" s="142">
        <f t="shared" si="138"/>
        <v>0</v>
      </c>
      <c r="Z280" s="143">
        <f>SUM(Q280:Y280)</f>
        <v>0</v>
      </c>
      <c r="AA280" s="144">
        <f>P280+Z280</f>
        <v>0</v>
      </c>
      <c r="AB280" s="101"/>
      <c r="AC280" s="101"/>
    </row>
    <row r="281" spans="5:32" x14ac:dyDescent="0.35">
      <c r="E281" s="101"/>
      <c r="F281" s="38"/>
      <c r="G281" s="28">
        <f>G278-G275</f>
        <v>6</v>
      </c>
      <c r="H281" s="28">
        <f t="shared" ref="H281:O281" si="139">H278-H275</f>
        <v>6</v>
      </c>
      <c r="I281" s="28">
        <f t="shared" si="139"/>
        <v>5</v>
      </c>
      <c r="J281" s="28">
        <f t="shared" si="139"/>
        <v>6</v>
      </c>
      <c r="K281" s="28">
        <f t="shared" si="139"/>
        <v>7</v>
      </c>
      <c r="L281" s="28">
        <f t="shared" si="139"/>
        <v>5</v>
      </c>
      <c r="M281" s="28">
        <f t="shared" si="139"/>
        <v>7</v>
      </c>
      <c r="N281" s="28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5"/>
      <c r="AA281" s="146"/>
      <c r="AB281" s="101"/>
      <c r="AC281" s="101"/>
    </row>
    <row r="282" spans="5:32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2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2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0</v>
      </c>
      <c r="P284" s="198" t="s">
        <v>57</v>
      </c>
      <c r="Q284" s="198"/>
      <c r="R284" s="198"/>
      <c r="S284" s="198"/>
      <c r="T284" s="198"/>
      <c r="U284" s="148">
        <f>COUNTIF(G281:Y281,"=2")</f>
        <v>0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</row>
    <row r="285" spans="5:32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0</v>
      </c>
      <c r="P285" s="198" t="s">
        <v>60</v>
      </c>
      <c r="Q285" s="198"/>
      <c r="R285" s="198"/>
      <c r="S285" s="198"/>
      <c r="T285" s="198"/>
      <c r="U285" s="151">
        <f>COUNTIF(G281:Y281,"&gt;=3")</f>
        <v>18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</row>
    <row r="286" spans="5:32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0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</row>
    <row r="287" spans="5:32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0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</row>
    <row r="288" spans="5:32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0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</row>
    <row r="289" spans="5:32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18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</row>
    <row r="290" spans="5:32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</row>
    <row r="291" spans="5:32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</row>
    <row r="292" spans="5:32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</row>
    <row r="293" spans="5:32" ht="15.5" thickTop="1" thickBot="1" x14ac:dyDescent="0.4"/>
    <row r="294" spans="5:32" x14ac:dyDescent="0.35">
      <c r="E294" s="101"/>
      <c r="F294" s="102" t="s">
        <v>49</v>
      </c>
      <c r="G294" s="196">
        <f>C18</f>
        <v>0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0</v>
      </c>
      <c r="AB294" s="101"/>
      <c r="AC294" s="101"/>
    </row>
    <row r="295" spans="5:32" ht="15" thickBot="1" x14ac:dyDescent="0.4">
      <c r="E295" s="101"/>
      <c r="F295" s="104" t="s">
        <v>6</v>
      </c>
      <c r="G295" s="210">
        <f>E18</f>
        <v>20</v>
      </c>
      <c r="H295" s="211"/>
      <c r="I295" s="211"/>
      <c r="J295" s="211"/>
      <c r="K295" s="17"/>
      <c r="L295" s="211">
        <f>$F$3</f>
        <v>133</v>
      </c>
      <c r="M295" s="211"/>
      <c r="N295" s="211"/>
      <c r="O295" s="211">
        <f>$G$3</f>
        <v>68.599999999999994</v>
      </c>
      <c r="P295" s="211"/>
      <c r="Q295" s="212">
        <f>ROUND((G295*(L295/113)+(O295-AA298)),0)</f>
        <v>20</v>
      </c>
      <c r="R295" s="212"/>
      <c r="S295" s="212"/>
      <c r="T295" s="212"/>
      <c r="U295" s="17"/>
      <c r="V295" s="17"/>
      <c r="AA295" s="17"/>
      <c r="AB295" s="101"/>
      <c r="AC295" s="101"/>
    </row>
    <row r="296" spans="5:32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2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2" x14ac:dyDescent="0.35">
      <c r="E298" s="101"/>
      <c r="F298" s="109" t="s">
        <v>11</v>
      </c>
      <c r="G298" s="110">
        <f>G$7</f>
        <v>4</v>
      </c>
      <c r="H298" s="110">
        <f t="shared" ref="H298:O298" si="141">H$7</f>
        <v>4</v>
      </c>
      <c r="I298" s="110">
        <f t="shared" si="141"/>
        <v>5</v>
      </c>
      <c r="J298" s="110">
        <f t="shared" si="141"/>
        <v>4</v>
      </c>
      <c r="K298" s="110">
        <f t="shared" si="141"/>
        <v>3</v>
      </c>
      <c r="L298" s="110">
        <f t="shared" si="141"/>
        <v>5</v>
      </c>
      <c r="M298" s="110">
        <f t="shared" si="141"/>
        <v>3</v>
      </c>
      <c r="N298" s="110">
        <f t="shared" si="141"/>
        <v>5</v>
      </c>
      <c r="O298" s="110">
        <f t="shared" si="141"/>
        <v>3</v>
      </c>
      <c r="P298" s="111">
        <f>SUM(G298:O298)</f>
        <v>36</v>
      </c>
      <c r="Q298" s="110">
        <f t="shared" ref="Q298:Y298" si="142">Q$7</f>
        <v>4</v>
      </c>
      <c r="R298" s="112">
        <f t="shared" si="142"/>
        <v>4</v>
      </c>
      <c r="S298" s="112">
        <f t="shared" si="142"/>
        <v>3</v>
      </c>
      <c r="T298" s="112">
        <f t="shared" si="142"/>
        <v>5</v>
      </c>
      <c r="U298" s="112">
        <f t="shared" si="142"/>
        <v>3</v>
      </c>
      <c r="V298" s="112">
        <f t="shared" si="142"/>
        <v>4</v>
      </c>
      <c r="W298" s="112">
        <f t="shared" si="142"/>
        <v>4</v>
      </c>
      <c r="X298" s="112">
        <f t="shared" si="142"/>
        <v>5</v>
      </c>
      <c r="Y298" s="113">
        <f t="shared" si="142"/>
        <v>4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2" x14ac:dyDescent="0.35">
      <c r="E299" s="101"/>
      <c r="F299" s="114" t="s">
        <v>7</v>
      </c>
      <c r="G299" s="115">
        <f>G$8</f>
        <v>4</v>
      </c>
      <c r="H299" s="115">
        <f t="shared" ref="H299:O299" si="143">H$8</f>
        <v>8</v>
      </c>
      <c r="I299" s="115">
        <f t="shared" si="143"/>
        <v>12</v>
      </c>
      <c r="J299" s="115">
        <f t="shared" si="143"/>
        <v>14</v>
      </c>
      <c r="K299" s="115">
        <f t="shared" si="143"/>
        <v>2</v>
      </c>
      <c r="L299" s="115">
        <f t="shared" si="143"/>
        <v>10</v>
      </c>
      <c r="M299" s="115">
        <f t="shared" si="143"/>
        <v>18</v>
      </c>
      <c r="N299" s="115">
        <f t="shared" si="143"/>
        <v>16</v>
      </c>
      <c r="O299" s="116">
        <f t="shared" si="143"/>
        <v>6</v>
      </c>
      <c r="P299" s="117"/>
      <c r="Q299" s="118">
        <f t="shared" ref="Q299:Y299" si="144">Q$8</f>
        <v>1</v>
      </c>
      <c r="R299" s="119">
        <f t="shared" si="144"/>
        <v>9</v>
      </c>
      <c r="S299" s="119">
        <f t="shared" si="144"/>
        <v>11</v>
      </c>
      <c r="T299" s="119">
        <f t="shared" si="144"/>
        <v>5</v>
      </c>
      <c r="U299" s="119">
        <f t="shared" si="144"/>
        <v>17</v>
      </c>
      <c r="V299" s="119">
        <f t="shared" si="144"/>
        <v>15</v>
      </c>
      <c r="W299" s="119">
        <f t="shared" si="144"/>
        <v>3</v>
      </c>
      <c r="X299" s="119">
        <f t="shared" si="144"/>
        <v>13</v>
      </c>
      <c r="Y299" s="116">
        <f t="shared" si="144"/>
        <v>7</v>
      </c>
      <c r="Z299" s="117"/>
      <c r="AA299" s="120"/>
      <c r="AB299" s="101"/>
      <c r="AC299" s="101"/>
    </row>
    <row r="300" spans="5:32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1</v>
      </c>
      <c r="H300" s="122">
        <f t="shared" ref="H300:O300" si="145">IF($Q295&lt;=18,IF(H299&lt;=$Q295,1,0),IF($Q295&lt;=36,IF(H299&lt;=($Q295-18),2,1),IF($Q295&gt;36,IF(H299&lt;=($Q295-36),3,2))))</f>
        <v>1</v>
      </c>
      <c r="I300" s="122">
        <f t="shared" si="145"/>
        <v>1</v>
      </c>
      <c r="J300" s="122">
        <f t="shared" si="145"/>
        <v>1</v>
      </c>
      <c r="K300" s="122">
        <f t="shared" si="145"/>
        <v>2</v>
      </c>
      <c r="L300" s="122">
        <f t="shared" si="145"/>
        <v>1</v>
      </c>
      <c r="M300" s="122">
        <f t="shared" si="145"/>
        <v>1</v>
      </c>
      <c r="N300" s="122">
        <f t="shared" si="145"/>
        <v>1</v>
      </c>
      <c r="O300" s="123">
        <f t="shared" si="145"/>
        <v>1</v>
      </c>
      <c r="P300" s="124">
        <f>SUM(G300:O300)</f>
        <v>10</v>
      </c>
      <c r="Q300" s="123">
        <f t="shared" ref="Q300:Y300" si="146">IF($Q295&lt;=18,IF(Q299&lt;=$Q295,1,0),IF($Q295&lt;=36,IF(Q299&lt;=($Q295-18),2,1),IF($Q295&gt;36,IF(Q299&lt;=($Q295-36),3,2))))</f>
        <v>2</v>
      </c>
      <c r="R300" s="123">
        <f t="shared" si="146"/>
        <v>1</v>
      </c>
      <c r="S300" s="123">
        <f t="shared" si="146"/>
        <v>1</v>
      </c>
      <c r="T300" s="123">
        <f t="shared" si="146"/>
        <v>1</v>
      </c>
      <c r="U300" s="123">
        <f t="shared" si="146"/>
        <v>1</v>
      </c>
      <c r="V300" s="123">
        <f t="shared" si="146"/>
        <v>1</v>
      </c>
      <c r="W300" s="123">
        <f t="shared" si="146"/>
        <v>1</v>
      </c>
      <c r="X300" s="123">
        <f t="shared" si="146"/>
        <v>1</v>
      </c>
      <c r="Y300" s="123">
        <f t="shared" si="146"/>
        <v>1</v>
      </c>
      <c r="Z300" s="125">
        <f>SUM(Q300:Y300)</f>
        <v>10</v>
      </c>
      <c r="AA300" s="126">
        <f>P300+Z300</f>
        <v>20</v>
      </c>
      <c r="AB300" s="101"/>
      <c r="AC300" s="101"/>
    </row>
    <row r="301" spans="5:32" x14ac:dyDescent="0.35">
      <c r="E301" s="101"/>
      <c r="F301" s="127" t="s">
        <v>51</v>
      </c>
      <c r="G301" s="128">
        <f t="shared" ref="G301:O301" si="147">G18</f>
        <v>10</v>
      </c>
      <c r="H301" s="128">
        <f t="shared" si="147"/>
        <v>10</v>
      </c>
      <c r="I301" s="128">
        <f t="shared" si="147"/>
        <v>10</v>
      </c>
      <c r="J301" s="128">
        <f t="shared" si="147"/>
        <v>10</v>
      </c>
      <c r="K301" s="128">
        <f t="shared" si="147"/>
        <v>10</v>
      </c>
      <c r="L301" s="128">
        <f t="shared" si="147"/>
        <v>10</v>
      </c>
      <c r="M301" s="128">
        <f t="shared" si="147"/>
        <v>10</v>
      </c>
      <c r="N301" s="128">
        <f t="shared" si="147"/>
        <v>10</v>
      </c>
      <c r="O301" s="128">
        <f t="shared" si="147"/>
        <v>10</v>
      </c>
      <c r="P301" s="129">
        <f>SUM(G301:O301)</f>
        <v>90</v>
      </c>
      <c r="Q301" s="130">
        <f t="shared" ref="Q301:Y301" si="148">Q18</f>
        <v>10</v>
      </c>
      <c r="R301" s="128">
        <f t="shared" si="148"/>
        <v>10</v>
      </c>
      <c r="S301" s="128">
        <f t="shared" si="148"/>
        <v>10</v>
      </c>
      <c r="T301" s="128">
        <f t="shared" si="148"/>
        <v>10</v>
      </c>
      <c r="U301" s="128">
        <f t="shared" si="148"/>
        <v>10</v>
      </c>
      <c r="V301" s="128">
        <f t="shared" si="148"/>
        <v>10</v>
      </c>
      <c r="W301" s="128">
        <f t="shared" si="148"/>
        <v>10</v>
      </c>
      <c r="X301" s="128">
        <f t="shared" si="148"/>
        <v>10</v>
      </c>
      <c r="Y301" s="131">
        <f t="shared" si="148"/>
        <v>10</v>
      </c>
      <c r="Z301" s="129">
        <f>SUM(Q301:Y301)</f>
        <v>90</v>
      </c>
      <c r="AA301" s="132">
        <f>P301+Z301</f>
        <v>180</v>
      </c>
      <c r="AB301" s="101"/>
      <c r="AC301" s="101"/>
    </row>
    <row r="302" spans="5:32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0</v>
      </c>
      <c r="H302" s="134">
        <f t="shared" ref="H302:O302" si="149">IF(H301-H298=-1,3+H300)+IF(H301-H298=0,2+H300)+IF(H301-H298=1,1+H300)+IF(H301-H298=2,H300)+IF(H301-H298=3,IF(H300-1&gt;0,H300-1,0))+IF(H301-H298=4,IF(H300-2&gt;0,H300-2,0))</f>
        <v>0</v>
      </c>
      <c r="I302" s="134">
        <f t="shared" si="149"/>
        <v>0</v>
      </c>
      <c r="J302" s="134">
        <f t="shared" si="149"/>
        <v>0</v>
      </c>
      <c r="K302" s="134">
        <f t="shared" si="149"/>
        <v>0</v>
      </c>
      <c r="L302" s="134">
        <f t="shared" si="149"/>
        <v>0</v>
      </c>
      <c r="M302" s="134">
        <f t="shared" si="149"/>
        <v>0</v>
      </c>
      <c r="N302" s="134">
        <f t="shared" si="149"/>
        <v>0</v>
      </c>
      <c r="O302" s="135">
        <f t="shared" si="149"/>
        <v>0</v>
      </c>
      <c r="P302" s="136">
        <f>SUM(G302:O302)</f>
        <v>0</v>
      </c>
      <c r="Q302" s="137">
        <f t="shared" ref="Q302:Y302" si="150">IF(Q301-Q298=-1,3+Q300)+IF(Q301-Q298=0,2+Q300)+IF(Q301-Q298=1,1+Q300)+IF(Q301-Q298=2,Q300)+IF(Q301-Q298=3,IF(Q300-1&gt;0,Q300-1,0))+IF(Q301-Q298=4,IF(Q300-2&gt;0,Q300-2,0))</f>
        <v>0</v>
      </c>
      <c r="R302" s="138">
        <f t="shared" si="150"/>
        <v>0</v>
      </c>
      <c r="S302" s="138">
        <f t="shared" si="150"/>
        <v>0</v>
      </c>
      <c r="T302" s="138">
        <f t="shared" si="150"/>
        <v>0</v>
      </c>
      <c r="U302" s="138">
        <f t="shared" si="150"/>
        <v>0</v>
      </c>
      <c r="V302" s="138">
        <f t="shared" si="150"/>
        <v>0</v>
      </c>
      <c r="W302" s="138">
        <f t="shared" si="150"/>
        <v>0</v>
      </c>
      <c r="X302" s="138">
        <f t="shared" si="150"/>
        <v>0</v>
      </c>
      <c r="Y302" s="135">
        <f t="shared" si="150"/>
        <v>0</v>
      </c>
      <c r="Z302" s="136">
        <f>SUM(Q302:Y302)</f>
        <v>0</v>
      </c>
      <c r="AA302" s="139">
        <f>P302+Z302</f>
        <v>0</v>
      </c>
      <c r="AB302" s="101"/>
      <c r="AC302" s="101"/>
    </row>
    <row r="303" spans="5:32" ht="15" thickBot="1" x14ac:dyDescent="0.4">
      <c r="E303" s="101"/>
      <c r="F303" s="140" t="s">
        <v>53</v>
      </c>
      <c r="G303" s="141">
        <f t="shared" ref="G303:O303" si="151">IF(G301-G298=-2,4)+IF(G301-G298=-1,3)+IF(G301-G298=0,2)+IF(G301-G298=1,1)+IF(G301-G298&gt;2,0)</f>
        <v>0</v>
      </c>
      <c r="H303" s="141">
        <f t="shared" si="151"/>
        <v>0</v>
      </c>
      <c r="I303" s="141">
        <f t="shared" si="151"/>
        <v>0</v>
      </c>
      <c r="J303" s="141">
        <f t="shared" si="151"/>
        <v>0</v>
      </c>
      <c r="K303" s="141">
        <f t="shared" si="151"/>
        <v>0</v>
      </c>
      <c r="L303" s="141">
        <f t="shared" si="151"/>
        <v>0</v>
      </c>
      <c r="M303" s="141">
        <f t="shared" si="151"/>
        <v>0</v>
      </c>
      <c r="N303" s="141">
        <f t="shared" si="151"/>
        <v>0</v>
      </c>
      <c r="O303" s="142">
        <f t="shared" si="151"/>
        <v>0</v>
      </c>
      <c r="P303" s="143">
        <f>SUM(G303:O303)</f>
        <v>0</v>
      </c>
      <c r="Q303" s="142">
        <f t="shared" ref="Q303:Y303" si="152">IF(Q301-Q298=-2,4)+IF(Q301-Q298=-1,3)+IF(Q301-Q298=0,2)+IF(Q301-Q298=1,1)+IF(Q301-Q298&gt;2,0)</f>
        <v>0</v>
      </c>
      <c r="R303" s="142">
        <f t="shared" si="152"/>
        <v>0</v>
      </c>
      <c r="S303" s="142">
        <f t="shared" si="152"/>
        <v>0</v>
      </c>
      <c r="T303" s="142">
        <f t="shared" si="152"/>
        <v>0</v>
      </c>
      <c r="U303" s="142">
        <f t="shared" si="152"/>
        <v>0</v>
      </c>
      <c r="V303" s="142">
        <f t="shared" si="152"/>
        <v>0</v>
      </c>
      <c r="W303" s="142">
        <f t="shared" si="152"/>
        <v>0</v>
      </c>
      <c r="X303" s="142">
        <f t="shared" si="152"/>
        <v>0</v>
      </c>
      <c r="Y303" s="142">
        <f t="shared" si="152"/>
        <v>0</v>
      </c>
      <c r="Z303" s="143">
        <f>SUM(Q303:Y303)</f>
        <v>0</v>
      </c>
      <c r="AA303" s="144">
        <f>P303+Z303</f>
        <v>0</v>
      </c>
      <c r="AB303" s="101"/>
      <c r="AC303" s="101"/>
    </row>
    <row r="304" spans="5:32" x14ac:dyDescent="0.35">
      <c r="E304" s="101"/>
      <c r="F304" s="38"/>
      <c r="G304" s="28">
        <f>G301-G298</f>
        <v>6</v>
      </c>
      <c r="H304" s="28">
        <f t="shared" ref="H304:O304" si="153">H301-H298</f>
        <v>6</v>
      </c>
      <c r="I304" s="28">
        <f t="shared" si="153"/>
        <v>5</v>
      </c>
      <c r="J304" s="28">
        <f t="shared" si="153"/>
        <v>6</v>
      </c>
      <c r="K304" s="28">
        <f t="shared" si="153"/>
        <v>7</v>
      </c>
      <c r="L304" s="28">
        <f t="shared" si="153"/>
        <v>5</v>
      </c>
      <c r="M304" s="28">
        <f t="shared" si="153"/>
        <v>7</v>
      </c>
      <c r="N304" s="28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5"/>
      <c r="AA304" s="146"/>
      <c r="AB304" s="101"/>
      <c r="AC304" s="101"/>
    </row>
    <row r="305" spans="5:32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2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2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0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</row>
    <row r="308" spans="5:32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0</v>
      </c>
      <c r="M308" s="217" t="s">
        <v>59</v>
      </c>
      <c r="N308" s="217"/>
      <c r="O308" s="152">
        <f>COUNTIF(G304:Y304,"=1")</f>
        <v>0</v>
      </c>
      <c r="P308" s="198" t="s">
        <v>60</v>
      </c>
      <c r="Q308" s="198"/>
      <c r="R308" s="198"/>
      <c r="S308" s="198"/>
      <c r="T308" s="198"/>
      <c r="U308" s="151">
        <f>COUNTIF(G304:Y304,"&gt;=3")</f>
        <v>18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</row>
    <row r="309" spans="5:32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</row>
    <row r="310" spans="5:32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0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</row>
    <row r="311" spans="5:32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0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</row>
    <row r="312" spans="5:32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18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</row>
    <row r="313" spans="5:32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</row>
    <row r="314" spans="5:32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</row>
    <row r="315" spans="5:32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</row>
    <row r="316" spans="5:32" ht="15.5" thickTop="1" thickBot="1" x14ac:dyDescent="0.4"/>
    <row r="317" spans="5:32" x14ac:dyDescent="0.35">
      <c r="E317" s="101"/>
      <c r="F317" s="102" t="s">
        <v>49</v>
      </c>
      <c r="G317" s="196">
        <f>C19</f>
        <v>0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0</v>
      </c>
      <c r="AB317" s="101"/>
      <c r="AC317" s="101"/>
    </row>
    <row r="318" spans="5:32" ht="15" thickBot="1" x14ac:dyDescent="0.4">
      <c r="E318" s="101"/>
      <c r="F318" s="104" t="s">
        <v>6</v>
      </c>
      <c r="G318" s="210">
        <f>E19</f>
        <v>20</v>
      </c>
      <c r="H318" s="211"/>
      <c r="I318" s="211"/>
      <c r="J318" s="211"/>
      <c r="K318" s="17"/>
      <c r="L318" s="211">
        <f>$F$3</f>
        <v>133</v>
      </c>
      <c r="M318" s="211"/>
      <c r="N318" s="211"/>
      <c r="O318" s="211">
        <f>$G$3</f>
        <v>68.599999999999994</v>
      </c>
      <c r="P318" s="211"/>
      <c r="Q318" s="212">
        <f>ROUND((G318*(L318/113)+(O318-AA321)),0)</f>
        <v>20</v>
      </c>
      <c r="R318" s="212"/>
      <c r="S318" s="212"/>
      <c r="T318" s="212"/>
      <c r="U318" s="17"/>
      <c r="V318" s="17"/>
      <c r="AA318" s="17"/>
      <c r="AB318" s="101"/>
      <c r="AC318" s="101"/>
    </row>
    <row r="319" spans="5:32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2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2" x14ac:dyDescent="0.35">
      <c r="E321" s="101"/>
      <c r="F321" s="109" t="s">
        <v>11</v>
      </c>
      <c r="G321" s="110">
        <f>G$7</f>
        <v>4</v>
      </c>
      <c r="H321" s="110">
        <f t="shared" ref="H321:O321" si="155">H$7</f>
        <v>4</v>
      </c>
      <c r="I321" s="110">
        <f t="shared" si="155"/>
        <v>5</v>
      </c>
      <c r="J321" s="110">
        <f t="shared" si="155"/>
        <v>4</v>
      </c>
      <c r="K321" s="110">
        <f t="shared" si="155"/>
        <v>3</v>
      </c>
      <c r="L321" s="110">
        <f t="shared" si="155"/>
        <v>5</v>
      </c>
      <c r="M321" s="110">
        <f t="shared" si="155"/>
        <v>3</v>
      </c>
      <c r="N321" s="110">
        <f t="shared" si="155"/>
        <v>5</v>
      </c>
      <c r="O321" s="110">
        <f t="shared" si="155"/>
        <v>3</v>
      </c>
      <c r="P321" s="111">
        <f>SUM(G321:O321)</f>
        <v>36</v>
      </c>
      <c r="Q321" s="110">
        <f t="shared" ref="Q321:Y321" si="156">Q$7</f>
        <v>4</v>
      </c>
      <c r="R321" s="112">
        <f t="shared" si="156"/>
        <v>4</v>
      </c>
      <c r="S321" s="112">
        <f t="shared" si="156"/>
        <v>3</v>
      </c>
      <c r="T321" s="112">
        <f t="shared" si="156"/>
        <v>5</v>
      </c>
      <c r="U321" s="112">
        <f t="shared" si="156"/>
        <v>3</v>
      </c>
      <c r="V321" s="112">
        <f t="shared" si="156"/>
        <v>4</v>
      </c>
      <c r="W321" s="112">
        <f t="shared" si="156"/>
        <v>4</v>
      </c>
      <c r="X321" s="112">
        <f t="shared" si="156"/>
        <v>5</v>
      </c>
      <c r="Y321" s="113">
        <f t="shared" si="156"/>
        <v>4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2" x14ac:dyDescent="0.35">
      <c r="E322" s="101"/>
      <c r="F322" s="114" t="s">
        <v>7</v>
      </c>
      <c r="G322" s="115">
        <f>G$8</f>
        <v>4</v>
      </c>
      <c r="H322" s="115">
        <f t="shared" ref="H322:O322" si="157">H$8</f>
        <v>8</v>
      </c>
      <c r="I322" s="115">
        <f t="shared" si="157"/>
        <v>12</v>
      </c>
      <c r="J322" s="115">
        <f t="shared" si="157"/>
        <v>14</v>
      </c>
      <c r="K322" s="115">
        <f t="shared" si="157"/>
        <v>2</v>
      </c>
      <c r="L322" s="115">
        <f t="shared" si="157"/>
        <v>10</v>
      </c>
      <c r="M322" s="115">
        <f t="shared" si="157"/>
        <v>18</v>
      </c>
      <c r="N322" s="115">
        <f t="shared" si="157"/>
        <v>16</v>
      </c>
      <c r="O322" s="116">
        <f t="shared" si="157"/>
        <v>6</v>
      </c>
      <c r="P322" s="117"/>
      <c r="Q322" s="118">
        <f t="shared" ref="Q322:Y322" si="158">Q$8</f>
        <v>1</v>
      </c>
      <c r="R322" s="119">
        <f t="shared" si="158"/>
        <v>9</v>
      </c>
      <c r="S322" s="119">
        <f t="shared" si="158"/>
        <v>11</v>
      </c>
      <c r="T322" s="119">
        <f t="shared" si="158"/>
        <v>5</v>
      </c>
      <c r="U322" s="119">
        <f t="shared" si="158"/>
        <v>17</v>
      </c>
      <c r="V322" s="119">
        <f t="shared" si="158"/>
        <v>15</v>
      </c>
      <c r="W322" s="119">
        <f t="shared" si="158"/>
        <v>3</v>
      </c>
      <c r="X322" s="119">
        <f t="shared" si="158"/>
        <v>13</v>
      </c>
      <c r="Y322" s="116">
        <f t="shared" si="158"/>
        <v>7</v>
      </c>
      <c r="Z322" s="117"/>
      <c r="AA322" s="120"/>
      <c r="AB322" s="101"/>
      <c r="AC322" s="101"/>
    </row>
    <row r="323" spans="5:32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1</v>
      </c>
      <c r="H323" s="122">
        <f t="shared" ref="H323:O323" si="159">IF($Q318&lt;=18,IF(H322&lt;=$Q318,1,0),IF($Q318&lt;=36,IF(H322&lt;=($Q318-18),2,1),IF($Q318&gt;36,IF(H322&lt;=($Q318-36),3,2))))</f>
        <v>1</v>
      </c>
      <c r="I323" s="122">
        <f t="shared" si="159"/>
        <v>1</v>
      </c>
      <c r="J323" s="122">
        <f t="shared" si="159"/>
        <v>1</v>
      </c>
      <c r="K323" s="122">
        <f t="shared" si="159"/>
        <v>2</v>
      </c>
      <c r="L323" s="122">
        <f t="shared" si="159"/>
        <v>1</v>
      </c>
      <c r="M323" s="122">
        <f t="shared" si="159"/>
        <v>1</v>
      </c>
      <c r="N323" s="122">
        <f t="shared" si="159"/>
        <v>1</v>
      </c>
      <c r="O323" s="123">
        <f t="shared" si="159"/>
        <v>1</v>
      </c>
      <c r="P323" s="124">
        <f>SUM(G323:O323)</f>
        <v>10</v>
      </c>
      <c r="Q323" s="123">
        <f t="shared" ref="Q323:Y323" si="160">IF($Q318&lt;=18,IF(Q322&lt;=$Q318,1,0),IF($Q318&lt;=36,IF(Q322&lt;=($Q318-18),2,1),IF($Q318&gt;36,IF(Q322&lt;=($Q318-36),3,2))))</f>
        <v>2</v>
      </c>
      <c r="R323" s="123">
        <f t="shared" si="160"/>
        <v>1</v>
      </c>
      <c r="S323" s="123">
        <f t="shared" si="160"/>
        <v>1</v>
      </c>
      <c r="T323" s="123">
        <f t="shared" si="160"/>
        <v>1</v>
      </c>
      <c r="U323" s="123">
        <f t="shared" si="160"/>
        <v>1</v>
      </c>
      <c r="V323" s="123">
        <f t="shared" si="160"/>
        <v>1</v>
      </c>
      <c r="W323" s="123">
        <f t="shared" si="160"/>
        <v>1</v>
      </c>
      <c r="X323" s="123">
        <f t="shared" si="160"/>
        <v>1</v>
      </c>
      <c r="Y323" s="123">
        <f t="shared" si="160"/>
        <v>1</v>
      </c>
      <c r="Z323" s="125">
        <f>SUM(Q323:Y323)</f>
        <v>10</v>
      </c>
      <c r="AA323" s="126">
        <f>P323+Z323</f>
        <v>20</v>
      </c>
      <c r="AB323" s="101"/>
      <c r="AC323" s="101"/>
    </row>
    <row r="324" spans="5:32" x14ac:dyDescent="0.35">
      <c r="E324" s="101"/>
      <c r="F324" s="127" t="s">
        <v>51</v>
      </c>
      <c r="G324" s="128">
        <f t="shared" ref="G324:O324" si="161">G19</f>
        <v>10</v>
      </c>
      <c r="H324" s="128">
        <f t="shared" si="161"/>
        <v>10</v>
      </c>
      <c r="I324" s="128">
        <f t="shared" si="161"/>
        <v>10</v>
      </c>
      <c r="J324" s="128">
        <f t="shared" si="161"/>
        <v>10</v>
      </c>
      <c r="K324" s="128">
        <f t="shared" si="161"/>
        <v>10</v>
      </c>
      <c r="L324" s="128">
        <f t="shared" si="161"/>
        <v>10</v>
      </c>
      <c r="M324" s="128">
        <f t="shared" si="161"/>
        <v>10</v>
      </c>
      <c r="N324" s="128">
        <f t="shared" si="161"/>
        <v>10</v>
      </c>
      <c r="O324" s="128">
        <f t="shared" si="161"/>
        <v>10</v>
      </c>
      <c r="P324" s="129">
        <f>SUM(G324:O324)</f>
        <v>90</v>
      </c>
      <c r="Q324" s="130">
        <f t="shared" ref="Q324:Y324" si="162">Q19</f>
        <v>10</v>
      </c>
      <c r="R324" s="128">
        <f t="shared" si="162"/>
        <v>10</v>
      </c>
      <c r="S324" s="128">
        <f t="shared" si="162"/>
        <v>10</v>
      </c>
      <c r="T324" s="128">
        <f t="shared" si="162"/>
        <v>10</v>
      </c>
      <c r="U324" s="128">
        <f t="shared" si="162"/>
        <v>10</v>
      </c>
      <c r="V324" s="128">
        <f t="shared" si="162"/>
        <v>10</v>
      </c>
      <c r="W324" s="128">
        <f t="shared" si="162"/>
        <v>10</v>
      </c>
      <c r="X324" s="128">
        <f t="shared" si="162"/>
        <v>10</v>
      </c>
      <c r="Y324" s="131">
        <f t="shared" si="162"/>
        <v>10</v>
      </c>
      <c r="Z324" s="129">
        <f>SUM(Q324:Y324)</f>
        <v>90</v>
      </c>
      <c r="AA324" s="132">
        <f>P324+Z324</f>
        <v>180</v>
      </c>
      <c r="AB324" s="101"/>
      <c r="AC324" s="101"/>
    </row>
    <row r="325" spans="5:32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0</v>
      </c>
      <c r="H325" s="134">
        <f t="shared" ref="H325:O325" si="163">IF(H324-H321=-1,3+H323)+IF(H324-H321=0,2+H323)+IF(H324-H321=1,1+H323)+IF(H324-H321=2,H323)+IF(H324-H321=3,IF(H323-1&gt;0,H323-1,0))+IF(H324-H321=4,IF(H323-2&gt;0,H323-2,0))</f>
        <v>0</v>
      </c>
      <c r="I325" s="134">
        <f t="shared" si="163"/>
        <v>0</v>
      </c>
      <c r="J325" s="134">
        <f t="shared" si="163"/>
        <v>0</v>
      </c>
      <c r="K325" s="134">
        <f t="shared" si="163"/>
        <v>0</v>
      </c>
      <c r="L325" s="134">
        <f t="shared" si="163"/>
        <v>0</v>
      </c>
      <c r="M325" s="134">
        <f t="shared" si="163"/>
        <v>0</v>
      </c>
      <c r="N325" s="134">
        <f t="shared" si="163"/>
        <v>0</v>
      </c>
      <c r="O325" s="135">
        <f t="shared" si="163"/>
        <v>0</v>
      </c>
      <c r="P325" s="136">
        <f>SUM(G325:O325)</f>
        <v>0</v>
      </c>
      <c r="Q325" s="137">
        <f t="shared" ref="Q325:Y325" si="164">IF(Q324-Q321=-1,3+Q323)+IF(Q324-Q321=0,2+Q323)+IF(Q324-Q321=1,1+Q323)+IF(Q324-Q321=2,Q323)+IF(Q324-Q321=3,IF(Q323-1&gt;0,Q323-1,0))+IF(Q324-Q321=4,IF(Q323-2&gt;0,Q323-2,0))</f>
        <v>0</v>
      </c>
      <c r="R325" s="138">
        <f t="shared" si="164"/>
        <v>0</v>
      </c>
      <c r="S325" s="138">
        <f t="shared" si="164"/>
        <v>0</v>
      </c>
      <c r="T325" s="138">
        <f t="shared" si="164"/>
        <v>0</v>
      </c>
      <c r="U325" s="138">
        <f t="shared" si="164"/>
        <v>0</v>
      </c>
      <c r="V325" s="138">
        <f t="shared" si="164"/>
        <v>0</v>
      </c>
      <c r="W325" s="138">
        <f t="shared" si="164"/>
        <v>0</v>
      </c>
      <c r="X325" s="138">
        <f t="shared" si="164"/>
        <v>0</v>
      </c>
      <c r="Y325" s="135">
        <f t="shared" si="164"/>
        <v>0</v>
      </c>
      <c r="Z325" s="136">
        <f>SUM(Q325:Y325)</f>
        <v>0</v>
      </c>
      <c r="AA325" s="139">
        <f>P325+Z325</f>
        <v>0</v>
      </c>
      <c r="AB325" s="101"/>
      <c r="AC325" s="101"/>
    </row>
    <row r="326" spans="5:32" ht="15" thickBot="1" x14ac:dyDescent="0.4">
      <c r="E326" s="101"/>
      <c r="F326" s="140" t="s">
        <v>53</v>
      </c>
      <c r="G326" s="141">
        <f t="shared" ref="G326:O326" si="165">IF(G324-G321=-2,4)+IF(G324-G321=-1,3)+IF(G324-G321=0,2)+IF(G324-G321=1,1)+IF(G324-G321&gt;2,0)</f>
        <v>0</v>
      </c>
      <c r="H326" s="141">
        <f t="shared" si="165"/>
        <v>0</v>
      </c>
      <c r="I326" s="141">
        <f t="shared" si="165"/>
        <v>0</v>
      </c>
      <c r="J326" s="141">
        <f t="shared" si="165"/>
        <v>0</v>
      </c>
      <c r="K326" s="141">
        <f t="shared" si="165"/>
        <v>0</v>
      </c>
      <c r="L326" s="141">
        <f t="shared" si="165"/>
        <v>0</v>
      </c>
      <c r="M326" s="141">
        <f t="shared" si="165"/>
        <v>0</v>
      </c>
      <c r="N326" s="141">
        <f t="shared" si="165"/>
        <v>0</v>
      </c>
      <c r="O326" s="142">
        <f t="shared" si="165"/>
        <v>0</v>
      </c>
      <c r="P326" s="143">
        <f>SUM(G326:O326)</f>
        <v>0</v>
      </c>
      <c r="Q326" s="142">
        <f t="shared" ref="Q326:Y326" si="166">IF(Q324-Q321=-2,4)+IF(Q324-Q321=-1,3)+IF(Q324-Q321=0,2)+IF(Q324-Q321=1,1)+IF(Q324-Q321&gt;2,0)</f>
        <v>0</v>
      </c>
      <c r="R326" s="142">
        <f t="shared" si="166"/>
        <v>0</v>
      </c>
      <c r="S326" s="142">
        <f t="shared" si="166"/>
        <v>0</v>
      </c>
      <c r="T326" s="142">
        <f t="shared" si="166"/>
        <v>0</v>
      </c>
      <c r="U326" s="142">
        <f t="shared" si="166"/>
        <v>0</v>
      </c>
      <c r="V326" s="142">
        <f t="shared" si="166"/>
        <v>0</v>
      </c>
      <c r="W326" s="142">
        <f t="shared" si="166"/>
        <v>0</v>
      </c>
      <c r="X326" s="142">
        <f t="shared" si="166"/>
        <v>0</v>
      </c>
      <c r="Y326" s="142">
        <f t="shared" si="166"/>
        <v>0</v>
      </c>
      <c r="Z326" s="143">
        <f>SUM(Q326:Y326)</f>
        <v>0</v>
      </c>
      <c r="AA326" s="144">
        <f>P326+Z326</f>
        <v>0</v>
      </c>
      <c r="AB326" s="101"/>
      <c r="AC326" s="101"/>
    </row>
    <row r="327" spans="5:32" x14ac:dyDescent="0.35">
      <c r="E327" s="101"/>
      <c r="F327" s="38"/>
      <c r="G327" s="28">
        <f>G324-G321</f>
        <v>6</v>
      </c>
      <c r="H327" s="28">
        <f t="shared" ref="H327:O327" si="167">H324-H321</f>
        <v>6</v>
      </c>
      <c r="I327" s="28">
        <f t="shared" si="167"/>
        <v>5</v>
      </c>
      <c r="J327" s="28">
        <f t="shared" si="167"/>
        <v>6</v>
      </c>
      <c r="K327" s="28">
        <f t="shared" si="167"/>
        <v>7</v>
      </c>
      <c r="L327" s="28">
        <f t="shared" si="167"/>
        <v>5</v>
      </c>
      <c r="M327" s="28">
        <f t="shared" si="167"/>
        <v>7</v>
      </c>
      <c r="N327" s="28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5"/>
      <c r="AA327" s="146"/>
      <c r="AB327" s="101"/>
      <c r="AC327" s="101"/>
    </row>
    <row r="328" spans="5:32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2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2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0</v>
      </c>
      <c r="P330" s="198" t="s">
        <v>57</v>
      </c>
      <c r="Q330" s="198"/>
      <c r="R330" s="198"/>
      <c r="S330" s="198"/>
      <c r="T330" s="198"/>
      <c r="U330" s="148">
        <f>COUNTIF(G327:Y327,"=2")</f>
        <v>0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</row>
    <row r="331" spans="5:32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0</v>
      </c>
      <c r="P331" s="198" t="s">
        <v>60</v>
      </c>
      <c r="Q331" s="198"/>
      <c r="R331" s="198"/>
      <c r="S331" s="198"/>
      <c r="T331" s="198"/>
      <c r="U331" s="151">
        <f>COUNTIF(G327:Y327,"&gt;=3")</f>
        <v>18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</row>
    <row r="332" spans="5:32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0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</row>
    <row r="333" spans="5:32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0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</row>
    <row r="334" spans="5:32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0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</row>
    <row r="335" spans="5:32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18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</row>
    <row r="336" spans="5:32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</row>
    <row r="337" spans="5:32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</row>
    <row r="338" spans="5:32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</row>
    <row r="339" spans="5:32" ht="15.5" thickTop="1" thickBot="1" x14ac:dyDescent="0.4"/>
    <row r="340" spans="5:32" x14ac:dyDescent="0.35">
      <c r="E340" s="101"/>
      <c r="F340" s="102" t="s">
        <v>49</v>
      </c>
      <c r="G340" s="196">
        <f>C20</f>
        <v>0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0</v>
      </c>
      <c r="AB340" s="101"/>
      <c r="AC340" s="101"/>
    </row>
    <row r="341" spans="5:32" ht="15" thickBot="1" x14ac:dyDescent="0.4">
      <c r="E341" s="101"/>
      <c r="F341" s="104" t="s">
        <v>6</v>
      </c>
      <c r="G341" s="210">
        <f>E20</f>
        <v>20</v>
      </c>
      <c r="H341" s="211"/>
      <c r="I341" s="211"/>
      <c r="J341" s="211"/>
      <c r="K341" s="17"/>
      <c r="L341" s="211">
        <f>$F$3</f>
        <v>133</v>
      </c>
      <c r="M341" s="211"/>
      <c r="N341" s="211"/>
      <c r="O341" s="211">
        <f>$G$3</f>
        <v>68.599999999999994</v>
      </c>
      <c r="P341" s="211"/>
      <c r="Q341" s="212">
        <f>ROUND((G341*(L341/113)+(O341-AA344)),0)</f>
        <v>20</v>
      </c>
      <c r="R341" s="212"/>
      <c r="S341" s="212"/>
      <c r="T341" s="212"/>
      <c r="U341" s="17"/>
      <c r="V341" s="17"/>
      <c r="AA341" s="17"/>
      <c r="AB341" s="101"/>
      <c r="AC341" s="101"/>
    </row>
    <row r="342" spans="5:32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2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2" x14ac:dyDescent="0.35">
      <c r="E344" s="101"/>
      <c r="F344" s="109" t="s">
        <v>11</v>
      </c>
      <c r="G344" s="110">
        <f>G$7</f>
        <v>4</v>
      </c>
      <c r="H344" s="110">
        <f t="shared" ref="H344:O344" si="169">H$7</f>
        <v>4</v>
      </c>
      <c r="I344" s="110">
        <f t="shared" si="169"/>
        <v>5</v>
      </c>
      <c r="J344" s="110">
        <f t="shared" si="169"/>
        <v>4</v>
      </c>
      <c r="K344" s="110">
        <f t="shared" si="169"/>
        <v>3</v>
      </c>
      <c r="L344" s="110">
        <f t="shared" si="169"/>
        <v>5</v>
      </c>
      <c r="M344" s="110">
        <f t="shared" si="169"/>
        <v>3</v>
      </c>
      <c r="N344" s="110">
        <f t="shared" si="169"/>
        <v>5</v>
      </c>
      <c r="O344" s="110">
        <f t="shared" si="169"/>
        <v>3</v>
      </c>
      <c r="P344" s="111">
        <f>SUM(G344:O344)</f>
        <v>36</v>
      </c>
      <c r="Q344" s="110">
        <f t="shared" ref="Q344:Y344" si="170">Q$7</f>
        <v>4</v>
      </c>
      <c r="R344" s="112">
        <f t="shared" si="170"/>
        <v>4</v>
      </c>
      <c r="S344" s="112">
        <f t="shared" si="170"/>
        <v>3</v>
      </c>
      <c r="T344" s="112">
        <f t="shared" si="170"/>
        <v>5</v>
      </c>
      <c r="U344" s="112">
        <f t="shared" si="170"/>
        <v>3</v>
      </c>
      <c r="V344" s="112">
        <f t="shared" si="170"/>
        <v>4</v>
      </c>
      <c r="W344" s="112">
        <f t="shared" si="170"/>
        <v>4</v>
      </c>
      <c r="X344" s="112">
        <f t="shared" si="170"/>
        <v>5</v>
      </c>
      <c r="Y344" s="113">
        <f t="shared" si="170"/>
        <v>4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2" x14ac:dyDescent="0.35">
      <c r="E345" s="101"/>
      <c r="F345" s="114" t="s">
        <v>7</v>
      </c>
      <c r="G345" s="115">
        <f>G$8</f>
        <v>4</v>
      </c>
      <c r="H345" s="115">
        <f t="shared" ref="H345:O345" si="171">H$8</f>
        <v>8</v>
      </c>
      <c r="I345" s="115">
        <f t="shared" si="171"/>
        <v>12</v>
      </c>
      <c r="J345" s="115">
        <f t="shared" si="171"/>
        <v>14</v>
      </c>
      <c r="K345" s="115">
        <f t="shared" si="171"/>
        <v>2</v>
      </c>
      <c r="L345" s="115">
        <f t="shared" si="171"/>
        <v>10</v>
      </c>
      <c r="M345" s="115">
        <f t="shared" si="171"/>
        <v>18</v>
      </c>
      <c r="N345" s="115">
        <f t="shared" si="171"/>
        <v>16</v>
      </c>
      <c r="O345" s="116">
        <f t="shared" si="171"/>
        <v>6</v>
      </c>
      <c r="P345" s="117"/>
      <c r="Q345" s="118">
        <f t="shared" ref="Q345:Y345" si="172">Q$8</f>
        <v>1</v>
      </c>
      <c r="R345" s="119">
        <f t="shared" si="172"/>
        <v>9</v>
      </c>
      <c r="S345" s="119">
        <f t="shared" si="172"/>
        <v>11</v>
      </c>
      <c r="T345" s="119">
        <f t="shared" si="172"/>
        <v>5</v>
      </c>
      <c r="U345" s="119">
        <f t="shared" si="172"/>
        <v>17</v>
      </c>
      <c r="V345" s="119">
        <f t="shared" si="172"/>
        <v>15</v>
      </c>
      <c r="W345" s="119">
        <f t="shared" si="172"/>
        <v>3</v>
      </c>
      <c r="X345" s="119">
        <f t="shared" si="172"/>
        <v>13</v>
      </c>
      <c r="Y345" s="116">
        <f t="shared" si="172"/>
        <v>7</v>
      </c>
      <c r="Z345" s="117"/>
      <c r="AA345" s="120"/>
      <c r="AB345" s="101"/>
      <c r="AC345" s="101"/>
    </row>
    <row r="346" spans="5:32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:O346" si="173">IF($Q341&lt;=18,IF(H345&lt;=$Q341,1,0),IF($Q341&lt;=36,IF(H345&lt;=($Q341-18),2,1),IF($Q341&gt;36,IF(H345&lt;=($Q341-36),3,2))))</f>
        <v>1</v>
      </c>
      <c r="I346" s="122">
        <f t="shared" si="173"/>
        <v>1</v>
      </c>
      <c r="J346" s="122">
        <f t="shared" si="173"/>
        <v>1</v>
      </c>
      <c r="K346" s="122">
        <f t="shared" si="173"/>
        <v>2</v>
      </c>
      <c r="L346" s="122">
        <f t="shared" si="173"/>
        <v>1</v>
      </c>
      <c r="M346" s="122">
        <f t="shared" si="173"/>
        <v>1</v>
      </c>
      <c r="N346" s="122">
        <f t="shared" si="173"/>
        <v>1</v>
      </c>
      <c r="O346" s="123">
        <f t="shared" si="173"/>
        <v>1</v>
      </c>
      <c r="P346" s="124">
        <f>SUM(G346:O346)</f>
        <v>10</v>
      </c>
      <c r="Q346" s="123">
        <f t="shared" ref="Q346:Y346" si="174">IF($Q341&lt;=18,IF(Q345&lt;=$Q341,1,0),IF($Q341&lt;=36,IF(Q345&lt;=($Q341-18),2,1),IF($Q341&gt;36,IF(Q345&lt;=($Q341-36),3,2))))</f>
        <v>2</v>
      </c>
      <c r="R346" s="123">
        <f t="shared" si="174"/>
        <v>1</v>
      </c>
      <c r="S346" s="123">
        <f t="shared" si="174"/>
        <v>1</v>
      </c>
      <c r="T346" s="123">
        <f t="shared" si="174"/>
        <v>1</v>
      </c>
      <c r="U346" s="123">
        <f t="shared" si="174"/>
        <v>1</v>
      </c>
      <c r="V346" s="123">
        <f t="shared" si="174"/>
        <v>1</v>
      </c>
      <c r="W346" s="123">
        <f t="shared" si="174"/>
        <v>1</v>
      </c>
      <c r="X346" s="123">
        <f t="shared" si="174"/>
        <v>1</v>
      </c>
      <c r="Y346" s="123">
        <f t="shared" si="174"/>
        <v>1</v>
      </c>
      <c r="Z346" s="125">
        <f>SUM(Q346:Y346)</f>
        <v>10</v>
      </c>
      <c r="AA346" s="126">
        <f>P346+Z346</f>
        <v>20</v>
      </c>
      <c r="AB346" s="101"/>
      <c r="AC346" s="101"/>
    </row>
    <row r="347" spans="5:32" x14ac:dyDescent="0.35">
      <c r="E347" s="101"/>
      <c r="F347" s="127" t="s">
        <v>51</v>
      </c>
      <c r="G347" s="128">
        <f t="shared" ref="G347:O347" si="175">G20</f>
        <v>10</v>
      </c>
      <c r="H347" s="128">
        <f t="shared" si="175"/>
        <v>10</v>
      </c>
      <c r="I347" s="128">
        <f t="shared" si="175"/>
        <v>10</v>
      </c>
      <c r="J347" s="128">
        <f t="shared" si="175"/>
        <v>10</v>
      </c>
      <c r="K347" s="128">
        <f t="shared" si="175"/>
        <v>10</v>
      </c>
      <c r="L347" s="128">
        <f t="shared" si="175"/>
        <v>10</v>
      </c>
      <c r="M347" s="128">
        <f t="shared" si="175"/>
        <v>10</v>
      </c>
      <c r="N347" s="128">
        <f t="shared" si="175"/>
        <v>10</v>
      </c>
      <c r="O347" s="128">
        <f t="shared" si="175"/>
        <v>10</v>
      </c>
      <c r="P347" s="129">
        <f>SUM(G347:O347)</f>
        <v>90</v>
      </c>
      <c r="Q347" s="130">
        <f t="shared" ref="Q347:Y347" si="176">Q20</f>
        <v>10</v>
      </c>
      <c r="R347" s="128">
        <f t="shared" si="176"/>
        <v>10</v>
      </c>
      <c r="S347" s="128">
        <f t="shared" si="176"/>
        <v>10</v>
      </c>
      <c r="T347" s="128">
        <f t="shared" si="176"/>
        <v>10</v>
      </c>
      <c r="U347" s="128">
        <f t="shared" si="176"/>
        <v>10</v>
      </c>
      <c r="V347" s="128">
        <f t="shared" si="176"/>
        <v>10</v>
      </c>
      <c r="W347" s="128">
        <f t="shared" si="176"/>
        <v>10</v>
      </c>
      <c r="X347" s="128">
        <f t="shared" si="176"/>
        <v>10</v>
      </c>
      <c r="Y347" s="131">
        <f t="shared" si="176"/>
        <v>10</v>
      </c>
      <c r="Z347" s="129">
        <f>SUM(Q347:Y347)</f>
        <v>90</v>
      </c>
      <c r="AA347" s="132">
        <f>P347+Z347</f>
        <v>180</v>
      </c>
      <c r="AB347" s="101"/>
      <c r="AC347" s="101"/>
    </row>
    <row r="348" spans="5:32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0</v>
      </c>
      <c r="H348" s="134">
        <f t="shared" ref="H348:O348" si="177">IF(H347-H344=-1,3+H346)+IF(H347-H344=0,2+H346)+IF(H347-H344=1,1+H346)+IF(H347-H344=2,H346)+IF(H347-H344=3,IF(H346-1&gt;0,H346-1,0))+IF(H347-H344=4,IF(H346-2&gt;0,H346-2,0))</f>
        <v>0</v>
      </c>
      <c r="I348" s="134">
        <f t="shared" si="177"/>
        <v>0</v>
      </c>
      <c r="J348" s="134">
        <f t="shared" si="177"/>
        <v>0</v>
      </c>
      <c r="K348" s="134">
        <f t="shared" si="177"/>
        <v>0</v>
      </c>
      <c r="L348" s="134">
        <f t="shared" si="177"/>
        <v>0</v>
      </c>
      <c r="M348" s="134">
        <f t="shared" si="177"/>
        <v>0</v>
      </c>
      <c r="N348" s="134">
        <f t="shared" si="177"/>
        <v>0</v>
      </c>
      <c r="O348" s="135">
        <f t="shared" si="177"/>
        <v>0</v>
      </c>
      <c r="P348" s="136">
        <f>SUM(G348:O348)</f>
        <v>0</v>
      </c>
      <c r="Q348" s="137">
        <f t="shared" ref="Q348:Y348" si="178">IF(Q347-Q344=-1,3+Q346)+IF(Q347-Q344=0,2+Q346)+IF(Q347-Q344=1,1+Q346)+IF(Q347-Q344=2,Q346)+IF(Q347-Q344=3,IF(Q346-1&gt;0,Q346-1,0))+IF(Q347-Q344=4,IF(Q346-2&gt;0,Q346-2,0))</f>
        <v>0</v>
      </c>
      <c r="R348" s="138">
        <f t="shared" si="178"/>
        <v>0</v>
      </c>
      <c r="S348" s="138">
        <f t="shared" si="178"/>
        <v>0</v>
      </c>
      <c r="T348" s="138">
        <f t="shared" si="178"/>
        <v>0</v>
      </c>
      <c r="U348" s="138">
        <f t="shared" si="178"/>
        <v>0</v>
      </c>
      <c r="V348" s="138">
        <f t="shared" si="178"/>
        <v>0</v>
      </c>
      <c r="W348" s="138">
        <f t="shared" si="178"/>
        <v>0</v>
      </c>
      <c r="X348" s="138">
        <f t="shared" si="178"/>
        <v>0</v>
      </c>
      <c r="Y348" s="135">
        <f t="shared" si="178"/>
        <v>0</v>
      </c>
      <c r="Z348" s="136">
        <f>SUM(Q348:Y348)</f>
        <v>0</v>
      </c>
      <c r="AA348" s="139">
        <f>P348+Z348</f>
        <v>0</v>
      </c>
      <c r="AB348" s="101"/>
      <c r="AC348" s="101"/>
    </row>
    <row r="349" spans="5:32" ht="15" thickBot="1" x14ac:dyDescent="0.4">
      <c r="E349" s="101"/>
      <c r="F349" s="140" t="s">
        <v>53</v>
      </c>
      <c r="G349" s="141">
        <f t="shared" ref="G349:O349" si="179">IF(G347-G344=-2,4)+IF(G347-G344=-1,3)+IF(G347-G344=0,2)+IF(G347-G344=1,1)+IF(G347-G344&gt;2,0)</f>
        <v>0</v>
      </c>
      <c r="H349" s="141">
        <f t="shared" si="179"/>
        <v>0</v>
      </c>
      <c r="I349" s="141">
        <f t="shared" si="179"/>
        <v>0</v>
      </c>
      <c r="J349" s="141">
        <f t="shared" si="179"/>
        <v>0</v>
      </c>
      <c r="K349" s="141">
        <f t="shared" si="179"/>
        <v>0</v>
      </c>
      <c r="L349" s="141">
        <f t="shared" si="179"/>
        <v>0</v>
      </c>
      <c r="M349" s="141">
        <f t="shared" si="179"/>
        <v>0</v>
      </c>
      <c r="N349" s="141">
        <f t="shared" si="179"/>
        <v>0</v>
      </c>
      <c r="O349" s="142">
        <f t="shared" si="179"/>
        <v>0</v>
      </c>
      <c r="P349" s="143">
        <f>SUM(G349:O349)</f>
        <v>0</v>
      </c>
      <c r="Q349" s="142">
        <f t="shared" ref="Q349:Y349" si="180">IF(Q347-Q344=-2,4)+IF(Q347-Q344=-1,3)+IF(Q347-Q344=0,2)+IF(Q347-Q344=1,1)+IF(Q347-Q344&gt;2,0)</f>
        <v>0</v>
      </c>
      <c r="R349" s="142">
        <f t="shared" si="180"/>
        <v>0</v>
      </c>
      <c r="S349" s="142">
        <f t="shared" si="180"/>
        <v>0</v>
      </c>
      <c r="T349" s="142">
        <f t="shared" si="180"/>
        <v>0</v>
      </c>
      <c r="U349" s="142">
        <f t="shared" si="180"/>
        <v>0</v>
      </c>
      <c r="V349" s="142">
        <f t="shared" si="180"/>
        <v>0</v>
      </c>
      <c r="W349" s="142">
        <f t="shared" si="180"/>
        <v>0</v>
      </c>
      <c r="X349" s="142">
        <f t="shared" si="180"/>
        <v>0</v>
      </c>
      <c r="Y349" s="142">
        <f t="shared" si="180"/>
        <v>0</v>
      </c>
      <c r="Z349" s="143">
        <f>SUM(Q349:Y349)</f>
        <v>0</v>
      </c>
      <c r="AA349" s="144">
        <f>P349+Z349</f>
        <v>0</v>
      </c>
      <c r="AB349" s="101"/>
      <c r="AC349" s="101"/>
    </row>
    <row r="350" spans="5:32" x14ac:dyDescent="0.35">
      <c r="E350" s="101"/>
      <c r="F350" s="38"/>
      <c r="G350" s="28">
        <f>G347-G344</f>
        <v>6</v>
      </c>
      <c r="H350" s="28">
        <f t="shared" ref="H350:O350" si="181">H347-H344</f>
        <v>6</v>
      </c>
      <c r="I350" s="28">
        <f t="shared" si="181"/>
        <v>5</v>
      </c>
      <c r="J350" s="28">
        <f t="shared" si="181"/>
        <v>6</v>
      </c>
      <c r="K350" s="28">
        <f t="shared" si="181"/>
        <v>7</v>
      </c>
      <c r="L350" s="28">
        <f t="shared" si="181"/>
        <v>5</v>
      </c>
      <c r="M350" s="28">
        <f t="shared" si="181"/>
        <v>7</v>
      </c>
      <c r="N350" s="28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5"/>
      <c r="AA350" s="146"/>
      <c r="AB350" s="101"/>
      <c r="AC350" s="101"/>
    </row>
    <row r="351" spans="5:32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2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2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0</v>
      </c>
      <c r="P353" s="198" t="s">
        <v>57</v>
      </c>
      <c r="Q353" s="198"/>
      <c r="R353" s="198"/>
      <c r="S353" s="198"/>
      <c r="T353" s="198"/>
      <c r="U353" s="148">
        <f>COUNTIF(G350:Y350,"=2")</f>
        <v>0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</row>
    <row r="354" spans="5:32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0</v>
      </c>
      <c r="M354" s="217" t="s">
        <v>59</v>
      </c>
      <c r="N354" s="217"/>
      <c r="O354" s="152">
        <f>COUNTIF(G350:Y350,"=1")</f>
        <v>0</v>
      </c>
      <c r="P354" s="198" t="s">
        <v>60</v>
      </c>
      <c r="Q354" s="198"/>
      <c r="R354" s="198"/>
      <c r="S354" s="198"/>
      <c r="T354" s="198"/>
      <c r="U354" s="151">
        <f>COUNTIF(G350:Y350,"&gt;=3")</f>
        <v>18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</row>
    <row r="355" spans="5:32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0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</row>
    <row r="356" spans="5:32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0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</row>
    <row r="357" spans="5:32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0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</row>
    <row r="358" spans="5:32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18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</row>
    <row r="359" spans="5:32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</row>
    <row r="360" spans="5:32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</row>
    <row r="361" spans="5:32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</row>
    <row r="362" spans="5:32" ht="15.5" thickTop="1" thickBot="1" x14ac:dyDescent="0.4"/>
    <row r="363" spans="5:32" x14ac:dyDescent="0.35">
      <c r="E363" s="101"/>
      <c r="F363" s="102" t="s">
        <v>49</v>
      </c>
      <c r="G363" s="196">
        <f>C21</f>
        <v>0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0</v>
      </c>
      <c r="AB363" s="101"/>
      <c r="AC363" s="101"/>
    </row>
    <row r="364" spans="5:32" ht="15" thickBot="1" x14ac:dyDescent="0.4">
      <c r="E364" s="101"/>
      <c r="F364" s="104" t="s">
        <v>6</v>
      </c>
      <c r="G364" s="210">
        <f>E21</f>
        <v>20</v>
      </c>
      <c r="H364" s="211"/>
      <c r="I364" s="211"/>
      <c r="J364" s="211"/>
      <c r="K364" s="17"/>
      <c r="L364" s="211">
        <f>$F$3</f>
        <v>133</v>
      </c>
      <c r="M364" s="211"/>
      <c r="N364" s="211"/>
      <c r="O364" s="211">
        <f>$G$3</f>
        <v>68.599999999999994</v>
      </c>
      <c r="P364" s="211"/>
      <c r="Q364" s="212">
        <f>ROUND((G364*(L364/113)+(O364-AA367)),0)</f>
        <v>20</v>
      </c>
      <c r="R364" s="212"/>
      <c r="S364" s="212"/>
      <c r="T364" s="212"/>
      <c r="U364" s="17"/>
      <c r="V364" s="17"/>
      <c r="AA364" s="17"/>
      <c r="AB364" s="101"/>
      <c r="AC364" s="101"/>
    </row>
    <row r="365" spans="5:32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2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2" x14ac:dyDescent="0.35">
      <c r="E367" s="101"/>
      <c r="F367" s="109" t="s">
        <v>11</v>
      </c>
      <c r="G367" s="110">
        <f>G$7</f>
        <v>4</v>
      </c>
      <c r="H367" s="110">
        <f t="shared" ref="H367:O367" si="183">H$7</f>
        <v>4</v>
      </c>
      <c r="I367" s="110">
        <f t="shared" si="183"/>
        <v>5</v>
      </c>
      <c r="J367" s="110">
        <f t="shared" si="183"/>
        <v>4</v>
      </c>
      <c r="K367" s="110">
        <f t="shared" si="183"/>
        <v>3</v>
      </c>
      <c r="L367" s="110">
        <f t="shared" si="183"/>
        <v>5</v>
      </c>
      <c r="M367" s="110">
        <f t="shared" si="183"/>
        <v>3</v>
      </c>
      <c r="N367" s="110">
        <f t="shared" si="183"/>
        <v>5</v>
      </c>
      <c r="O367" s="110">
        <f t="shared" si="183"/>
        <v>3</v>
      </c>
      <c r="P367" s="111">
        <f>SUM(G367:O367)</f>
        <v>36</v>
      </c>
      <c r="Q367" s="110">
        <f t="shared" ref="Q367:Y367" si="184">Q$7</f>
        <v>4</v>
      </c>
      <c r="R367" s="112">
        <f t="shared" si="184"/>
        <v>4</v>
      </c>
      <c r="S367" s="112">
        <f t="shared" si="184"/>
        <v>3</v>
      </c>
      <c r="T367" s="112">
        <f t="shared" si="184"/>
        <v>5</v>
      </c>
      <c r="U367" s="112">
        <f t="shared" si="184"/>
        <v>3</v>
      </c>
      <c r="V367" s="112">
        <f t="shared" si="184"/>
        <v>4</v>
      </c>
      <c r="W367" s="112">
        <f t="shared" si="184"/>
        <v>4</v>
      </c>
      <c r="X367" s="112">
        <f t="shared" si="184"/>
        <v>5</v>
      </c>
      <c r="Y367" s="113">
        <f t="shared" si="184"/>
        <v>4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2" x14ac:dyDescent="0.35">
      <c r="E368" s="101"/>
      <c r="F368" s="114" t="s">
        <v>7</v>
      </c>
      <c r="G368" s="115">
        <f>G$8</f>
        <v>4</v>
      </c>
      <c r="H368" s="115">
        <f t="shared" ref="H368:O368" si="185">H$8</f>
        <v>8</v>
      </c>
      <c r="I368" s="115">
        <f t="shared" si="185"/>
        <v>12</v>
      </c>
      <c r="J368" s="115">
        <f t="shared" si="185"/>
        <v>14</v>
      </c>
      <c r="K368" s="115">
        <f t="shared" si="185"/>
        <v>2</v>
      </c>
      <c r="L368" s="115">
        <f t="shared" si="185"/>
        <v>10</v>
      </c>
      <c r="M368" s="115">
        <f t="shared" si="185"/>
        <v>18</v>
      </c>
      <c r="N368" s="115">
        <f t="shared" si="185"/>
        <v>16</v>
      </c>
      <c r="O368" s="116">
        <f t="shared" si="185"/>
        <v>6</v>
      </c>
      <c r="P368" s="117"/>
      <c r="Q368" s="118">
        <f t="shared" ref="Q368:Y368" si="186">Q$8</f>
        <v>1</v>
      </c>
      <c r="R368" s="119">
        <f t="shared" si="186"/>
        <v>9</v>
      </c>
      <c r="S368" s="119">
        <f t="shared" si="186"/>
        <v>11</v>
      </c>
      <c r="T368" s="119">
        <f t="shared" si="186"/>
        <v>5</v>
      </c>
      <c r="U368" s="119">
        <f t="shared" si="186"/>
        <v>17</v>
      </c>
      <c r="V368" s="119">
        <f t="shared" si="186"/>
        <v>15</v>
      </c>
      <c r="W368" s="119">
        <f t="shared" si="186"/>
        <v>3</v>
      </c>
      <c r="X368" s="119">
        <f t="shared" si="186"/>
        <v>13</v>
      </c>
      <c r="Y368" s="116">
        <f t="shared" si="186"/>
        <v>7</v>
      </c>
      <c r="Z368" s="117"/>
      <c r="AA368" s="120"/>
      <c r="AB368" s="101"/>
      <c r="AC368" s="101"/>
    </row>
    <row r="369" spans="5:32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1</v>
      </c>
      <c r="H369" s="122">
        <f t="shared" ref="H369:O369" si="187">IF($Q364&lt;=18,IF(H368&lt;=$Q364,1,0),IF($Q364&lt;=36,IF(H368&lt;=($Q364-18),2,1),IF($Q364&gt;36,IF(H368&lt;=($Q364-36),3,2))))</f>
        <v>1</v>
      </c>
      <c r="I369" s="122">
        <f t="shared" si="187"/>
        <v>1</v>
      </c>
      <c r="J369" s="122">
        <f t="shared" si="187"/>
        <v>1</v>
      </c>
      <c r="K369" s="122">
        <f t="shared" si="187"/>
        <v>2</v>
      </c>
      <c r="L369" s="122">
        <f t="shared" si="187"/>
        <v>1</v>
      </c>
      <c r="M369" s="122">
        <f t="shared" si="187"/>
        <v>1</v>
      </c>
      <c r="N369" s="122">
        <f t="shared" si="187"/>
        <v>1</v>
      </c>
      <c r="O369" s="123">
        <f t="shared" si="187"/>
        <v>1</v>
      </c>
      <c r="P369" s="124">
        <f>SUM(G369:O369)</f>
        <v>10</v>
      </c>
      <c r="Q369" s="123">
        <f t="shared" ref="Q369:Y369" si="188">IF($Q364&lt;=18,IF(Q368&lt;=$Q364,1,0),IF($Q364&lt;=36,IF(Q368&lt;=($Q364-18),2,1),IF($Q364&gt;36,IF(Q368&lt;=($Q364-36),3,2))))</f>
        <v>2</v>
      </c>
      <c r="R369" s="123">
        <f t="shared" si="188"/>
        <v>1</v>
      </c>
      <c r="S369" s="123">
        <f t="shared" si="188"/>
        <v>1</v>
      </c>
      <c r="T369" s="123">
        <f t="shared" si="188"/>
        <v>1</v>
      </c>
      <c r="U369" s="123">
        <f t="shared" si="188"/>
        <v>1</v>
      </c>
      <c r="V369" s="123">
        <f t="shared" si="188"/>
        <v>1</v>
      </c>
      <c r="W369" s="123">
        <f t="shared" si="188"/>
        <v>1</v>
      </c>
      <c r="X369" s="123">
        <f t="shared" si="188"/>
        <v>1</v>
      </c>
      <c r="Y369" s="123">
        <f t="shared" si="188"/>
        <v>1</v>
      </c>
      <c r="Z369" s="125">
        <f>SUM(Q369:Y369)</f>
        <v>10</v>
      </c>
      <c r="AA369" s="126">
        <f>P369+Z369</f>
        <v>20</v>
      </c>
      <c r="AB369" s="101"/>
      <c r="AC369" s="101"/>
    </row>
    <row r="370" spans="5:32" x14ac:dyDescent="0.35">
      <c r="E370" s="101"/>
      <c r="F370" s="127" t="s">
        <v>51</v>
      </c>
      <c r="G370" s="128">
        <f t="shared" ref="G370:O370" si="189">G21</f>
        <v>10</v>
      </c>
      <c r="H370" s="128">
        <f t="shared" si="189"/>
        <v>10</v>
      </c>
      <c r="I370" s="128">
        <f t="shared" si="189"/>
        <v>10</v>
      </c>
      <c r="J370" s="128">
        <f t="shared" si="189"/>
        <v>10</v>
      </c>
      <c r="K370" s="128">
        <f t="shared" si="189"/>
        <v>10</v>
      </c>
      <c r="L370" s="128">
        <f t="shared" si="189"/>
        <v>10</v>
      </c>
      <c r="M370" s="128">
        <f t="shared" si="189"/>
        <v>10</v>
      </c>
      <c r="N370" s="128">
        <f t="shared" si="189"/>
        <v>10</v>
      </c>
      <c r="O370" s="128">
        <f t="shared" si="189"/>
        <v>10</v>
      </c>
      <c r="P370" s="129">
        <f>SUM(G370:O370)</f>
        <v>90</v>
      </c>
      <c r="Q370" s="130">
        <f t="shared" ref="Q370:Y370" si="190">Q21</f>
        <v>10</v>
      </c>
      <c r="R370" s="128">
        <f t="shared" si="190"/>
        <v>10</v>
      </c>
      <c r="S370" s="128">
        <f t="shared" si="190"/>
        <v>10</v>
      </c>
      <c r="T370" s="128">
        <f t="shared" si="190"/>
        <v>10</v>
      </c>
      <c r="U370" s="128">
        <f t="shared" si="190"/>
        <v>10</v>
      </c>
      <c r="V370" s="128">
        <f t="shared" si="190"/>
        <v>10</v>
      </c>
      <c r="W370" s="128">
        <f t="shared" si="190"/>
        <v>10</v>
      </c>
      <c r="X370" s="128">
        <f t="shared" si="190"/>
        <v>10</v>
      </c>
      <c r="Y370" s="131">
        <f t="shared" si="190"/>
        <v>10</v>
      </c>
      <c r="Z370" s="129">
        <f>SUM(Q370:Y370)</f>
        <v>90</v>
      </c>
      <c r="AA370" s="132">
        <f>P370+Z370</f>
        <v>180</v>
      </c>
      <c r="AB370" s="101"/>
      <c r="AC370" s="101"/>
    </row>
    <row r="371" spans="5:32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0</v>
      </c>
      <c r="H371" s="134">
        <f t="shared" ref="H371:O371" si="191">IF(H370-H367=-1,3+H369)+IF(H370-H367=0,2+H369)+IF(H370-H367=1,1+H369)+IF(H370-H367=2,H369)+IF(H370-H367=3,IF(H369-1&gt;0,H369-1,0))+IF(H370-H367=4,IF(H369-2&gt;0,H369-2,0))</f>
        <v>0</v>
      </c>
      <c r="I371" s="134">
        <f t="shared" si="191"/>
        <v>0</v>
      </c>
      <c r="J371" s="134">
        <f t="shared" si="191"/>
        <v>0</v>
      </c>
      <c r="K371" s="134">
        <f t="shared" si="191"/>
        <v>0</v>
      </c>
      <c r="L371" s="134">
        <f t="shared" si="191"/>
        <v>0</v>
      </c>
      <c r="M371" s="134">
        <f t="shared" si="191"/>
        <v>0</v>
      </c>
      <c r="N371" s="134">
        <f t="shared" si="191"/>
        <v>0</v>
      </c>
      <c r="O371" s="135">
        <f t="shared" si="191"/>
        <v>0</v>
      </c>
      <c r="P371" s="136">
        <f>SUM(G371:O371)</f>
        <v>0</v>
      </c>
      <c r="Q371" s="137">
        <f t="shared" ref="Q371:Y371" si="192">IF(Q370-Q367=-1,3+Q369)+IF(Q370-Q367=0,2+Q369)+IF(Q370-Q367=1,1+Q369)+IF(Q370-Q367=2,Q369)+IF(Q370-Q367=3,IF(Q369-1&gt;0,Q369-1,0))+IF(Q370-Q367=4,IF(Q369-2&gt;0,Q369-2,0))</f>
        <v>0</v>
      </c>
      <c r="R371" s="138">
        <f t="shared" si="192"/>
        <v>0</v>
      </c>
      <c r="S371" s="138">
        <f t="shared" si="192"/>
        <v>0</v>
      </c>
      <c r="T371" s="138">
        <f t="shared" si="192"/>
        <v>0</v>
      </c>
      <c r="U371" s="138">
        <f t="shared" si="192"/>
        <v>0</v>
      </c>
      <c r="V371" s="138">
        <f t="shared" si="192"/>
        <v>0</v>
      </c>
      <c r="W371" s="138">
        <f t="shared" si="192"/>
        <v>0</v>
      </c>
      <c r="X371" s="138">
        <f t="shared" si="192"/>
        <v>0</v>
      </c>
      <c r="Y371" s="135">
        <f t="shared" si="192"/>
        <v>0</v>
      </c>
      <c r="Z371" s="136">
        <f>SUM(Q371:Y371)</f>
        <v>0</v>
      </c>
      <c r="AA371" s="139">
        <f>P371+Z371</f>
        <v>0</v>
      </c>
      <c r="AB371" s="101"/>
      <c r="AC371" s="101"/>
    </row>
    <row r="372" spans="5:32" ht="15" thickBot="1" x14ac:dyDescent="0.4">
      <c r="E372" s="101"/>
      <c r="F372" s="140" t="s">
        <v>53</v>
      </c>
      <c r="G372" s="141">
        <f t="shared" ref="G372:O372" si="193">IF(G370-G367=-2,4)+IF(G370-G367=-1,3)+IF(G370-G367=0,2)+IF(G370-G367=1,1)+IF(G370-G367&gt;2,0)</f>
        <v>0</v>
      </c>
      <c r="H372" s="141">
        <f t="shared" si="193"/>
        <v>0</v>
      </c>
      <c r="I372" s="141">
        <f t="shared" si="193"/>
        <v>0</v>
      </c>
      <c r="J372" s="141">
        <f t="shared" si="193"/>
        <v>0</v>
      </c>
      <c r="K372" s="141">
        <f t="shared" si="193"/>
        <v>0</v>
      </c>
      <c r="L372" s="141">
        <f t="shared" si="193"/>
        <v>0</v>
      </c>
      <c r="M372" s="141">
        <f t="shared" si="193"/>
        <v>0</v>
      </c>
      <c r="N372" s="141">
        <f t="shared" si="193"/>
        <v>0</v>
      </c>
      <c r="O372" s="142">
        <f t="shared" si="193"/>
        <v>0</v>
      </c>
      <c r="P372" s="143">
        <f>SUM(G372:O372)</f>
        <v>0</v>
      </c>
      <c r="Q372" s="142">
        <f t="shared" ref="Q372:Y372" si="194">IF(Q370-Q367=-2,4)+IF(Q370-Q367=-1,3)+IF(Q370-Q367=0,2)+IF(Q370-Q367=1,1)+IF(Q370-Q367&gt;2,0)</f>
        <v>0</v>
      </c>
      <c r="R372" s="142">
        <f t="shared" si="194"/>
        <v>0</v>
      </c>
      <c r="S372" s="142">
        <f t="shared" si="194"/>
        <v>0</v>
      </c>
      <c r="T372" s="142">
        <f t="shared" si="194"/>
        <v>0</v>
      </c>
      <c r="U372" s="142">
        <f t="shared" si="194"/>
        <v>0</v>
      </c>
      <c r="V372" s="142">
        <f t="shared" si="194"/>
        <v>0</v>
      </c>
      <c r="W372" s="142">
        <f t="shared" si="194"/>
        <v>0</v>
      </c>
      <c r="X372" s="142">
        <f t="shared" si="194"/>
        <v>0</v>
      </c>
      <c r="Y372" s="142">
        <f t="shared" si="194"/>
        <v>0</v>
      </c>
      <c r="Z372" s="143">
        <f>SUM(Q372:Y372)</f>
        <v>0</v>
      </c>
      <c r="AA372" s="144">
        <f>P372+Z372</f>
        <v>0</v>
      </c>
      <c r="AB372" s="101"/>
      <c r="AC372" s="101"/>
    </row>
    <row r="373" spans="5:32" x14ac:dyDescent="0.35">
      <c r="E373" s="101"/>
      <c r="F373" s="38"/>
      <c r="G373" s="28">
        <f>G370-G367</f>
        <v>6</v>
      </c>
      <c r="H373" s="28">
        <f t="shared" ref="H373:O373" si="195">H370-H367</f>
        <v>6</v>
      </c>
      <c r="I373" s="28">
        <f t="shared" si="195"/>
        <v>5</v>
      </c>
      <c r="J373" s="28">
        <f t="shared" si="195"/>
        <v>6</v>
      </c>
      <c r="K373" s="28">
        <f t="shared" si="195"/>
        <v>7</v>
      </c>
      <c r="L373" s="28">
        <f t="shared" si="195"/>
        <v>5</v>
      </c>
      <c r="M373" s="28">
        <f t="shared" si="195"/>
        <v>7</v>
      </c>
      <c r="N373" s="28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5"/>
      <c r="AA373" s="146"/>
      <c r="AB373" s="101"/>
      <c r="AC373" s="101"/>
    </row>
    <row r="374" spans="5:32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2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2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0</v>
      </c>
      <c r="P376" s="198" t="s">
        <v>57</v>
      </c>
      <c r="Q376" s="198"/>
      <c r="R376" s="198"/>
      <c r="S376" s="198"/>
      <c r="T376" s="198"/>
      <c r="U376" s="148">
        <f>COUNTIF(G373:Y373,"=2")</f>
        <v>0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</row>
    <row r="377" spans="5:32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0</v>
      </c>
      <c r="P377" s="198" t="s">
        <v>60</v>
      </c>
      <c r="Q377" s="198"/>
      <c r="R377" s="198"/>
      <c r="S377" s="198"/>
      <c r="T377" s="198"/>
      <c r="U377" s="151">
        <f>COUNTIF(G373:Y373,"&gt;=3")</f>
        <v>18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</row>
    <row r="378" spans="5:32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0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</row>
    <row r="379" spans="5:32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0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</row>
    <row r="380" spans="5:32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0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</row>
    <row r="381" spans="5:32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18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</row>
    <row r="382" spans="5:32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</row>
    <row r="383" spans="5:32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</row>
    <row r="384" spans="5:32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</row>
    <row r="385" spans="5:32" ht="15.5" thickTop="1" thickBot="1" x14ac:dyDescent="0.4"/>
    <row r="386" spans="5:32" x14ac:dyDescent="0.35">
      <c r="E386" s="101"/>
      <c r="F386" s="102" t="s">
        <v>49</v>
      </c>
      <c r="G386" s="196">
        <f>C22</f>
        <v>0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0</v>
      </c>
      <c r="AB386" s="101"/>
      <c r="AC386" s="101"/>
    </row>
    <row r="387" spans="5:32" ht="15" thickBot="1" x14ac:dyDescent="0.4">
      <c r="E387" s="101"/>
      <c r="F387" s="104" t="s">
        <v>6</v>
      </c>
      <c r="G387" s="210">
        <f>E22</f>
        <v>20</v>
      </c>
      <c r="H387" s="211"/>
      <c r="I387" s="211"/>
      <c r="J387" s="211"/>
      <c r="K387" s="17"/>
      <c r="L387" s="211">
        <f>$F$3</f>
        <v>133</v>
      </c>
      <c r="M387" s="211"/>
      <c r="N387" s="211"/>
      <c r="O387" s="211">
        <f>$G$3</f>
        <v>68.599999999999994</v>
      </c>
      <c r="P387" s="211"/>
      <c r="Q387" s="212">
        <f>ROUND((G387*(L387/113)+(O387-AA390)),0)</f>
        <v>20</v>
      </c>
      <c r="R387" s="212"/>
      <c r="S387" s="212"/>
      <c r="T387" s="212"/>
      <c r="U387" s="17"/>
      <c r="V387" s="17"/>
      <c r="AA387" s="17"/>
      <c r="AB387" s="101"/>
      <c r="AC387" s="101"/>
    </row>
    <row r="388" spans="5:32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2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2" x14ac:dyDescent="0.35">
      <c r="E390" s="101"/>
      <c r="F390" s="109" t="s">
        <v>11</v>
      </c>
      <c r="G390" s="110">
        <f>G$7</f>
        <v>4</v>
      </c>
      <c r="H390" s="110">
        <f t="shared" ref="H390:O390" si="197">H$7</f>
        <v>4</v>
      </c>
      <c r="I390" s="110">
        <f t="shared" si="197"/>
        <v>5</v>
      </c>
      <c r="J390" s="110">
        <f t="shared" si="197"/>
        <v>4</v>
      </c>
      <c r="K390" s="110">
        <f t="shared" si="197"/>
        <v>3</v>
      </c>
      <c r="L390" s="110">
        <f t="shared" si="197"/>
        <v>5</v>
      </c>
      <c r="M390" s="110">
        <f t="shared" si="197"/>
        <v>3</v>
      </c>
      <c r="N390" s="110">
        <f t="shared" si="197"/>
        <v>5</v>
      </c>
      <c r="O390" s="110">
        <f t="shared" si="197"/>
        <v>3</v>
      </c>
      <c r="P390" s="111">
        <f>SUM(G390:O390)</f>
        <v>36</v>
      </c>
      <c r="Q390" s="110">
        <f t="shared" ref="Q390:Y390" si="198">Q$7</f>
        <v>4</v>
      </c>
      <c r="R390" s="112">
        <f t="shared" si="198"/>
        <v>4</v>
      </c>
      <c r="S390" s="112">
        <f t="shared" si="198"/>
        <v>3</v>
      </c>
      <c r="T390" s="112">
        <f t="shared" si="198"/>
        <v>5</v>
      </c>
      <c r="U390" s="112">
        <f t="shared" si="198"/>
        <v>3</v>
      </c>
      <c r="V390" s="112">
        <f t="shared" si="198"/>
        <v>4</v>
      </c>
      <c r="W390" s="112">
        <f t="shared" si="198"/>
        <v>4</v>
      </c>
      <c r="X390" s="112">
        <f t="shared" si="198"/>
        <v>5</v>
      </c>
      <c r="Y390" s="113">
        <f t="shared" si="198"/>
        <v>4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2" x14ac:dyDescent="0.35">
      <c r="E391" s="101"/>
      <c r="F391" s="114" t="s">
        <v>7</v>
      </c>
      <c r="G391" s="115">
        <f>G$8</f>
        <v>4</v>
      </c>
      <c r="H391" s="115">
        <f t="shared" ref="H391:O391" si="199">H$8</f>
        <v>8</v>
      </c>
      <c r="I391" s="115">
        <f t="shared" si="199"/>
        <v>12</v>
      </c>
      <c r="J391" s="115">
        <f t="shared" si="199"/>
        <v>14</v>
      </c>
      <c r="K391" s="115">
        <f t="shared" si="199"/>
        <v>2</v>
      </c>
      <c r="L391" s="115">
        <f t="shared" si="199"/>
        <v>10</v>
      </c>
      <c r="M391" s="115">
        <f t="shared" si="199"/>
        <v>18</v>
      </c>
      <c r="N391" s="115">
        <f t="shared" si="199"/>
        <v>16</v>
      </c>
      <c r="O391" s="116">
        <f t="shared" si="199"/>
        <v>6</v>
      </c>
      <c r="P391" s="117"/>
      <c r="Q391" s="118">
        <f t="shared" ref="Q391:Y391" si="200">Q$8</f>
        <v>1</v>
      </c>
      <c r="R391" s="119">
        <f t="shared" si="200"/>
        <v>9</v>
      </c>
      <c r="S391" s="119">
        <f t="shared" si="200"/>
        <v>11</v>
      </c>
      <c r="T391" s="119">
        <f t="shared" si="200"/>
        <v>5</v>
      </c>
      <c r="U391" s="119">
        <f t="shared" si="200"/>
        <v>17</v>
      </c>
      <c r="V391" s="119">
        <f t="shared" si="200"/>
        <v>15</v>
      </c>
      <c r="W391" s="119">
        <f t="shared" si="200"/>
        <v>3</v>
      </c>
      <c r="X391" s="119">
        <f t="shared" si="200"/>
        <v>13</v>
      </c>
      <c r="Y391" s="116">
        <f t="shared" si="200"/>
        <v>7</v>
      </c>
      <c r="Z391" s="117"/>
      <c r="AA391" s="120"/>
      <c r="AB391" s="101"/>
      <c r="AC391" s="101"/>
    </row>
    <row r="392" spans="5:32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1</v>
      </c>
      <c r="H392" s="122">
        <f t="shared" ref="H392:O392" si="201">IF($Q387&lt;=18,IF(H391&lt;=$Q387,1,0),IF($Q387&lt;=36,IF(H391&lt;=($Q387-18),2,1),IF($Q387&gt;36,IF(H391&lt;=($Q387-36),3,2))))</f>
        <v>1</v>
      </c>
      <c r="I392" s="122">
        <f t="shared" si="201"/>
        <v>1</v>
      </c>
      <c r="J392" s="122">
        <f t="shared" si="201"/>
        <v>1</v>
      </c>
      <c r="K392" s="122">
        <f t="shared" si="201"/>
        <v>2</v>
      </c>
      <c r="L392" s="122">
        <f t="shared" si="201"/>
        <v>1</v>
      </c>
      <c r="M392" s="122">
        <f t="shared" si="201"/>
        <v>1</v>
      </c>
      <c r="N392" s="122">
        <f t="shared" si="201"/>
        <v>1</v>
      </c>
      <c r="O392" s="123">
        <f t="shared" si="201"/>
        <v>1</v>
      </c>
      <c r="P392" s="124">
        <f>SUM(G392:O392)</f>
        <v>10</v>
      </c>
      <c r="Q392" s="123">
        <f t="shared" ref="Q392:Y392" si="202">IF($Q387&lt;=18,IF(Q391&lt;=$Q387,1,0),IF($Q387&lt;=36,IF(Q391&lt;=($Q387-18),2,1),IF($Q387&gt;36,IF(Q391&lt;=($Q387-36),3,2))))</f>
        <v>2</v>
      </c>
      <c r="R392" s="123">
        <f t="shared" si="202"/>
        <v>1</v>
      </c>
      <c r="S392" s="123">
        <f t="shared" si="202"/>
        <v>1</v>
      </c>
      <c r="T392" s="123">
        <f t="shared" si="202"/>
        <v>1</v>
      </c>
      <c r="U392" s="123">
        <f t="shared" si="202"/>
        <v>1</v>
      </c>
      <c r="V392" s="123">
        <f t="shared" si="202"/>
        <v>1</v>
      </c>
      <c r="W392" s="123">
        <f t="shared" si="202"/>
        <v>1</v>
      </c>
      <c r="X392" s="123">
        <f t="shared" si="202"/>
        <v>1</v>
      </c>
      <c r="Y392" s="123">
        <f t="shared" si="202"/>
        <v>1</v>
      </c>
      <c r="Z392" s="125">
        <f>SUM(Q392:Y392)</f>
        <v>10</v>
      </c>
      <c r="AA392" s="126">
        <f>P392+Z392</f>
        <v>20</v>
      </c>
      <c r="AB392" s="101"/>
      <c r="AC392" s="101"/>
    </row>
    <row r="393" spans="5:32" x14ac:dyDescent="0.35">
      <c r="E393" s="101"/>
      <c r="F393" s="127" t="s">
        <v>51</v>
      </c>
      <c r="G393" s="128">
        <f t="shared" ref="G393:O393" si="203">G22</f>
        <v>10</v>
      </c>
      <c r="H393" s="128">
        <f t="shared" si="203"/>
        <v>10</v>
      </c>
      <c r="I393" s="128">
        <f t="shared" si="203"/>
        <v>10</v>
      </c>
      <c r="J393" s="128">
        <f t="shared" si="203"/>
        <v>10</v>
      </c>
      <c r="K393" s="128">
        <f t="shared" si="203"/>
        <v>10</v>
      </c>
      <c r="L393" s="128">
        <f t="shared" si="203"/>
        <v>10</v>
      </c>
      <c r="M393" s="128">
        <f t="shared" si="203"/>
        <v>10</v>
      </c>
      <c r="N393" s="128">
        <f t="shared" si="203"/>
        <v>10</v>
      </c>
      <c r="O393" s="128">
        <f t="shared" si="203"/>
        <v>10</v>
      </c>
      <c r="P393" s="129">
        <f>SUM(G393:O393)</f>
        <v>90</v>
      </c>
      <c r="Q393" s="130">
        <f t="shared" ref="Q393:Y393" si="204">Q22</f>
        <v>10</v>
      </c>
      <c r="R393" s="128">
        <f t="shared" si="204"/>
        <v>10</v>
      </c>
      <c r="S393" s="128">
        <f t="shared" si="204"/>
        <v>10</v>
      </c>
      <c r="T393" s="128">
        <f t="shared" si="204"/>
        <v>10</v>
      </c>
      <c r="U393" s="128">
        <f t="shared" si="204"/>
        <v>10</v>
      </c>
      <c r="V393" s="128">
        <f t="shared" si="204"/>
        <v>10</v>
      </c>
      <c r="W393" s="128">
        <f t="shared" si="204"/>
        <v>10</v>
      </c>
      <c r="X393" s="128">
        <f t="shared" si="204"/>
        <v>10</v>
      </c>
      <c r="Y393" s="131">
        <f t="shared" si="204"/>
        <v>10</v>
      </c>
      <c r="Z393" s="129">
        <f>SUM(Q393:Y393)</f>
        <v>90</v>
      </c>
      <c r="AA393" s="132">
        <f>P393+Z393</f>
        <v>180</v>
      </c>
      <c r="AB393" s="101"/>
      <c r="AC393" s="101"/>
    </row>
    <row r="394" spans="5:32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0</v>
      </c>
      <c r="H394" s="134">
        <f t="shared" ref="H394:O394" si="205">IF(H393-H390=-1,3+H392)+IF(H393-H390=0,2+H392)+IF(H393-H390=1,1+H392)+IF(H393-H390=2,H392)+IF(H393-H390=3,IF(H392-1&gt;0,H392-1,0))+IF(H393-H390=4,IF(H392-2&gt;0,H392-2,0))</f>
        <v>0</v>
      </c>
      <c r="I394" s="134">
        <f t="shared" si="205"/>
        <v>0</v>
      </c>
      <c r="J394" s="134">
        <f t="shared" si="205"/>
        <v>0</v>
      </c>
      <c r="K394" s="134">
        <f t="shared" si="205"/>
        <v>0</v>
      </c>
      <c r="L394" s="134">
        <f t="shared" si="205"/>
        <v>0</v>
      </c>
      <c r="M394" s="134">
        <f t="shared" si="205"/>
        <v>0</v>
      </c>
      <c r="N394" s="134">
        <f t="shared" si="205"/>
        <v>0</v>
      </c>
      <c r="O394" s="135">
        <f t="shared" si="205"/>
        <v>0</v>
      </c>
      <c r="P394" s="136">
        <f>SUM(G394:O394)</f>
        <v>0</v>
      </c>
      <c r="Q394" s="137">
        <f t="shared" ref="Q394:Y394" si="206">IF(Q393-Q390=-1,3+Q392)+IF(Q393-Q390=0,2+Q392)+IF(Q393-Q390=1,1+Q392)+IF(Q393-Q390=2,Q392)+IF(Q393-Q390=3,IF(Q392-1&gt;0,Q392-1,0))+IF(Q393-Q390=4,IF(Q392-2&gt;0,Q392-2,0))</f>
        <v>0</v>
      </c>
      <c r="R394" s="138">
        <f t="shared" si="206"/>
        <v>0</v>
      </c>
      <c r="S394" s="138">
        <f t="shared" si="206"/>
        <v>0</v>
      </c>
      <c r="T394" s="138">
        <f t="shared" si="206"/>
        <v>0</v>
      </c>
      <c r="U394" s="138">
        <f t="shared" si="206"/>
        <v>0</v>
      </c>
      <c r="V394" s="138">
        <f t="shared" si="206"/>
        <v>0</v>
      </c>
      <c r="W394" s="138">
        <f t="shared" si="206"/>
        <v>0</v>
      </c>
      <c r="X394" s="138">
        <f t="shared" si="206"/>
        <v>0</v>
      </c>
      <c r="Y394" s="135">
        <f t="shared" si="206"/>
        <v>0</v>
      </c>
      <c r="Z394" s="136">
        <f>SUM(Q394:Y394)</f>
        <v>0</v>
      </c>
      <c r="AA394" s="139">
        <f>P394+Z394</f>
        <v>0</v>
      </c>
      <c r="AB394" s="101"/>
      <c r="AC394" s="101"/>
    </row>
    <row r="395" spans="5:32" ht="15" thickBot="1" x14ac:dyDescent="0.4">
      <c r="E395" s="101"/>
      <c r="F395" s="140" t="s">
        <v>53</v>
      </c>
      <c r="G395" s="141">
        <f t="shared" ref="G395:O395" si="207">IF(G393-G390=-2,4)+IF(G393-G390=-1,3)+IF(G393-G390=0,2)+IF(G393-G390=1,1)+IF(G393-G390&gt;2,0)</f>
        <v>0</v>
      </c>
      <c r="H395" s="141">
        <f t="shared" si="207"/>
        <v>0</v>
      </c>
      <c r="I395" s="141">
        <f t="shared" si="207"/>
        <v>0</v>
      </c>
      <c r="J395" s="141">
        <f t="shared" si="207"/>
        <v>0</v>
      </c>
      <c r="K395" s="141">
        <f t="shared" si="207"/>
        <v>0</v>
      </c>
      <c r="L395" s="141">
        <f t="shared" si="207"/>
        <v>0</v>
      </c>
      <c r="M395" s="141">
        <f t="shared" si="207"/>
        <v>0</v>
      </c>
      <c r="N395" s="141">
        <f t="shared" si="207"/>
        <v>0</v>
      </c>
      <c r="O395" s="142">
        <f t="shared" si="207"/>
        <v>0</v>
      </c>
      <c r="P395" s="143">
        <f>SUM(G395:O395)</f>
        <v>0</v>
      </c>
      <c r="Q395" s="142">
        <f t="shared" ref="Q395:Y395" si="208">IF(Q393-Q390=-2,4)+IF(Q393-Q390=-1,3)+IF(Q393-Q390=0,2)+IF(Q393-Q390=1,1)+IF(Q393-Q390&gt;2,0)</f>
        <v>0</v>
      </c>
      <c r="R395" s="142">
        <f t="shared" si="208"/>
        <v>0</v>
      </c>
      <c r="S395" s="142">
        <f t="shared" si="208"/>
        <v>0</v>
      </c>
      <c r="T395" s="142">
        <f t="shared" si="208"/>
        <v>0</v>
      </c>
      <c r="U395" s="142">
        <f t="shared" si="208"/>
        <v>0</v>
      </c>
      <c r="V395" s="142">
        <f t="shared" si="208"/>
        <v>0</v>
      </c>
      <c r="W395" s="142">
        <f t="shared" si="208"/>
        <v>0</v>
      </c>
      <c r="X395" s="142">
        <f t="shared" si="208"/>
        <v>0</v>
      </c>
      <c r="Y395" s="142">
        <f t="shared" si="208"/>
        <v>0</v>
      </c>
      <c r="Z395" s="143">
        <f>SUM(Q395:Y395)</f>
        <v>0</v>
      </c>
      <c r="AA395" s="144">
        <f>P395+Z395</f>
        <v>0</v>
      </c>
      <c r="AB395" s="101"/>
      <c r="AC395" s="101"/>
    </row>
    <row r="396" spans="5:32" x14ac:dyDescent="0.35">
      <c r="E396" s="101"/>
      <c r="F396" s="38"/>
      <c r="G396" s="28">
        <f>G393-G390</f>
        <v>6</v>
      </c>
      <c r="H396" s="28">
        <f t="shared" ref="H396:O396" si="209">H393-H390</f>
        <v>6</v>
      </c>
      <c r="I396" s="28">
        <f t="shared" si="209"/>
        <v>5</v>
      </c>
      <c r="J396" s="28">
        <f t="shared" si="209"/>
        <v>6</v>
      </c>
      <c r="K396" s="28">
        <f t="shared" si="209"/>
        <v>7</v>
      </c>
      <c r="L396" s="28">
        <f t="shared" si="209"/>
        <v>5</v>
      </c>
      <c r="M396" s="28">
        <f t="shared" si="209"/>
        <v>7</v>
      </c>
      <c r="N396" s="28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5"/>
      <c r="AA396" s="146"/>
      <c r="AB396" s="101"/>
      <c r="AC396" s="101"/>
    </row>
    <row r="397" spans="5:32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2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2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0</v>
      </c>
      <c r="P399" s="198" t="s">
        <v>57</v>
      </c>
      <c r="Q399" s="198"/>
      <c r="R399" s="198"/>
      <c r="S399" s="198"/>
      <c r="T399" s="198"/>
      <c r="U399" s="148">
        <f>COUNTIF(G396:Y396,"=2")</f>
        <v>0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</row>
    <row r="400" spans="5:32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0</v>
      </c>
      <c r="P400" s="198" t="s">
        <v>60</v>
      </c>
      <c r="Q400" s="198"/>
      <c r="R400" s="198"/>
      <c r="S400" s="198"/>
      <c r="T400" s="198"/>
      <c r="U400" s="151">
        <f>COUNTIF(G396:Y396,"&gt;=3")</f>
        <v>18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</row>
    <row r="401" spans="5:32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0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</row>
    <row r="402" spans="5:32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0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</row>
    <row r="403" spans="5:32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0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</row>
    <row r="404" spans="5:32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18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</row>
    <row r="405" spans="5:32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</row>
    <row r="406" spans="5:32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</row>
    <row r="407" spans="5:32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</row>
    <row r="408" spans="5:32" ht="15.5" thickTop="1" thickBot="1" x14ac:dyDescent="0.4"/>
    <row r="409" spans="5:32" x14ac:dyDescent="0.35">
      <c r="E409" s="101"/>
      <c r="F409" s="102" t="s">
        <v>49</v>
      </c>
      <c r="G409" s="196">
        <f>C23</f>
        <v>0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0</v>
      </c>
      <c r="AB409" s="101"/>
      <c r="AC409" s="101"/>
    </row>
    <row r="410" spans="5:32" ht="15" thickBot="1" x14ac:dyDescent="0.4">
      <c r="E410" s="101"/>
      <c r="F410" s="104" t="s">
        <v>6</v>
      </c>
      <c r="G410" s="210">
        <f>E23</f>
        <v>20</v>
      </c>
      <c r="H410" s="211"/>
      <c r="I410" s="211"/>
      <c r="J410" s="211"/>
      <c r="K410" s="17"/>
      <c r="L410" s="211">
        <f>$F$3</f>
        <v>133</v>
      </c>
      <c r="M410" s="211"/>
      <c r="N410" s="211"/>
      <c r="O410" s="211">
        <f>$G$3</f>
        <v>68.599999999999994</v>
      </c>
      <c r="P410" s="211"/>
      <c r="Q410" s="212">
        <f>ROUND((G410*(L410/113)+(O410-AA413)),0)</f>
        <v>20</v>
      </c>
      <c r="R410" s="212"/>
      <c r="S410" s="212"/>
      <c r="T410" s="212"/>
      <c r="U410" s="17"/>
      <c r="V410" s="17"/>
      <c r="AA410" s="17"/>
      <c r="AB410" s="101"/>
      <c r="AC410" s="101"/>
    </row>
    <row r="411" spans="5:32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2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2" x14ac:dyDescent="0.35">
      <c r="E413" s="101"/>
      <c r="F413" s="109" t="s">
        <v>11</v>
      </c>
      <c r="G413" s="110">
        <f>G$7</f>
        <v>4</v>
      </c>
      <c r="H413" s="110">
        <f t="shared" ref="H413:O413" si="211">H$7</f>
        <v>4</v>
      </c>
      <c r="I413" s="110">
        <f t="shared" si="211"/>
        <v>5</v>
      </c>
      <c r="J413" s="110">
        <f t="shared" si="211"/>
        <v>4</v>
      </c>
      <c r="K413" s="110">
        <f t="shared" si="211"/>
        <v>3</v>
      </c>
      <c r="L413" s="110">
        <f t="shared" si="211"/>
        <v>5</v>
      </c>
      <c r="M413" s="110">
        <f t="shared" si="211"/>
        <v>3</v>
      </c>
      <c r="N413" s="110">
        <f t="shared" si="211"/>
        <v>5</v>
      </c>
      <c r="O413" s="110">
        <f t="shared" si="211"/>
        <v>3</v>
      </c>
      <c r="P413" s="111">
        <f>SUM(G413:O413)</f>
        <v>36</v>
      </c>
      <c r="Q413" s="110">
        <f t="shared" ref="Q413:Y413" si="212">Q$7</f>
        <v>4</v>
      </c>
      <c r="R413" s="112">
        <f t="shared" si="212"/>
        <v>4</v>
      </c>
      <c r="S413" s="112">
        <f t="shared" si="212"/>
        <v>3</v>
      </c>
      <c r="T413" s="112">
        <f t="shared" si="212"/>
        <v>5</v>
      </c>
      <c r="U413" s="112">
        <f t="shared" si="212"/>
        <v>3</v>
      </c>
      <c r="V413" s="112">
        <f t="shared" si="212"/>
        <v>4</v>
      </c>
      <c r="W413" s="112">
        <f t="shared" si="212"/>
        <v>4</v>
      </c>
      <c r="X413" s="112">
        <f t="shared" si="212"/>
        <v>5</v>
      </c>
      <c r="Y413" s="113">
        <f t="shared" si="212"/>
        <v>4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2" x14ac:dyDescent="0.35">
      <c r="E414" s="101"/>
      <c r="F414" s="114" t="s">
        <v>7</v>
      </c>
      <c r="G414" s="115">
        <f>G$8</f>
        <v>4</v>
      </c>
      <c r="H414" s="115">
        <f t="shared" ref="H414:O414" si="213">H$8</f>
        <v>8</v>
      </c>
      <c r="I414" s="115">
        <f t="shared" si="213"/>
        <v>12</v>
      </c>
      <c r="J414" s="115">
        <f t="shared" si="213"/>
        <v>14</v>
      </c>
      <c r="K414" s="115">
        <f t="shared" si="213"/>
        <v>2</v>
      </c>
      <c r="L414" s="115">
        <f t="shared" si="213"/>
        <v>10</v>
      </c>
      <c r="M414" s="115">
        <f t="shared" si="213"/>
        <v>18</v>
      </c>
      <c r="N414" s="115">
        <f t="shared" si="213"/>
        <v>16</v>
      </c>
      <c r="O414" s="116">
        <f t="shared" si="213"/>
        <v>6</v>
      </c>
      <c r="P414" s="117"/>
      <c r="Q414" s="118">
        <f t="shared" ref="Q414:Y414" si="214">Q$8</f>
        <v>1</v>
      </c>
      <c r="R414" s="119">
        <f t="shared" si="214"/>
        <v>9</v>
      </c>
      <c r="S414" s="119">
        <f t="shared" si="214"/>
        <v>11</v>
      </c>
      <c r="T414" s="119">
        <f t="shared" si="214"/>
        <v>5</v>
      </c>
      <c r="U414" s="119">
        <f t="shared" si="214"/>
        <v>17</v>
      </c>
      <c r="V414" s="119">
        <f t="shared" si="214"/>
        <v>15</v>
      </c>
      <c r="W414" s="119">
        <f t="shared" si="214"/>
        <v>3</v>
      </c>
      <c r="X414" s="119">
        <f t="shared" si="214"/>
        <v>13</v>
      </c>
      <c r="Y414" s="116">
        <f t="shared" si="214"/>
        <v>7</v>
      </c>
      <c r="Z414" s="117"/>
      <c r="AA414" s="120"/>
      <c r="AB414" s="101"/>
      <c r="AC414" s="101"/>
    </row>
    <row r="415" spans="5:32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:O415" si="215">IF($Q410&lt;=18,IF(H414&lt;=$Q410,1,0),IF($Q410&lt;=36,IF(H414&lt;=($Q410-18),2,1),IF($Q410&gt;36,IF(H414&lt;=($Q410-36),3,2))))</f>
        <v>1</v>
      </c>
      <c r="I415" s="122">
        <f t="shared" si="215"/>
        <v>1</v>
      </c>
      <c r="J415" s="122">
        <f t="shared" si="215"/>
        <v>1</v>
      </c>
      <c r="K415" s="122">
        <f t="shared" si="215"/>
        <v>2</v>
      </c>
      <c r="L415" s="122">
        <f t="shared" si="215"/>
        <v>1</v>
      </c>
      <c r="M415" s="122">
        <f t="shared" si="215"/>
        <v>1</v>
      </c>
      <c r="N415" s="122">
        <f t="shared" si="215"/>
        <v>1</v>
      </c>
      <c r="O415" s="123">
        <f t="shared" si="215"/>
        <v>1</v>
      </c>
      <c r="P415" s="124">
        <f>SUM(G415:O415)</f>
        <v>10</v>
      </c>
      <c r="Q415" s="123">
        <f t="shared" ref="Q415:Y415" si="216">IF($Q410&lt;=18,IF(Q414&lt;=$Q410,1,0),IF($Q410&lt;=36,IF(Q414&lt;=($Q410-18),2,1),IF($Q410&gt;36,IF(Q414&lt;=($Q410-36),3,2))))</f>
        <v>2</v>
      </c>
      <c r="R415" s="123">
        <f t="shared" si="216"/>
        <v>1</v>
      </c>
      <c r="S415" s="123">
        <f t="shared" si="216"/>
        <v>1</v>
      </c>
      <c r="T415" s="123">
        <f t="shared" si="216"/>
        <v>1</v>
      </c>
      <c r="U415" s="123">
        <f t="shared" si="216"/>
        <v>1</v>
      </c>
      <c r="V415" s="123">
        <f t="shared" si="216"/>
        <v>1</v>
      </c>
      <c r="W415" s="123">
        <f t="shared" si="216"/>
        <v>1</v>
      </c>
      <c r="X415" s="123">
        <f t="shared" si="216"/>
        <v>1</v>
      </c>
      <c r="Y415" s="123">
        <f t="shared" si="216"/>
        <v>1</v>
      </c>
      <c r="Z415" s="125">
        <f>SUM(Q415:Y415)</f>
        <v>10</v>
      </c>
      <c r="AA415" s="126">
        <f>P415+Z415</f>
        <v>20</v>
      </c>
      <c r="AB415" s="101"/>
      <c r="AC415" s="101"/>
    </row>
    <row r="416" spans="5:32" x14ac:dyDescent="0.35">
      <c r="E416" s="101"/>
      <c r="F416" s="127" t="s">
        <v>51</v>
      </c>
      <c r="G416" s="128">
        <f t="shared" ref="G416:O416" si="217">G23</f>
        <v>10</v>
      </c>
      <c r="H416" s="128">
        <f t="shared" si="217"/>
        <v>10</v>
      </c>
      <c r="I416" s="128">
        <f t="shared" si="217"/>
        <v>10</v>
      </c>
      <c r="J416" s="128">
        <f t="shared" si="217"/>
        <v>10</v>
      </c>
      <c r="K416" s="128">
        <f t="shared" si="217"/>
        <v>10</v>
      </c>
      <c r="L416" s="128">
        <f t="shared" si="217"/>
        <v>10</v>
      </c>
      <c r="M416" s="128">
        <f t="shared" si="217"/>
        <v>10</v>
      </c>
      <c r="N416" s="128">
        <f t="shared" si="217"/>
        <v>10</v>
      </c>
      <c r="O416" s="128">
        <f t="shared" si="217"/>
        <v>10</v>
      </c>
      <c r="P416" s="129">
        <f>SUM(G416:O416)</f>
        <v>90</v>
      </c>
      <c r="Q416" s="130">
        <f t="shared" ref="Q416:Y416" si="218">Q23</f>
        <v>10</v>
      </c>
      <c r="R416" s="128">
        <f t="shared" si="218"/>
        <v>10</v>
      </c>
      <c r="S416" s="128">
        <f t="shared" si="218"/>
        <v>10</v>
      </c>
      <c r="T416" s="128">
        <f t="shared" si="218"/>
        <v>10</v>
      </c>
      <c r="U416" s="128">
        <f t="shared" si="218"/>
        <v>10</v>
      </c>
      <c r="V416" s="128">
        <f t="shared" si="218"/>
        <v>10</v>
      </c>
      <c r="W416" s="128">
        <f t="shared" si="218"/>
        <v>10</v>
      </c>
      <c r="X416" s="128">
        <f t="shared" si="218"/>
        <v>10</v>
      </c>
      <c r="Y416" s="131">
        <f t="shared" si="218"/>
        <v>10</v>
      </c>
      <c r="Z416" s="129">
        <f>SUM(Q416:Y416)</f>
        <v>90</v>
      </c>
      <c r="AA416" s="132">
        <f>P416+Z416</f>
        <v>180</v>
      </c>
      <c r="AB416" s="101"/>
      <c r="AC416" s="101"/>
    </row>
    <row r="417" spans="5:32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0</v>
      </c>
      <c r="H417" s="134">
        <f t="shared" ref="H417:O417" si="219">IF(H416-H413=-1,3+H415)+IF(H416-H413=0,2+H415)+IF(H416-H413=1,1+H415)+IF(H416-H413=2,H415)+IF(H416-H413=3,IF(H415-1&gt;0,H415-1,0))+IF(H416-H413=4,IF(H415-2&gt;0,H415-2,0))</f>
        <v>0</v>
      </c>
      <c r="I417" s="134">
        <f t="shared" si="219"/>
        <v>0</v>
      </c>
      <c r="J417" s="134">
        <f t="shared" si="219"/>
        <v>0</v>
      </c>
      <c r="K417" s="134">
        <f t="shared" si="219"/>
        <v>0</v>
      </c>
      <c r="L417" s="134">
        <f t="shared" si="219"/>
        <v>0</v>
      </c>
      <c r="M417" s="134">
        <f t="shared" si="219"/>
        <v>0</v>
      </c>
      <c r="N417" s="134">
        <f t="shared" si="219"/>
        <v>0</v>
      </c>
      <c r="O417" s="135">
        <f t="shared" si="219"/>
        <v>0</v>
      </c>
      <c r="P417" s="136">
        <f>SUM(G417:O417)</f>
        <v>0</v>
      </c>
      <c r="Q417" s="137">
        <f t="shared" ref="Q417:Y417" si="220">IF(Q416-Q413=-1,3+Q415)+IF(Q416-Q413=0,2+Q415)+IF(Q416-Q413=1,1+Q415)+IF(Q416-Q413=2,Q415)+IF(Q416-Q413=3,IF(Q415-1&gt;0,Q415-1,0))+IF(Q416-Q413=4,IF(Q415-2&gt;0,Q415-2,0))</f>
        <v>0</v>
      </c>
      <c r="R417" s="138">
        <f t="shared" si="220"/>
        <v>0</v>
      </c>
      <c r="S417" s="138">
        <f t="shared" si="220"/>
        <v>0</v>
      </c>
      <c r="T417" s="138">
        <f t="shared" si="220"/>
        <v>0</v>
      </c>
      <c r="U417" s="138">
        <f t="shared" si="220"/>
        <v>0</v>
      </c>
      <c r="V417" s="138">
        <f t="shared" si="220"/>
        <v>0</v>
      </c>
      <c r="W417" s="138">
        <f t="shared" si="220"/>
        <v>0</v>
      </c>
      <c r="X417" s="138">
        <f t="shared" si="220"/>
        <v>0</v>
      </c>
      <c r="Y417" s="135">
        <f t="shared" si="220"/>
        <v>0</v>
      </c>
      <c r="Z417" s="136">
        <f>SUM(Q417:Y417)</f>
        <v>0</v>
      </c>
      <c r="AA417" s="139">
        <f>P417+Z417</f>
        <v>0</v>
      </c>
      <c r="AB417" s="101"/>
      <c r="AC417" s="101"/>
    </row>
    <row r="418" spans="5:32" ht="15" thickBot="1" x14ac:dyDescent="0.4">
      <c r="E418" s="101"/>
      <c r="F418" s="140" t="s">
        <v>53</v>
      </c>
      <c r="G418" s="141">
        <f t="shared" ref="G418:O418" si="221">IF(G416-G413=-2,4)+IF(G416-G413=-1,3)+IF(G416-G413=0,2)+IF(G416-G413=1,1)+IF(G416-G413&gt;2,0)</f>
        <v>0</v>
      </c>
      <c r="H418" s="141">
        <f t="shared" si="221"/>
        <v>0</v>
      </c>
      <c r="I418" s="141">
        <f t="shared" si="221"/>
        <v>0</v>
      </c>
      <c r="J418" s="141">
        <f t="shared" si="221"/>
        <v>0</v>
      </c>
      <c r="K418" s="141">
        <f t="shared" si="221"/>
        <v>0</v>
      </c>
      <c r="L418" s="141">
        <f t="shared" si="221"/>
        <v>0</v>
      </c>
      <c r="M418" s="141">
        <f t="shared" si="221"/>
        <v>0</v>
      </c>
      <c r="N418" s="141">
        <f t="shared" si="221"/>
        <v>0</v>
      </c>
      <c r="O418" s="142">
        <f t="shared" si="221"/>
        <v>0</v>
      </c>
      <c r="P418" s="143">
        <f>SUM(G418:O418)</f>
        <v>0</v>
      </c>
      <c r="Q418" s="142">
        <f t="shared" ref="Q418:Y418" si="222">IF(Q416-Q413=-2,4)+IF(Q416-Q413=-1,3)+IF(Q416-Q413=0,2)+IF(Q416-Q413=1,1)+IF(Q416-Q413&gt;2,0)</f>
        <v>0</v>
      </c>
      <c r="R418" s="142">
        <f t="shared" si="222"/>
        <v>0</v>
      </c>
      <c r="S418" s="142">
        <f t="shared" si="222"/>
        <v>0</v>
      </c>
      <c r="T418" s="142">
        <f t="shared" si="222"/>
        <v>0</v>
      </c>
      <c r="U418" s="142">
        <f t="shared" si="222"/>
        <v>0</v>
      </c>
      <c r="V418" s="142">
        <f t="shared" si="222"/>
        <v>0</v>
      </c>
      <c r="W418" s="142">
        <f t="shared" si="222"/>
        <v>0</v>
      </c>
      <c r="X418" s="142">
        <f t="shared" si="222"/>
        <v>0</v>
      </c>
      <c r="Y418" s="142">
        <f t="shared" si="222"/>
        <v>0</v>
      </c>
      <c r="Z418" s="143">
        <f>SUM(Q418:Y418)</f>
        <v>0</v>
      </c>
      <c r="AA418" s="144">
        <f>P418+Z418</f>
        <v>0</v>
      </c>
      <c r="AB418" s="101"/>
      <c r="AC418" s="101"/>
    </row>
    <row r="419" spans="5:32" x14ac:dyDescent="0.35">
      <c r="E419" s="101"/>
      <c r="F419" s="38"/>
      <c r="G419" s="28">
        <f>G416-G413</f>
        <v>6</v>
      </c>
      <c r="H419" s="28">
        <f t="shared" ref="H419:O419" si="223">H416-H413</f>
        <v>6</v>
      </c>
      <c r="I419" s="28">
        <f t="shared" si="223"/>
        <v>5</v>
      </c>
      <c r="J419" s="28">
        <f t="shared" si="223"/>
        <v>6</v>
      </c>
      <c r="K419" s="28">
        <f t="shared" si="223"/>
        <v>7</v>
      </c>
      <c r="L419" s="28">
        <f t="shared" si="223"/>
        <v>5</v>
      </c>
      <c r="M419" s="28">
        <f t="shared" si="223"/>
        <v>7</v>
      </c>
      <c r="N419" s="28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5"/>
      <c r="AA419" s="146"/>
      <c r="AB419" s="101"/>
      <c r="AC419" s="101"/>
    </row>
    <row r="420" spans="5:32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2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2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0</v>
      </c>
      <c r="P422" s="198" t="s">
        <v>57</v>
      </c>
      <c r="Q422" s="198"/>
      <c r="R422" s="198"/>
      <c r="S422" s="198"/>
      <c r="T422" s="198"/>
      <c r="U422" s="148">
        <f>COUNTIF(G419:Y419,"=2")</f>
        <v>0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</row>
    <row r="423" spans="5:32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0</v>
      </c>
      <c r="M423" s="217" t="s">
        <v>59</v>
      </c>
      <c r="N423" s="217"/>
      <c r="O423" s="152">
        <f>COUNTIF(G419:Y419,"=1")</f>
        <v>0</v>
      </c>
      <c r="P423" s="198" t="s">
        <v>60</v>
      </c>
      <c r="Q423" s="198"/>
      <c r="R423" s="198"/>
      <c r="S423" s="198"/>
      <c r="T423" s="198"/>
      <c r="U423" s="151">
        <f>COUNTIF(G419:Y419,"&gt;=3")</f>
        <v>18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</row>
    <row r="424" spans="5:32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0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</row>
    <row r="425" spans="5:32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0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</row>
    <row r="426" spans="5:32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0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</row>
    <row r="427" spans="5:32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18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</row>
    <row r="428" spans="5:32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</row>
    <row r="429" spans="5:32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</row>
    <row r="430" spans="5:32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</row>
    <row r="431" spans="5:32" ht="15.5" thickTop="1" thickBot="1" x14ac:dyDescent="0.4"/>
    <row r="432" spans="5:32" x14ac:dyDescent="0.35">
      <c r="E432" s="101"/>
      <c r="F432" s="102" t="s">
        <v>49</v>
      </c>
      <c r="G432" s="196">
        <f>C24</f>
        <v>0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0</v>
      </c>
      <c r="AB432" s="101"/>
      <c r="AC432" s="101"/>
    </row>
    <row r="433" spans="5:32" ht="15" thickBot="1" x14ac:dyDescent="0.4">
      <c r="E433" s="101"/>
      <c r="F433" s="104" t="s">
        <v>6</v>
      </c>
      <c r="G433" s="210">
        <f>E24</f>
        <v>20</v>
      </c>
      <c r="H433" s="211"/>
      <c r="I433" s="211"/>
      <c r="J433" s="211"/>
      <c r="K433" s="17"/>
      <c r="L433" s="211">
        <f>$F$3</f>
        <v>133</v>
      </c>
      <c r="M433" s="211"/>
      <c r="N433" s="211"/>
      <c r="O433" s="211">
        <f>$G$3</f>
        <v>68.599999999999994</v>
      </c>
      <c r="P433" s="211"/>
      <c r="Q433" s="212">
        <f>ROUND((G433*(L433/113)+(O433-AA436)),0)</f>
        <v>20</v>
      </c>
      <c r="R433" s="212"/>
      <c r="S433" s="212"/>
      <c r="T433" s="212"/>
      <c r="U433" s="17"/>
      <c r="V433" s="17"/>
      <c r="AA433" s="17"/>
      <c r="AB433" s="101"/>
      <c r="AC433" s="101"/>
    </row>
    <row r="434" spans="5:32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2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2" x14ac:dyDescent="0.35">
      <c r="E436" s="101"/>
      <c r="F436" s="109" t="s">
        <v>11</v>
      </c>
      <c r="G436" s="110">
        <f>G$7</f>
        <v>4</v>
      </c>
      <c r="H436" s="110">
        <f t="shared" ref="H436:O436" si="225">H$7</f>
        <v>4</v>
      </c>
      <c r="I436" s="110">
        <f t="shared" si="225"/>
        <v>5</v>
      </c>
      <c r="J436" s="110">
        <f t="shared" si="225"/>
        <v>4</v>
      </c>
      <c r="K436" s="110">
        <f t="shared" si="225"/>
        <v>3</v>
      </c>
      <c r="L436" s="110">
        <f t="shared" si="225"/>
        <v>5</v>
      </c>
      <c r="M436" s="110">
        <f t="shared" si="225"/>
        <v>3</v>
      </c>
      <c r="N436" s="110">
        <f t="shared" si="225"/>
        <v>5</v>
      </c>
      <c r="O436" s="110">
        <f t="shared" si="225"/>
        <v>3</v>
      </c>
      <c r="P436" s="111">
        <f>SUM(G436:O436)</f>
        <v>36</v>
      </c>
      <c r="Q436" s="110">
        <f t="shared" ref="Q436:Y436" si="226">Q$7</f>
        <v>4</v>
      </c>
      <c r="R436" s="112">
        <f t="shared" si="226"/>
        <v>4</v>
      </c>
      <c r="S436" s="112">
        <f t="shared" si="226"/>
        <v>3</v>
      </c>
      <c r="T436" s="112">
        <f t="shared" si="226"/>
        <v>5</v>
      </c>
      <c r="U436" s="112">
        <f t="shared" si="226"/>
        <v>3</v>
      </c>
      <c r="V436" s="112">
        <f t="shared" si="226"/>
        <v>4</v>
      </c>
      <c r="W436" s="112">
        <f t="shared" si="226"/>
        <v>4</v>
      </c>
      <c r="X436" s="112">
        <f t="shared" si="226"/>
        <v>5</v>
      </c>
      <c r="Y436" s="113">
        <f t="shared" si="226"/>
        <v>4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2" x14ac:dyDescent="0.35">
      <c r="E437" s="101"/>
      <c r="F437" s="114" t="s">
        <v>7</v>
      </c>
      <c r="G437" s="115">
        <f>G$8</f>
        <v>4</v>
      </c>
      <c r="H437" s="115">
        <f t="shared" ref="H437:O437" si="227">H$8</f>
        <v>8</v>
      </c>
      <c r="I437" s="115">
        <f t="shared" si="227"/>
        <v>12</v>
      </c>
      <c r="J437" s="115">
        <f t="shared" si="227"/>
        <v>14</v>
      </c>
      <c r="K437" s="115">
        <f t="shared" si="227"/>
        <v>2</v>
      </c>
      <c r="L437" s="115">
        <f t="shared" si="227"/>
        <v>10</v>
      </c>
      <c r="M437" s="115">
        <f t="shared" si="227"/>
        <v>18</v>
      </c>
      <c r="N437" s="115">
        <f t="shared" si="227"/>
        <v>16</v>
      </c>
      <c r="O437" s="116">
        <f t="shared" si="227"/>
        <v>6</v>
      </c>
      <c r="P437" s="117"/>
      <c r="Q437" s="118">
        <f t="shared" ref="Q437:Y437" si="228">Q$8</f>
        <v>1</v>
      </c>
      <c r="R437" s="119">
        <f t="shared" si="228"/>
        <v>9</v>
      </c>
      <c r="S437" s="119">
        <f t="shared" si="228"/>
        <v>11</v>
      </c>
      <c r="T437" s="119">
        <f t="shared" si="228"/>
        <v>5</v>
      </c>
      <c r="U437" s="119">
        <f t="shared" si="228"/>
        <v>17</v>
      </c>
      <c r="V437" s="119">
        <f t="shared" si="228"/>
        <v>15</v>
      </c>
      <c r="W437" s="119">
        <f t="shared" si="228"/>
        <v>3</v>
      </c>
      <c r="X437" s="119">
        <f t="shared" si="228"/>
        <v>13</v>
      </c>
      <c r="Y437" s="116">
        <f t="shared" si="228"/>
        <v>7</v>
      </c>
      <c r="Z437" s="117"/>
      <c r="AA437" s="120"/>
      <c r="AB437" s="101"/>
      <c r="AC437" s="101"/>
    </row>
    <row r="438" spans="5:32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1</v>
      </c>
      <c r="H438" s="122">
        <f t="shared" ref="H438:O438" si="229">IF($Q433&lt;=18,IF(H437&lt;=$Q433,1,0),IF($Q433&lt;=36,IF(H437&lt;=($Q433-18),2,1),IF($Q433&gt;36,IF(H437&lt;=($Q433-36),3,2))))</f>
        <v>1</v>
      </c>
      <c r="I438" s="122">
        <f t="shared" si="229"/>
        <v>1</v>
      </c>
      <c r="J438" s="122">
        <f t="shared" si="229"/>
        <v>1</v>
      </c>
      <c r="K438" s="122">
        <f t="shared" si="229"/>
        <v>2</v>
      </c>
      <c r="L438" s="122">
        <f t="shared" si="229"/>
        <v>1</v>
      </c>
      <c r="M438" s="122">
        <f t="shared" si="229"/>
        <v>1</v>
      </c>
      <c r="N438" s="122">
        <f t="shared" si="229"/>
        <v>1</v>
      </c>
      <c r="O438" s="123">
        <f t="shared" si="229"/>
        <v>1</v>
      </c>
      <c r="P438" s="124">
        <f>SUM(G438:O438)</f>
        <v>10</v>
      </c>
      <c r="Q438" s="123">
        <f t="shared" ref="Q438:Y438" si="230">IF($Q433&lt;=18,IF(Q437&lt;=$Q433,1,0),IF($Q433&lt;=36,IF(Q437&lt;=($Q433-18),2,1),IF($Q433&gt;36,IF(Q437&lt;=($Q433-36),3,2))))</f>
        <v>2</v>
      </c>
      <c r="R438" s="123">
        <f t="shared" si="230"/>
        <v>1</v>
      </c>
      <c r="S438" s="123">
        <f t="shared" si="230"/>
        <v>1</v>
      </c>
      <c r="T438" s="123">
        <f t="shared" si="230"/>
        <v>1</v>
      </c>
      <c r="U438" s="123">
        <f t="shared" si="230"/>
        <v>1</v>
      </c>
      <c r="V438" s="123">
        <f t="shared" si="230"/>
        <v>1</v>
      </c>
      <c r="W438" s="123">
        <f t="shared" si="230"/>
        <v>1</v>
      </c>
      <c r="X438" s="123">
        <f t="shared" si="230"/>
        <v>1</v>
      </c>
      <c r="Y438" s="123">
        <f t="shared" si="230"/>
        <v>1</v>
      </c>
      <c r="Z438" s="125">
        <f>SUM(Q438:Y438)</f>
        <v>10</v>
      </c>
      <c r="AA438" s="126">
        <f>P438+Z438</f>
        <v>20</v>
      </c>
      <c r="AB438" s="101"/>
      <c r="AC438" s="101"/>
    </row>
    <row r="439" spans="5:32" x14ac:dyDescent="0.35">
      <c r="E439" s="101"/>
      <c r="F439" s="127" t="s">
        <v>51</v>
      </c>
      <c r="G439" s="128">
        <f t="shared" ref="G439:O439" si="231">G24</f>
        <v>10</v>
      </c>
      <c r="H439" s="128">
        <f t="shared" si="231"/>
        <v>10</v>
      </c>
      <c r="I439" s="128">
        <f t="shared" si="231"/>
        <v>10</v>
      </c>
      <c r="J439" s="128">
        <f t="shared" si="231"/>
        <v>10</v>
      </c>
      <c r="K439" s="128">
        <f t="shared" si="231"/>
        <v>10</v>
      </c>
      <c r="L439" s="128">
        <f t="shared" si="231"/>
        <v>10</v>
      </c>
      <c r="M439" s="128">
        <f t="shared" si="231"/>
        <v>10</v>
      </c>
      <c r="N439" s="128">
        <f t="shared" si="231"/>
        <v>10</v>
      </c>
      <c r="O439" s="128">
        <f t="shared" si="231"/>
        <v>10</v>
      </c>
      <c r="P439" s="129">
        <f>SUM(G439:O439)</f>
        <v>90</v>
      </c>
      <c r="Q439" s="130">
        <f t="shared" ref="Q439:Y439" si="232">Q24</f>
        <v>10</v>
      </c>
      <c r="R439" s="128">
        <f t="shared" si="232"/>
        <v>10</v>
      </c>
      <c r="S439" s="128">
        <f t="shared" si="232"/>
        <v>10</v>
      </c>
      <c r="T439" s="128">
        <f t="shared" si="232"/>
        <v>10</v>
      </c>
      <c r="U439" s="128">
        <f t="shared" si="232"/>
        <v>10</v>
      </c>
      <c r="V439" s="128">
        <f t="shared" si="232"/>
        <v>10</v>
      </c>
      <c r="W439" s="128">
        <f t="shared" si="232"/>
        <v>10</v>
      </c>
      <c r="X439" s="128">
        <f t="shared" si="232"/>
        <v>10</v>
      </c>
      <c r="Y439" s="131">
        <f t="shared" si="232"/>
        <v>10</v>
      </c>
      <c r="Z439" s="129">
        <f>SUM(Q439:Y439)</f>
        <v>90</v>
      </c>
      <c r="AA439" s="132">
        <f>P439+Z439</f>
        <v>180</v>
      </c>
      <c r="AB439" s="101"/>
      <c r="AC439" s="101"/>
    </row>
    <row r="440" spans="5:32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0</v>
      </c>
      <c r="H440" s="134">
        <f t="shared" ref="H440:O440" si="233">IF(H439-H436=-1,3+H438)+IF(H439-H436=0,2+H438)+IF(H439-H436=1,1+H438)+IF(H439-H436=2,H438)+IF(H439-H436=3,IF(H438-1&gt;0,H438-1,0))+IF(H439-H436=4,IF(H438-2&gt;0,H438-2,0))</f>
        <v>0</v>
      </c>
      <c r="I440" s="134">
        <f t="shared" si="233"/>
        <v>0</v>
      </c>
      <c r="J440" s="134">
        <f t="shared" si="233"/>
        <v>0</v>
      </c>
      <c r="K440" s="134">
        <f t="shared" si="233"/>
        <v>0</v>
      </c>
      <c r="L440" s="134">
        <f t="shared" si="233"/>
        <v>0</v>
      </c>
      <c r="M440" s="134">
        <f t="shared" si="233"/>
        <v>0</v>
      </c>
      <c r="N440" s="134">
        <f t="shared" si="233"/>
        <v>0</v>
      </c>
      <c r="O440" s="135">
        <f t="shared" si="233"/>
        <v>0</v>
      </c>
      <c r="P440" s="136">
        <f>SUM(G440:O440)</f>
        <v>0</v>
      </c>
      <c r="Q440" s="137">
        <f t="shared" ref="Q440:Y440" si="234">IF(Q439-Q436=-1,3+Q438)+IF(Q439-Q436=0,2+Q438)+IF(Q439-Q436=1,1+Q438)+IF(Q439-Q436=2,Q438)+IF(Q439-Q436=3,IF(Q438-1&gt;0,Q438-1,0))+IF(Q439-Q436=4,IF(Q438-2&gt;0,Q438-2,0))</f>
        <v>0</v>
      </c>
      <c r="R440" s="138">
        <f t="shared" si="234"/>
        <v>0</v>
      </c>
      <c r="S440" s="138">
        <f t="shared" si="234"/>
        <v>0</v>
      </c>
      <c r="T440" s="138">
        <f t="shared" si="234"/>
        <v>0</v>
      </c>
      <c r="U440" s="138">
        <f t="shared" si="234"/>
        <v>0</v>
      </c>
      <c r="V440" s="138">
        <f t="shared" si="234"/>
        <v>0</v>
      </c>
      <c r="W440" s="138">
        <f t="shared" si="234"/>
        <v>0</v>
      </c>
      <c r="X440" s="138">
        <f t="shared" si="234"/>
        <v>0</v>
      </c>
      <c r="Y440" s="135">
        <f t="shared" si="234"/>
        <v>0</v>
      </c>
      <c r="Z440" s="136">
        <f>SUM(Q440:Y440)</f>
        <v>0</v>
      </c>
      <c r="AA440" s="139">
        <f>P440+Z440</f>
        <v>0</v>
      </c>
      <c r="AB440" s="101"/>
      <c r="AC440" s="101"/>
    </row>
    <row r="441" spans="5:32" ht="15" thickBot="1" x14ac:dyDescent="0.4">
      <c r="E441" s="101"/>
      <c r="F441" s="140" t="s">
        <v>53</v>
      </c>
      <c r="G441" s="141">
        <f t="shared" ref="G441:O441" si="235">IF(G439-G436=-2,4)+IF(G439-G436=-1,3)+IF(G439-G436=0,2)+IF(G439-G436=1,1)+IF(G439-G436&gt;2,0)</f>
        <v>0</v>
      </c>
      <c r="H441" s="141">
        <f t="shared" si="235"/>
        <v>0</v>
      </c>
      <c r="I441" s="141">
        <f t="shared" si="235"/>
        <v>0</v>
      </c>
      <c r="J441" s="141">
        <f t="shared" si="235"/>
        <v>0</v>
      </c>
      <c r="K441" s="141">
        <f t="shared" si="235"/>
        <v>0</v>
      </c>
      <c r="L441" s="141">
        <f t="shared" si="235"/>
        <v>0</v>
      </c>
      <c r="M441" s="141">
        <f t="shared" si="235"/>
        <v>0</v>
      </c>
      <c r="N441" s="141">
        <f t="shared" si="235"/>
        <v>0</v>
      </c>
      <c r="O441" s="142">
        <f t="shared" si="235"/>
        <v>0</v>
      </c>
      <c r="P441" s="143">
        <f>SUM(G441:O441)</f>
        <v>0</v>
      </c>
      <c r="Q441" s="142">
        <f t="shared" ref="Q441:Y441" si="236">IF(Q439-Q436=-2,4)+IF(Q439-Q436=-1,3)+IF(Q439-Q436=0,2)+IF(Q439-Q436=1,1)+IF(Q439-Q436&gt;2,0)</f>
        <v>0</v>
      </c>
      <c r="R441" s="142">
        <f t="shared" si="236"/>
        <v>0</v>
      </c>
      <c r="S441" s="142">
        <f t="shared" si="236"/>
        <v>0</v>
      </c>
      <c r="T441" s="142">
        <f t="shared" si="236"/>
        <v>0</v>
      </c>
      <c r="U441" s="142">
        <f t="shared" si="236"/>
        <v>0</v>
      </c>
      <c r="V441" s="142">
        <f t="shared" si="236"/>
        <v>0</v>
      </c>
      <c r="W441" s="142">
        <f t="shared" si="236"/>
        <v>0</v>
      </c>
      <c r="X441" s="142">
        <f t="shared" si="236"/>
        <v>0</v>
      </c>
      <c r="Y441" s="142">
        <f t="shared" si="236"/>
        <v>0</v>
      </c>
      <c r="Z441" s="143">
        <f>SUM(Q441:Y441)</f>
        <v>0</v>
      </c>
      <c r="AA441" s="144">
        <f>P441+Z441</f>
        <v>0</v>
      </c>
      <c r="AB441" s="101"/>
      <c r="AC441" s="101"/>
    </row>
    <row r="442" spans="5:32" x14ac:dyDescent="0.35">
      <c r="E442" s="101"/>
      <c r="F442" s="38"/>
      <c r="G442" s="28">
        <f>G439-G436</f>
        <v>6</v>
      </c>
      <c r="H442" s="28">
        <f t="shared" ref="H442:O442" si="237">H439-H436</f>
        <v>6</v>
      </c>
      <c r="I442" s="28">
        <f t="shared" si="237"/>
        <v>5</v>
      </c>
      <c r="J442" s="28">
        <f t="shared" si="237"/>
        <v>6</v>
      </c>
      <c r="K442" s="28">
        <f t="shared" si="237"/>
        <v>7</v>
      </c>
      <c r="L442" s="28">
        <f t="shared" si="237"/>
        <v>5</v>
      </c>
      <c r="M442" s="28">
        <f t="shared" si="237"/>
        <v>7</v>
      </c>
      <c r="N442" s="28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5"/>
      <c r="AA442" s="146"/>
      <c r="AB442" s="101"/>
      <c r="AC442" s="101"/>
    </row>
    <row r="443" spans="5:32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2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2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0</v>
      </c>
      <c r="P445" s="198" t="s">
        <v>57</v>
      </c>
      <c r="Q445" s="198"/>
      <c r="R445" s="198"/>
      <c r="S445" s="198"/>
      <c r="T445" s="198"/>
      <c r="U445" s="148">
        <f>COUNTIF(G442:Y442,"=2")</f>
        <v>0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</row>
    <row r="446" spans="5:32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0</v>
      </c>
      <c r="P446" s="198" t="s">
        <v>60</v>
      </c>
      <c r="Q446" s="198"/>
      <c r="R446" s="198"/>
      <c r="S446" s="198"/>
      <c r="T446" s="198"/>
      <c r="U446" s="151">
        <f>COUNTIF(G442:Y442,"&gt;=3")</f>
        <v>18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</row>
    <row r="447" spans="5:32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0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</row>
    <row r="448" spans="5:32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0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</row>
    <row r="449" spans="5:32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0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</row>
    <row r="450" spans="5:32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18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</row>
    <row r="451" spans="5:32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</row>
    <row r="452" spans="5:32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</row>
    <row r="453" spans="5:32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</row>
    <row r="454" spans="5:32" ht="15.5" thickTop="1" thickBot="1" x14ac:dyDescent="0.4"/>
    <row r="455" spans="5:32" x14ac:dyDescent="0.35">
      <c r="E455" s="101"/>
      <c r="F455" s="102" t="s">
        <v>49</v>
      </c>
      <c r="G455" s="196">
        <f>C25</f>
        <v>0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0</v>
      </c>
      <c r="AB455" s="101"/>
      <c r="AC455" s="101"/>
    </row>
    <row r="456" spans="5:32" ht="15" thickBot="1" x14ac:dyDescent="0.4">
      <c r="E456" s="101"/>
      <c r="F456" s="104" t="s">
        <v>6</v>
      </c>
      <c r="G456" s="210">
        <f>E25</f>
        <v>20</v>
      </c>
      <c r="H456" s="211"/>
      <c r="I456" s="211"/>
      <c r="J456" s="211"/>
      <c r="K456" s="17"/>
      <c r="L456" s="211">
        <f>$F$3</f>
        <v>133</v>
      </c>
      <c r="M456" s="211"/>
      <c r="N456" s="211"/>
      <c r="O456" s="211">
        <f>$G$3</f>
        <v>68.599999999999994</v>
      </c>
      <c r="P456" s="211"/>
      <c r="Q456" s="212">
        <f>ROUND((G456*(L456/113)+(O456-AA459)),0)</f>
        <v>20</v>
      </c>
      <c r="R456" s="212"/>
      <c r="S456" s="212"/>
      <c r="T456" s="212"/>
      <c r="U456" s="17"/>
      <c r="V456" s="17"/>
      <c r="AA456" s="17"/>
      <c r="AB456" s="101"/>
      <c r="AC456" s="101"/>
    </row>
    <row r="457" spans="5:32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2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2" x14ac:dyDescent="0.35">
      <c r="E459" s="101"/>
      <c r="F459" s="109" t="s">
        <v>11</v>
      </c>
      <c r="G459" s="110">
        <f>G$7</f>
        <v>4</v>
      </c>
      <c r="H459" s="110">
        <f t="shared" ref="H459:O459" si="239">H$7</f>
        <v>4</v>
      </c>
      <c r="I459" s="110">
        <f t="shared" si="239"/>
        <v>5</v>
      </c>
      <c r="J459" s="110">
        <f t="shared" si="239"/>
        <v>4</v>
      </c>
      <c r="K459" s="110">
        <f t="shared" si="239"/>
        <v>3</v>
      </c>
      <c r="L459" s="110">
        <f t="shared" si="239"/>
        <v>5</v>
      </c>
      <c r="M459" s="110">
        <f t="shared" si="239"/>
        <v>3</v>
      </c>
      <c r="N459" s="110">
        <f t="shared" si="239"/>
        <v>5</v>
      </c>
      <c r="O459" s="110">
        <f t="shared" si="239"/>
        <v>3</v>
      </c>
      <c r="P459" s="111">
        <f>SUM(G459:O459)</f>
        <v>36</v>
      </c>
      <c r="Q459" s="110">
        <f t="shared" ref="Q459:Y459" si="240">Q$7</f>
        <v>4</v>
      </c>
      <c r="R459" s="112">
        <f t="shared" si="240"/>
        <v>4</v>
      </c>
      <c r="S459" s="112">
        <f t="shared" si="240"/>
        <v>3</v>
      </c>
      <c r="T459" s="112">
        <f t="shared" si="240"/>
        <v>5</v>
      </c>
      <c r="U459" s="112">
        <f t="shared" si="240"/>
        <v>3</v>
      </c>
      <c r="V459" s="112">
        <f t="shared" si="240"/>
        <v>4</v>
      </c>
      <c r="W459" s="112">
        <f t="shared" si="240"/>
        <v>4</v>
      </c>
      <c r="X459" s="112">
        <f t="shared" si="240"/>
        <v>5</v>
      </c>
      <c r="Y459" s="113">
        <f t="shared" si="240"/>
        <v>4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2" x14ac:dyDescent="0.35">
      <c r="E460" s="101"/>
      <c r="F460" s="114" t="s">
        <v>7</v>
      </c>
      <c r="G460" s="115">
        <f>G$8</f>
        <v>4</v>
      </c>
      <c r="H460" s="115">
        <f t="shared" ref="H460:O460" si="241">H$8</f>
        <v>8</v>
      </c>
      <c r="I460" s="115">
        <f t="shared" si="241"/>
        <v>12</v>
      </c>
      <c r="J460" s="115">
        <f t="shared" si="241"/>
        <v>14</v>
      </c>
      <c r="K460" s="115">
        <f t="shared" si="241"/>
        <v>2</v>
      </c>
      <c r="L460" s="115">
        <f t="shared" si="241"/>
        <v>10</v>
      </c>
      <c r="M460" s="115">
        <f t="shared" si="241"/>
        <v>18</v>
      </c>
      <c r="N460" s="115">
        <f t="shared" si="241"/>
        <v>16</v>
      </c>
      <c r="O460" s="116">
        <f t="shared" si="241"/>
        <v>6</v>
      </c>
      <c r="P460" s="117"/>
      <c r="Q460" s="118">
        <f t="shared" ref="Q460:Y460" si="242">Q$8</f>
        <v>1</v>
      </c>
      <c r="R460" s="119">
        <f t="shared" si="242"/>
        <v>9</v>
      </c>
      <c r="S460" s="119">
        <f t="shared" si="242"/>
        <v>11</v>
      </c>
      <c r="T460" s="119">
        <f t="shared" si="242"/>
        <v>5</v>
      </c>
      <c r="U460" s="119">
        <f t="shared" si="242"/>
        <v>17</v>
      </c>
      <c r="V460" s="119">
        <f t="shared" si="242"/>
        <v>15</v>
      </c>
      <c r="W460" s="119">
        <f t="shared" si="242"/>
        <v>3</v>
      </c>
      <c r="X460" s="119">
        <f t="shared" si="242"/>
        <v>13</v>
      </c>
      <c r="Y460" s="116">
        <f t="shared" si="242"/>
        <v>7</v>
      </c>
      <c r="Z460" s="117"/>
      <c r="AA460" s="120"/>
      <c r="AB460" s="101"/>
      <c r="AC460" s="101"/>
    </row>
    <row r="461" spans="5:32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1</v>
      </c>
      <c r="H461" s="122">
        <f t="shared" ref="H461:O461" si="243">IF($Q456&lt;=18,IF(H460&lt;=$Q456,1,0),IF($Q456&lt;=36,IF(H460&lt;=($Q456-18),2,1),IF($Q456&gt;36,IF(H460&lt;=($Q456-36),3,2))))</f>
        <v>1</v>
      </c>
      <c r="I461" s="122">
        <f t="shared" si="243"/>
        <v>1</v>
      </c>
      <c r="J461" s="122">
        <f t="shared" si="243"/>
        <v>1</v>
      </c>
      <c r="K461" s="122">
        <f t="shared" si="243"/>
        <v>2</v>
      </c>
      <c r="L461" s="122">
        <f t="shared" si="243"/>
        <v>1</v>
      </c>
      <c r="M461" s="122">
        <f t="shared" si="243"/>
        <v>1</v>
      </c>
      <c r="N461" s="122">
        <f t="shared" si="243"/>
        <v>1</v>
      </c>
      <c r="O461" s="123">
        <f t="shared" si="243"/>
        <v>1</v>
      </c>
      <c r="P461" s="124">
        <f>SUM(G461:O461)</f>
        <v>10</v>
      </c>
      <c r="Q461" s="123">
        <f t="shared" ref="Q461:Y461" si="244">IF($Q456&lt;=18,IF(Q460&lt;=$Q456,1,0),IF($Q456&lt;=36,IF(Q460&lt;=($Q456-18),2,1),IF($Q456&gt;36,IF(Q460&lt;=($Q456-36),3,2))))</f>
        <v>2</v>
      </c>
      <c r="R461" s="123">
        <f t="shared" si="244"/>
        <v>1</v>
      </c>
      <c r="S461" s="123">
        <f t="shared" si="244"/>
        <v>1</v>
      </c>
      <c r="T461" s="123">
        <f t="shared" si="244"/>
        <v>1</v>
      </c>
      <c r="U461" s="123">
        <f t="shared" si="244"/>
        <v>1</v>
      </c>
      <c r="V461" s="123">
        <f t="shared" si="244"/>
        <v>1</v>
      </c>
      <c r="W461" s="123">
        <f t="shared" si="244"/>
        <v>1</v>
      </c>
      <c r="X461" s="123">
        <f t="shared" si="244"/>
        <v>1</v>
      </c>
      <c r="Y461" s="123">
        <f t="shared" si="244"/>
        <v>1</v>
      </c>
      <c r="Z461" s="125">
        <f>SUM(Q461:Y461)</f>
        <v>10</v>
      </c>
      <c r="AA461" s="126">
        <f>P461+Z461</f>
        <v>20</v>
      </c>
      <c r="AB461" s="101"/>
      <c r="AC461" s="101"/>
    </row>
    <row r="462" spans="5:32" x14ac:dyDescent="0.35">
      <c r="E462" s="101"/>
      <c r="F462" s="127" t="s">
        <v>51</v>
      </c>
      <c r="G462" s="128">
        <f t="shared" ref="G462:O462" si="245">G25</f>
        <v>10</v>
      </c>
      <c r="H462" s="128">
        <f t="shared" si="245"/>
        <v>10</v>
      </c>
      <c r="I462" s="128">
        <f t="shared" si="245"/>
        <v>10</v>
      </c>
      <c r="J462" s="128">
        <f t="shared" si="245"/>
        <v>10</v>
      </c>
      <c r="K462" s="128">
        <f t="shared" si="245"/>
        <v>10</v>
      </c>
      <c r="L462" s="128">
        <f t="shared" si="245"/>
        <v>10</v>
      </c>
      <c r="M462" s="128">
        <f t="shared" si="245"/>
        <v>10</v>
      </c>
      <c r="N462" s="128">
        <f t="shared" si="245"/>
        <v>10</v>
      </c>
      <c r="O462" s="128">
        <f t="shared" si="245"/>
        <v>10</v>
      </c>
      <c r="P462" s="129">
        <f>SUM(G462:O462)</f>
        <v>90</v>
      </c>
      <c r="Q462" s="130">
        <f t="shared" ref="Q462:Y462" si="246">Q25</f>
        <v>10</v>
      </c>
      <c r="R462" s="128">
        <f t="shared" si="246"/>
        <v>10</v>
      </c>
      <c r="S462" s="128">
        <f t="shared" si="246"/>
        <v>10</v>
      </c>
      <c r="T462" s="128">
        <f t="shared" si="246"/>
        <v>10</v>
      </c>
      <c r="U462" s="128">
        <f t="shared" si="246"/>
        <v>10</v>
      </c>
      <c r="V462" s="128">
        <f t="shared" si="246"/>
        <v>10</v>
      </c>
      <c r="W462" s="128">
        <f t="shared" si="246"/>
        <v>10</v>
      </c>
      <c r="X462" s="128">
        <f t="shared" si="246"/>
        <v>10</v>
      </c>
      <c r="Y462" s="131">
        <f t="shared" si="246"/>
        <v>10</v>
      </c>
      <c r="Z462" s="129">
        <f>SUM(Q462:Y462)</f>
        <v>90</v>
      </c>
      <c r="AA462" s="132">
        <f>P462+Z462</f>
        <v>180</v>
      </c>
      <c r="AB462" s="101"/>
      <c r="AC462" s="101"/>
    </row>
    <row r="463" spans="5:32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0</v>
      </c>
      <c r="H463" s="134">
        <f t="shared" ref="H463:O463" si="247">IF(H462-H459=-1,3+H461)+IF(H462-H459=0,2+H461)+IF(H462-H459=1,1+H461)+IF(H462-H459=2,H461)+IF(H462-H459=3,IF(H461-1&gt;0,H461-1,0))+IF(H462-H459=4,IF(H461-2&gt;0,H461-2,0))</f>
        <v>0</v>
      </c>
      <c r="I463" s="134">
        <f t="shared" si="247"/>
        <v>0</v>
      </c>
      <c r="J463" s="134">
        <f t="shared" si="247"/>
        <v>0</v>
      </c>
      <c r="K463" s="134">
        <f t="shared" si="247"/>
        <v>0</v>
      </c>
      <c r="L463" s="134">
        <f t="shared" si="247"/>
        <v>0</v>
      </c>
      <c r="M463" s="134">
        <f t="shared" si="247"/>
        <v>0</v>
      </c>
      <c r="N463" s="134">
        <f t="shared" si="247"/>
        <v>0</v>
      </c>
      <c r="O463" s="135">
        <f t="shared" si="247"/>
        <v>0</v>
      </c>
      <c r="P463" s="136">
        <f>SUM(G463:O463)</f>
        <v>0</v>
      </c>
      <c r="Q463" s="137">
        <f t="shared" ref="Q463:Y463" si="248">IF(Q462-Q459=-1,3+Q461)+IF(Q462-Q459=0,2+Q461)+IF(Q462-Q459=1,1+Q461)+IF(Q462-Q459=2,Q461)+IF(Q462-Q459=3,IF(Q461-1&gt;0,Q461-1,0))+IF(Q462-Q459=4,IF(Q461-2&gt;0,Q461-2,0))</f>
        <v>0</v>
      </c>
      <c r="R463" s="138">
        <f t="shared" si="248"/>
        <v>0</v>
      </c>
      <c r="S463" s="138">
        <f t="shared" si="248"/>
        <v>0</v>
      </c>
      <c r="T463" s="138">
        <f t="shared" si="248"/>
        <v>0</v>
      </c>
      <c r="U463" s="138">
        <f t="shared" si="248"/>
        <v>0</v>
      </c>
      <c r="V463" s="138">
        <f t="shared" si="248"/>
        <v>0</v>
      </c>
      <c r="W463" s="138">
        <f t="shared" si="248"/>
        <v>0</v>
      </c>
      <c r="X463" s="138">
        <f t="shared" si="248"/>
        <v>0</v>
      </c>
      <c r="Y463" s="135">
        <f t="shared" si="248"/>
        <v>0</v>
      </c>
      <c r="Z463" s="136">
        <f>SUM(Q463:Y463)</f>
        <v>0</v>
      </c>
      <c r="AA463" s="139">
        <f>P463+Z463</f>
        <v>0</v>
      </c>
      <c r="AB463" s="101"/>
      <c r="AC463" s="101"/>
    </row>
    <row r="464" spans="5:32" ht="15" thickBot="1" x14ac:dyDescent="0.4">
      <c r="E464" s="101"/>
      <c r="F464" s="140" t="s">
        <v>53</v>
      </c>
      <c r="G464" s="141">
        <f t="shared" ref="G464:O464" si="249">IF(G462-G459=-2,4)+IF(G462-G459=-1,3)+IF(G462-G459=0,2)+IF(G462-G459=1,1)+IF(G462-G459&gt;2,0)</f>
        <v>0</v>
      </c>
      <c r="H464" s="141">
        <f t="shared" si="249"/>
        <v>0</v>
      </c>
      <c r="I464" s="141">
        <f t="shared" si="249"/>
        <v>0</v>
      </c>
      <c r="J464" s="141">
        <f t="shared" si="249"/>
        <v>0</v>
      </c>
      <c r="K464" s="141">
        <f t="shared" si="249"/>
        <v>0</v>
      </c>
      <c r="L464" s="141">
        <f t="shared" si="249"/>
        <v>0</v>
      </c>
      <c r="M464" s="141">
        <f t="shared" si="249"/>
        <v>0</v>
      </c>
      <c r="N464" s="141">
        <f t="shared" si="249"/>
        <v>0</v>
      </c>
      <c r="O464" s="142">
        <f t="shared" si="249"/>
        <v>0</v>
      </c>
      <c r="P464" s="143">
        <f>SUM(G464:O464)</f>
        <v>0</v>
      </c>
      <c r="Q464" s="142">
        <f t="shared" ref="Q464:Y464" si="250">IF(Q462-Q459=-2,4)+IF(Q462-Q459=-1,3)+IF(Q462-Q459=0,2)+IF(Q462-Q459=1,1)+IF(Q462-Q459&gt;2,0)</f>
        <v>0</v>
      </c>
      <c r="R464" s="142">
        <f t="shared" si="250"/>
        <v>0</v>
      </c>
      <c r="S464" s="142">
        <f t="shared" si="250"/>
        <v>0</v>
      </c>
      <c r="T464" s="142">
        <f t="shared" si="250"/>
        <v>0</v>
      </c>
      <c r="U464" s="142">
        <f t="shared" si="250"/>
        <v>0</v>
      </c>
      <c r="V464" s="142">
        <f t="shared" si="250"/>
        <v>0</v>
      </c>
      <c r="W464" s="142">
        <f t="shared" si="250"/>
        <v>0</v>
      </c>
      <c r="X464" s="142">
        <f t="shared" si="250"/>
        <v>0</v>
      </c>
      <c r="Y464" s="142">
        <f t="shared" si="250"/>
        <v>0</v>
      </c>
      <c r="Z464" s="143">
        <f>SUM(Q464:Y464)</f>
        <v>0</v>
      </c>
      <c r="AA464" s="144">
        <f>P464+Z464</f>
        <v>0</v>
      </c>
      <c r="AB464" s="101"/>
      <c r="AC464" s="101"/>
    </row>
    <row r="465" spans="5:32" x14ac:dyDescent="0.35">
      <c r="E465" s="101"/>
      <c r="F465" s="38"/>
      <c r="G465" s="28">
        <f>G462-G459</f>
        <v>6</v>
      </c>
      <c r="H465" s="28">
        <f t="shared" ref="H465:O465" si="251">H462-H459</f>
        <v>6</v>
      </c>
      <c r="I465" s="28">
        <f t="shared" si="251"/>
        <v>5</v>
      </c>
      <c r="J465" s="28">
        <f t="shared" si="251"/>
        <v>6</v>
      </c>
      <c r="K465" s="28">
        <f t="shared" si="251"/>
        <v>7</v>
      </c>
      <c r="L465" s="28">
        <f t="shared" si="251"/>
        <v>5</v>
      </c>
      <c r="M465" s="28">
        <f t="shared" si="251"/>
        <v>7</v>
      </c>
      <c r="N465" s="28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5"/>
      <c r="AA465" s="146"/>
      <c r="AB465" s="101"/>
      <c r="AC465" s="101"/>
    </row>
    <row r="466" spans="5:32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2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2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0</v>
      </c>
      <c r="P468" s="198" t="s">
        <v>57</v>
      </c>
      <c r="Q468" s="198"/>
      <c r="R468" s="198"/>
      <c r="S468" s="198"/>
      <c r="T468" s="198"/>
      <c r="U468" s="148">
        <f>COUNTIF(G465:Y465,"=2")</f>
        <v>0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</row>
    <row r="469" spans="5:32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0</v>
      </c>
      <c r="P469" s="198" t="s">
        <v>60</v>
      </c>
      <c r="Q469" s="198"/>
      <c r="R469" s="198"/>
      <c r="S469" s="198"/>
      <c r="T469" s="198"/>
      <c r="U469" s="151">
        <f>COUNTIF(G465:Y465,"&gt;=3")</f>
        <v>18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</row>
    <row r="470" spans="5:32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0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</row>
    <row r="471" spans="5:32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0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</row>
    <row r="472" spans="5:32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0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</row>
    <row r="473" spans="5:32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18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</row>
    <row r="474" spans="5:32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</row>
    <row r="475" spans="5:32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</row>
    <row r="476" spans="5:32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</row>
    <row r="477" spans="5:32" ht="15.5" thickTop="1" thickBot="1" x14ac:dyDescent="0.4"/>
    <row r="478" spans="5:32" x14ac:dyDescent="0.35">
      <c r="E478" s="101"/>
      <c r="F478" s="102" t="s">
        <v>49</v>
      </c>
      <c r="G478" s="196">
        <f>C26</f>
        <v>0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0</v>
      </c>
      <c r="AB478" s="101"/>
      <c r="AC478" s="101"/>
    </row>
    <row r="479" spans="5:32" ht="15" thickBot="1" x14ac:dyDescent="0.4">
      <c r="E479" s="101"/>
      <c r="F479" s="104" t="s">
        <v>6</v>
      </c>
      <c r="G479" s="210">
        <f>E26</f>
        <v>20</v>
      </c>
      <c r="H479" s="211"/>
      <c r="I479" s="211"/>
      <c r="J479" s="211"/>
      <c r="K479" s="17"/>
      <c r="L479" s="211">
        <f>$F$3</f>
        <v>133</v>
      </c>
      <c r="M479" s="211"/>
      <c r="N479" s="211"/>
      <c r="O479" s="211">
        <f>$G$3</f>
        <v>68.599999999999994</v>
      </c>
      <c r="P479" s="211"/>
      <c r="Q479" s="212">
        <f>ROUND((G479*(L479/113)+(O479-AA482)),0)</f>
        <v>20</v>
      </c>
      <c r="R479" s="212"/>
      <c r="S479" s="212"/>
      <c r="T479" s="212"/>
      <c r="U479" s="17"/>
      <c r="V479" s="17"/>
      <c r="AA479" s="17"/>
      <c r="AB479" s="101"/>
      <c r="AC479" s="101"/>
    </row>
    <row r="480" spans="5:32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2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2" x14ac:dyDescent="0.35">
      <c r="E482" s="101"/>
      <c r="F482" s="109" t="s">
        <v>11</v>
      </c>
      <c r="G482" s="110">
        <f>G$7</f>
        <v>4</v>
      </c>
      <c r="H482" s="110">
        <f t="shared" ref="H482:O482" si="253">H$7</f>
        <v>4</v>
      </c>
      <c r="I482" s="110">
        <f t="shared" si="253"/>
        <v>5</v>
      </c>
      <c r="J482" s="110">
        <f t="shared" si="253"/>
        <v>4</v>
      </c>
      <c r="K482" s="110">
        <f t="shared" si="253"/>
        <v>3</v>
      </c>
      <c r="L482" s="110">
        <f t="shared" si="253"/>
        <v>5</v>
      </c>
      <c r="M482" s="110">
        <f t="shared" si="253"/>
        <v>3</v>
      </c>
      <c r="N482" s="110">
        <f t="shared" si="253"/>
        <v>5</v>
      </c>
      <c r="O482" s="110">
        <f t="shared" si="253"/>
        <v>3</v>
      </c>
      <c r="P482" s="111">
        <f>SUM(G482:O482)</f>
        <v>36</v>
      </c>
      <c r="Q482" s="110">
        <f t="shared" ref="Q482:Y482" si="254">Q$7</f>
        <v>4</v>
      </c>
      <c r="R482" s="112">
        <f t="shared" si="254"/>
        <v>4</v>
      </c>
      <c r="S482" s="112">
        <f t="shared" si="254"/>
        <v>3</v>
      </c>
      <c r="T482" s="112">
        <f t="shared" si="254"/>
        <v>5</v>
      </c>
      <c r="U482" s="112">
        <f t="shared" si="254"/>
        <v>3</v>
      </c>
      <c r="V482" s="112">
        <f t="shared" si="254"/>
        <v>4</v>
      </c>
      <c r="W482" s="112">
        <f t="shared" si="254"/>
        <v>4</v>
      </c>
      <c r="X482" s="112">
        <f t="shared" si="254"/>
        <v>5</v>
      </c>
      <c r="Y482" s="113">
        <f t="shared" si="254"/>
        <v>4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2" x14ac:dyDescent="0.35">
      <c r="E483" s="101"/>
      <c r="F483" s="114" t="s">
        <v>7</v>
      </c>
      <c r="G483" s="115">
        <f>G$8</f>
        <v>4</v>
      </c>
      <c r="H483" s="115">
        <f t="shared" ref="H483:O483" si="255">H$8</f>
        <v>8</v>
      </c>
      <c r="I483" s="115">
        <f t="shared" si="255"/>
        <v>12</v>
      </c>
      <c r="J483" s="115">
        <f t="shared" si="255"/>
        <v>14</v>
      </c>
      <c r="K483" s="115">
        <f t="shared" si="255"/>
        <v>2</v>
      </c>
      <c r="L483" s="115">
        <f t="shared" si="255"/>
        <v>10</v>
      </c>
      <c r="M483" s="115">
        <f t="shared" si="255"/>
        <v>18</v>
      </c>
      <c r="N483" s="115">
        <f t="shared" si="255"/>
        <v>16</v>
      </c>
      <c r="O483" s="116">
        <f t="shared" si="255"/>
        <v>6</v>
      </c>
      <c r="P483" s="117"/>
      <c r="Q483" s="118">
        <f t="shared" ref="Q483:Y483" si="256">Q$8</f>
        <v>1</v>
      </c>
      <c r="R483" s="119">
        <f t="shared" si="256"/>
        <v>9</v>
      </c>
      <c r="S483" s="119">
        <f t="shared" si="256"/>
        <v>11</v>
      </c>
      <c r="T483" s="119">
        <f t="shared" si="256"/>
        <v>5</v>
      </c>
      <c r="U483" s="119">
        <f t="shared" si="256"/>
        <v>17</v>
      </c>
      <c r="V483" s="119">
        <f t="shared" si="256"/>
        <v>15</v>
      </c>
      <c r="W483" s="119">
        <f t="shared" si="256"/>
        <v>3</v>
      </c>
      <c r="X483" s="119">
        <f t="shared" si="256"/>
        <v>13</v>
      </c>
      <c r="Y483" s="116">
        <f t="shared" si="256"/>
        <v>7</v>
      </c>
      <c r="Z483" s="117"/>
      <c r="AA483" s="120"/>
      <c r="AB483" s="101"/>
      <c r="AC483" s="101"/>
    </row>
    <row r="484" spans="5:32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:O484" si="257">IF($Q479&lt;=18,IF(H483&lt;=$Q479,1,0),IF($Q479&lt;=36,IF(H483&lt;=($Q479-18),2,1),IF($Q479&gt;36,IF(H483&lt;=($Q479-36),3,2))))</f>
        <v>1</v>
      </c>
      <c r="I484" s="122">
        <f t="shared" si="257"/>
        <v>1</v>
      </c>
      <c r="J484" s="122">
        <f t="shared" si="257"/>
        <v>1</v>
      </c>
      <c r="K484" s="122">
        <f t="shared" si="257"/>
        <v>2</v>
      </c>
      <c r="L484" s="122">
        <f t="shared" si="257"/>
        <v>1</v>
      </c>
      <c r="M484" s="122">
        <f t="shared" si="257"/>
        <v>1</v>
      </c>
      <c r="N484" s="122">
        <f t="shared" si="257"/>
        <v>1</v>
      </c>
      <c r="O484" s="123">
        <f t="shared" si="257"/>
        <v>1</v>
      </c>
      <c r="P484" s="124">
        <f>SUM(G484:O484)</f>
        <v>10</v>
      </c>
      <c r="Q484" s="123">
        <f t="shared" ref="Q484:Y484" si="258">IF($Q479&lt;=18,IF(Q483&lt;=$Q479,1,0),IF($Q479&lt;=36,IF(Q483&lt;=($Q479-18),2,1),IF($Q479&gt;36,IF(Q483&lt;=($Q479-36),3,2))))</f>
        <v>2</v>
      </c>
      <c r="R484" s="123">
        <f t="shared" si="258"/>
        <v>1</v>
      </c>
      <c r="S484" s="123">
        <f t="shared" si="258"/>
        <v>1</v>
      </c>
      <c r="T484" s="123">
        <f t="shared" si="258"/>
        <v>1</v>
      </c>
      <c r="U484" s="123">
        <f t="shared" si="258"/>
        <v>1</v>
      </c>
      <c r="V484" s="123">
        <f t="shared" si="258"/>
        <v>1</v>
      </c>
      <c r="W484" s="123">
        <f t="shared" si="258"/>
        <v>1</v>
      </c>
      <c r="X484" s="123">
        <f t="shared" si="258"/>
        <v>1</v>
      </c>
      <c r="Y484" s="123">
        <f t="shared" si="258"/>
        <v>1</v>
      </c>
      <c r="Z484" s="125">
        <f>SUM(Q484:Y484)</f>
        <v>10</v>
      </c>
      <c r="AA484" s="126">
        <f>P484+Z484</f>
        <v>20</v>
      </c>
      <c r="AB484" s="101"/>
      <c r="AC484" s="101"/>
    </row>
    <row r="485" spans="5:32" x14ac:dyDescent="0.35">
      <c r="E485" s="101"/>
      <c r="F485" s="127" t="s">
        <v>51</v>
      </c>
      <c r="G485" s="128">
        <f t="shared" ref="G485:O485" si="259">G26</f>
        <v>10</v>
      </c>
      <c r="H485" s="128">
        <f t="shared" si="259"/>
        <v>10</v>
      </c>
      <c r="I485" s="128">
        <f t="shared" si="259"/>
        <v>10</v>
      </c>
      <c r="J485" s="128">
        <f t="shared" si="259"/>
        <v>10</v>
      </c>
      <c r="K485" s="128">
        <f t="shared" si="259"/>
        <v>10</v>
      </c>
      <c r="L485" s="128">
        <f t="shared" si="259"/>
        <v>10</v>
      </c>
      <c r="M485" s="128">
        <f t="shared" si="259"/>
        <v>10</v>
      </c>
      <c r="N485" s="128">
        <f t="shared" si="259"/>
        <v>10</v>
      </c>
      <c r="O485" s="128">
        <f t="shared" si="259"/>
        <v>10</v>
      </c>
      <c r="P485" s="129">
        <f>SUM(G485:O485)</f>
        <v>90</v>
      </c>
      <c r="Q485" s="130">
        <f t="shared" ref="Q485:Y485" si="260">Q26</f>
        <v>10</v>
      </c>
      <c r="R485" s="128">
        <f t="shared" si="260"/>
        <v>10</v>
      </c>
      <c r="S485" s="128">
        <f t="shared" si="260"/>
        <v>10</v>
      </c>
      <c r="T485" s="128">
        <f t="shared" si="260"/>
        <v>10</v>
      </c>
      <c r="U485" s="128">
        <f t="shared" si="260"/>
        <v>10</v>
      </c>
      <c r="V485" s="128">
        <f t="shared" si="260"/>
        <v>10</v>
      </c>
      <c r="W485" s="128">
        <f t="shared" si="260"/>
        <v>10</v>
      </c>
      <c r="X485" s="128">
        <f t="shared" si="260"/>
        <v>10</v>
      </c>
      <c r="Y485" s="131">
        <f t="shared" si="260"/>
        <v>10</v>
      </c>
      <c r="Z485" s="129">
        <f>SUM(Q485:Y485)</f>
        <v>90</v>
      </c>
      <c r="AA485" s="132">
        <f>P485+Z485</f>
        <v>180</v>
      </c>
      <c r="AB485" s="101"/>
      <c r="AC485" s="101"/>
    </row>
    <row r="486" spans="5:32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0</v>
      </c>
      <c r="H486" s="134">
        <f t="shared" ref="H486:O486" si="261">IF(H485-H482=-1,3+H484)+IF(H485-H482=0,2+H484)+IF(H485-H482=1,1+H484)+IF(H485-H482=2,H484)+IF(H485-H482=3,IF(H484-1&gt;0,H484-1,0))+IF(H485-H482=4,IF(H484-2&gt;0,H484-2,0))</f>
        <v>0</v>
      </c>
      <c r="I486" s="134">
        <f t="shared" si="261"/>
        <v>0</v>
      </c>
      <c r="J486" s="134">
        <f t="shared" si="261"/>
        <v>0</v>
      </c>
      <c r="K486" s="134">
        <f t="shared" si="261"/>
        <v>0</v>
      </c>
      <c r="L486" s="134">
        <f t="shared" si="261"/>
        <v>0</v>
      </c>
      <c r="M486" s="134">
        <f t="shared" si="261"/>
        <v>0</v>
      </c>
      <c r="N486" s="134">
        <f t="shared" si="261"/>
        <v>0</v>
      </c>
      <c r="O486" s="135">
        <f t="shared" si="261"/>
        <v>0</v>
      </c>
      <c r="P486" s="136">
        <f>SUM(G486:O486)</f>
        <v>0</v>
      </c>
      <c r="Q486" s="137">
        <f t="shared" ref="Q486:Y486" si="262">IF(Q485-Q482=-1,3+Q484)+IF(Q485-Q482=0,2+Q484)+IF(Q485-Q482=1,1+Q484)+IF(Q485-Q482=2,Q484)+IF(Q485-Q482=3,IF(Q484-1&gt;0,Q484-1,0))+IF(Q485-Q482=4,IF(Q484-2&gt;0,Q484-2,0))</f>
        <v>0</v>
      </c>
      <c r="R486" s="138">
        <f t="shared" si="262"/>
        <v>0</v>
      </c>
      <c r="S486" s="138">
        <f t="shared" si="262"/>
        <v>0</v>
      </c>
      <c r="T486" s="138">
        <f t="shared" si="262"/>
        <v>0</v>
      </c>
      <c r="U486" s="138">
        <f t="shared" si="262"/>
        <v>0</v>
      </c>
      <c r="V486" s="138">
        <f t="shared" si="262"/>
        <v>0</v>
      </c>
      <c r="W486" s="138">
        <f t="shared" si="262"/>
        <v>0</v>
      </c>
      <c r="X486" s="138">
        <f t="shared" si="262"/>
        <v>0</v>
      </c>
      <c r="Y486" s="135">
        <f t="shared" si="262"/>
        <v>0</v>
      </c>
      <c r="Z486" s="136">
        <f>SUM(Q486:Y486)</f>
        <v>0</v>
      </c>
      <c r="AA486" s="139">
        <f>P486+Z486</f>
        <v>0</v>
      </c>
      <c r="AB486" s="101"/>
      <c r="AC486" s="101"/>
    </row>
    <row r="487" spans="5:32" ht="15" thickBot="1" x14ac:dyDescent="0.4">
      <c r="E487" s="101"/>
      <c r="F487" s="140" t="s">
        <v>53</v>
      </c>
      <c r="G487" s="141">
        <f t="shared" ref="G487:O487" si="263">IF(G485-G482=-2,4)+IF(G485-G482=-1,3)+IF(G485-G482=0,2)+IF(G485-G482=1,1)+IF(G485-G482&gt;2,0)</f>
        <v>0</v>
      </c>
      <c r="H487" s="141">
        <f t="shared" si="263"/>
        <v>0</v>
      </c>
      <c r="I487" s="141">
        <f t="shared" si="263"/>
        <v>0</v>
      </c>
      <c r="J487" s="141">
        <f t="shared" si="263"/>
        <v>0</v>
      </c>
      <c r="K487" s="141">
        <f t="shared" si="263"/>
        <v>0</v>
      </c>
      <c r="L487" s="141">
        <f t="shared" si="263"/>
        <v>0</v>
      </c>
      <c r="M487" s="141">
        <f t="shared" si="263"/>
        <v>0</v>
      </c>
      <c r="N487" s="141">
        <f t="shared" si="263"/>
        <v>0</v>
      </c>
      <c r="O487" s="142">
        <f t="shared" si="263"/>
        <v>0</v>
      </c>
      <c r="P487" s="143">
        <f>SUM(G487:O487)</f>
        <v>0</v>
      </c>
      <c r="Q487" s="142">
        <f t="shared" ref="Q487:Y487" si="264">IF(Q485-Q482=-2,4)+IF(Q485-Q482=-1,3)+IF(Q485-Q482=0,2)+IF(Q485-Q482=1,1)+IF(Q485-Q482&gt;2,0)</f>
        <v>0</v>
      </c>
      <c r="R487" s="142">
        <f t="shared" si="264"/>
        <v>0</v>
      </c>
      <c r="S487" s="142">
        <f t="shared" si="264"/>
        <v>0</v>
      </c>
      <c r="T487" s="142">
        <f t="shared" si="264"/>
        <v>0</v>
      </c>
      <c r="U487" s="142">
        <f t="shared" si="264"/>
        <v>0</v>
      </c>
      <c r="V487" s="142">
        <f t="shared" si="264"/>
        <v>0</v>
      </c>
      <c r="W487" s="142">
        <f t="shared" si="264"/>
        <v>0</v>
      </c>
      <c r="X487" s="142">
        <f t="shared" si="264"/>
        <v>0</v>
      </c>
      <c r="Y487" s="142">
        <f t="shared" si="264"/>
        <v>0</v>
      </c>
      <c r="Z487" s="143">
        <f>SUM(Q487:Y487)</f>
        <v>0</v>
      </c>
      <c r="AA487" s="144">
        <f>P487+Z487</f>
        <v>0</v>
      </c>
      <c r="AB487" s="101"/>
      <c r="AC487" s="101"/>
    </row>
    <row r="488" spans="5:32" x14ac:dyDescent="0.35">
      <c r="E488" s="101"/>
      <c r="F488" s="38"/>
      <c r="G488" s="28">
        <f>G485-G482</f>
        <v>6</v>
      </c>
      <c r="H488" s="28">
        <f t="shared" ref="H488:O488" si="265">H485-H482</f>
        <v>6</v>
      </c>
      <c r="I488" s="28">
        <f t="shared" si="265"/>
        <v>5</v>
      </c>
      <c r="J488" s="28">
        <f t="shared" si="265"/>
        <v>6</v>
      </c>
      <c r="K488" s="28">
        <f t="shared" si="265"/>
        <v>7</v>
      </c>
      <c r="L488" s="28">
        <f t="shared" si="265"/>
        <v>5</v>
      </c>
      <c r="M488" s="28">
        <f t="shared" si="265"/>
        <v>7</v>
      </c>
      <c r="N488" s="28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5"/>
      <c r="AA488" s="146"/>
      <c r="AB488" s="101"/>
      <c r="AC488" s="101"/>
    </row>
    <row r="489" spans="5:32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2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2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0</v>
      </c>
      <c r="P491" s="198" t="s">
        <v>57</v>
      </c>
      <c r="Q491" s="198"/>
      <c r="R491" s="198"/>
      <c r="S491" s="198"/>
      <c r="T491" s="198"/>
      <c r="U491" s="148">
        <f>COUNTIF(G488:Y488,"=2")</f>
        <v>0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</row>
    <row r="492" spans="5:32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0</v>
      </c>
      <c r="M492" s="217" t="s">
        <v>59</v>
      </c>
      <c r="N492" s="217"/>
      <c r="O492" s="152">
        <f>COUNTIF(G488:Y488,"=1")</f>
        <v>0</v>
      </c>
      <c r="P492" s="198" t="s">
        <v>60</v>
      </c>
      <c r="Q492" s="198"/>
      <c r="R492" s="198"/>
      <c r="S492" s="198"/>
      <c r="T492" s="198"/>
      <c r="U492" s="151">
        <f>COUNTIF(G488:Y488,"&gt;=3")</f>
        <v>18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</row>
    <row r="493" spans="5:32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0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</row>
    <row r="494" spans="5:32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0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</row>
    <row r="495" spans="5:32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0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</row>
    <row r="496" spans="5:32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18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</row>
    <row r="497" spans="5:32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</row>
    <row r="498" spans="5:32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</row>
    <row r="499" spans="5:32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</row>
    <row r="500" spans="5:32" ht="15.5" thickTop="1" thickBot="1" x14ac:dyDescent="0.4"/>
    <row r="501" spans="5:32" x14ac:dyDescent="0.35">
      <c r="E501" s="101"/>
      <c r="F501" s="102" t="s">
        <v>49</v>
      </c>
      <c r="G501" s="196">
        <f>C27</f>
        <v>0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0</v>
      </c>
      <c r="AB501" s="101"/>
      <c r="AC501" s="101"/>
    </row>
    <row r="502" spans="5:32" ht="15" thickBot="1" x14ac:dyDescent="0.4">
      <c r="E502" s="101"/>
      <c r="F502" s="104" t="s">
        <v>6</v>
      </c>
      <c r="G502" s="210">
        <f>E27</f>
        <v>20</v>
      </c>
      <c r="H502" s="211"/>
      <c r="I502" s="211"/>
      <c r="J502" s="211"/>
      <c r="K502" s="17"/>
      <c r="L502" s="211">
        <f>$F$3</f>
        <v>133</v>
      </c>
      <c r="M502" s="211"/>
      <c r="N502" s="211"/>
      <c r="O502" s="211">
        <f>$G$3</f>
        <v>68.599999999999994</v>
      </c>
      <c r="P502" s="211"/>
      <c r="Q502" s="212">
        <f>ROUND((G502*(L502/113)+(O502-AA505)),0)</f>
        <v>20</v>
      </c>
      <c r="R502" s="212"/>
      <c r="S502" s="212"/>
      <c r="T502" s="212"/>
      <c r="U502" s="17"/>
      <c r="V502" s="17"/>
      <c r="AA502" s="17"/>
      <c r="AB502" s="101"/>
      <c r="AC502" s="101"/>
    </row>
    <row r="503" spans="5:32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2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2" x14ac:dyDescent="0.35">
      <c r="E505" s="101"/>
      <c r="F505" s="109" t="s">
        <v>11</v>
      </c>
      <c r="G505" s="110">
        <f>G$7</f>
        <v>4</v>
      </c>
      <c r="H505" s="110">
        <f t="shared" ref="H505:O505" si="267">H$7</f>
        <v>4</v>
      </c>
      <c r="I505" s="110">
        <f t="shared" si="267"/>
        <v>5</v>
      </c>
      <c r="J505" s="110">
        <f t="shared" si="267"/>
        <v>4</v>
      </c>
      <c r="K505" s="110">
        <f t="shared" si="267"/>
        <v>3</v>
      </c>
      <c r="L505" s="110">
        <f t="shared" si="267"/>
        <v>5</v>
      </c>
      <c r="M505" s="110">
        <f t="shared" si="267"/>
        <v>3</v>
      </c>
      <c r="N505" s="110">
        <f t="shared" si="267"/>
        <v>5</v>
      </c>
      <c r="O505" s="110">
        <f t="shared" si="267"/>
        <v>3</v>
      </c>
      <c r="P505" s="111">
        <f>SUM(G505:O505)</f>
        <v>36</v>
      </c>
      <c r="Q505" s="110">
        <f t="shared" ref="Q505:Y505" si="268">Q$7</f>
        <v>4</v>
      </c>
      <c r="R505" s="112">
        <f t="shared" si="268"/>
        <v>4</v>
      </c>
      <c r="S505" s="112">
        <f t="shared" si="268"/>
        <v>3</v>
      </c>
      <c r="T505" s="112">
        <f t="shared" si="268"/>
        <v>5</v>
      </c>
      <c r="U505" s="112">
        <f t="shared" si="268"/>
        <v>3</v>
      </c>
      <c r="V505" s="112">
        <f t="shared" si="268"/>
        <v>4</v>
      </c>
      <c r="W505" s="112">
        <f t="shared" si="268"/>
        <v>4</v>
      </c>
      <c r="X505" s="112">
        <f t="shared" si="268"/>
        <v>5</v>
      </c>
      <c r="Y505" s="113">
        <f t="shared" si="268"/>
        <v>4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2" x14ac:dyDescent="0.35">
      <c r="E506" s="101"/>
      <c r="F506" s="114" t="s">
        <v>7</v>
      </c>
      <c r="G506" s="115">
        <f>G$8</f>
        <v>4</v>
      </c>
      <c r="H506" s="115">
        <f t="shared" ref="H506:O506" si="269">H$8</f>
        <v>8</v>
      </c>
      <c r="I506" s="115">
        <f t="shared" si="269"/>
        <v>12</v>
      </c>
      <c r="J506" s="115">
        <f t="shared" si="269"/>
        <v>14</v>
      </c>
      <c r="K506" s="115">
        <f t="shared" si="269"/>
        <v>2</v>
      </c>
      <c r="L506" s="115">
        <f t="shared" si="269"/>
        <v>10</v>
      </c>
      <c r="M506" s="115">
        <f t="shared" si="269"/>
        <v>18</v>
      </c>
      <c r="N506" s="115">
        <f t="shared" si="269"/>
        <v>16</v>
      </c>
      <c r="O506" s="116">
        <f t="shared" si="269"/>
        <v>6</v>
      </c>
      <c r="P506" s="117"/>
      <c r="Q506" s="118">
        <f t="shared" ref="Q506:Y506" si="270">Q$8</f>
        <v>1</v>
      </c>
      <c r="R506" s="119">
        <f t="shared" si="270"/>
        <v>9</v>
      </c>
      <c r="S506" s="119">
        <f t="shared" si="270"/>
        <v>11</v>
      </c>
      <c r="T506" s="119">
        <f t="shared" si="270"/>
        <v>5</v>
      </c>
      <c r="U506" s="119">
        <f t="shared" si="270"/>
        <v>17</v>
      </c>
      <c r="V506" s="119">
        <f t="shared" si="270"/>
        <v>15</v>
      </c>
      <c r="W506" s="119">
        <f t="shared" si="270"/>
        <v>3</v>
      </c>
      <c r="X506" s="119">
        <f t="shared" si="270"/>
        <v>13</v>
      </c>
      <c r="Y506" s="116">
        <f t="shared" si="270"/>
        <v>7</v>
      </c>
      <c r="Z506" s="117"/>
      <c r="AA506" s="120"/>
      <c r="AB506" s="101"/>
      <c r="AC506" s="101"/>
    </row>
    <row r="507" spans="5:32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1</v>
      </c>
      <c r="H507" s="122">
        <f t="shared" ref="H507:O507" si="271">IF($Q502&lt;=18,IF(H506&lt;=$Q502,1,0),IF($Q502&lt;=36,IF(H506&lt;=($Q502-18),2,1),IF($Q502&gt;36,IF(H506&lt;=($Q502-36),3,2))))</f>
        <v>1</v>
      </c>
      <c r="I507" s="122">
        <f t="shared" si="271"/>
        <v>1</v>
      </c>
      <c r="J507" s="122">
        <f t="shared" si="271"/>
        <v>1</v>
      </c>
      <c r="K507" s="122">
        <f t="shared" si="271"/>
        <v>2</v>
      </c>
      <c r="L507" s="122">
        <f t="shared" si="271"/>
        <v>1</v>
      </c>
      <c r="M507" s="122">
        <f t="shared" si="271"/>
        <v>1</v>
      </c>
      <c r="N507" s="122">
        <f t="shared" si="271"/>
        <v>1</v>
      </c>
      <c r="O507" s="123">
        <f t="shared" si="271"/>
        <v>1</v>
      </c>
      <c r="P507" s="124">
        <f>SUM(G507:O507)</f>
        <v>10</v>
      </c>
      <c r="Q507" s="123">
        <f t="shared" ref="Q507:Y507" si="272">IF($Q502&lt;=18,IF(Q506&lt;=$Q502,1,0),IF($Q502&lt;=36,IF(Q506&lt;=($Q502-18),2,1),IF($Q502&gt;36,IF(Q506&lt;=($Q502-36),3,2))))</f>
        <v>2</v>
      </c>
      <c r="R507" s="123">
        <f t="shared" si="272"/>
        <v>1</v>
      </c>
      <c r="S507" s="123">
        <f t="shared" si="272"/>
        <v>1</v>
      </c>
      <c r="T507" s="123">
        <f t="shared" si="272"/>
        <v>1</v>
      </c>
      <c r="U507" s="123">
        <f t="shared" si="272"/>
        <v>1</v>
      </c>
      <c r="V507" s="123">
        <f t="shared" si="272"/>
        <v>1</v>
      </c>
      <c r="W507" s="123">
        <f t="shared" si="272"/>
        <v>1</v>
      </c>
      <c r="X507" s="123">
        <f t="shared" si="272"/>
        <v>1</v>
      </c>
      <c r="Y507" s="123">
        <f t="shared" si="272"/>
        <v>1</v>
      </c>
      <c r="Z507" s="125">
        <f>SUM(Q507:Y507)</f>
        <v>10</v>
      </c>
      <c r="AA507" s="126">
        <f>P507+Z507</f>
        <v>20</v>
      </c>
      <c r="AB507" s="101"/>
      <c r="AC507" s="101"/>
    </row>
    <row r="508" spans="5:32" x14ac:dyDescent="0.35">
      <c r="E508" s="101"/>
      <c r="F508" s="127" t="s">
        <v>51</v>
      </c>
      <c r="G508" s="128">
        <f t="shared" ref="G508:O508" si="273">G27</f>
        <v>10</v>
      </c>
      <c r="H508" s="128">
        <f t="shared" si="273"/>
        <v>10</v>
      </c>
      <c r="I508" s="128">
        <f t="shared" si="273"/>
        <v>10</v>
      </c>
      <c r="J508" s="128">
        <f t="shared" si="273"/>
        <v>10</v>
      </c>
      <c r="K508" s="128">
        <f t="shared" si="273"/>
        <v>10</v>
      </c>
      <c r="L508" s="128">
        <f t="shared" si="273"/>
        <v>10</v>
      </c>
      <c r="M508" s="128">
        <f t="shared" si="273"/>
        <v>10</v>
      </c>
      <c r="N508" s="128">
        <f t="shared" si="273"/>
        <v>10</v>
      </c>
      <c r="O508" s="128">
        <f t="shared" si="273"/>
        <v>10</v>
      </c>
      <c r="P508" s="129">
        <f>SUM(G508:O508)</f>
        <v>90</v>
      </c>
      <c r="Q508" s="130">
        <f t="shared" ref="Q508:Y508" si="274">Q27</f>
        <v>10</v>
      </c>
      <c r="R508" s="128">
        <f t="shared" si="274"/>
        <v>10</v>
      </c>
      <c r="S508" s="128">
        <f t="shared" si="274"/>
        <v>10</v>
      </c>
      <c r="T508" s="128">
        <f t="shared" si="274"/>
        <v>10</v>
      </c>
      <c r="U508" s="128">
        <f t="shared" si="274"/>
        <v>10</v>
      </c>
      <c r="V508" s="128">
        <f t="shared" si="274"/>
        <v>10</v>
      </c>
      <c r="W508" s="128">
        <f t="shared" si="274"/>
        <v>10</v>
      </c>
      <c r="X508" s="128">
        <f t="shared" si="274"/>
        <v>10</v>
      </c>
      <c r="Y508" s="131">
        <f t="shared" si="274"/>
        <v>10</v>
      </c>
      <c r="Z508" s="129">
        <f>SUM(Q508:Y508)</f>
        <v>90</v>
      </c>
      <c r="AA508" s="132">
        <f>P508+Z508</f>
        <v>180</v>
      </c>
      <c r="AB508" s="101"/>
      <c r="AC508" s="101"/>
    </row>
    <row r="509" spans="5:32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0</v>
      </c>
      <c r="H509" s="134">
        <f t="shared" ref="H509:O509" si="275">IF(H508-H505=-1,3+H507)+IF(H508-H505=0,2+H507)+IF(H508-H505=1,1+H507)+IF(H508-H505=2,H507)+IF(H508-H505=3,IF(H507-1&gt;0,H507-1,0))+IF(H508-H505=4,IF(H507-2&gt;0,H507-2,0))</f>
        <v>0</v>
      </c>
      <c r="I509" s="134">
        <f t="shared" si="275"/>
        <v>0</v>
      </c>
      <c r="J509" s="134">
        <f t="shared" si="275"/>
        <v>0</v>
      </c>
      <c r="K509" s="134">
        <f t="shared" si="275"/>
        <v>0</v>
      </c>
      <c r="L509" s="134">
        <f t="shared" si="275"/>
        <v>0</v>
      </c>
      <c r="M509" s="134">
        <f t="shared" si="275"/>
        <v>0</v>
      </c>
      <c r="N509" s="134">
        <f t="shared" si="275"/>
        <v>0</v>
      </c>
      <c r="O509" s="135">
        <f t="shared" si="275"/>
        <v>0</v>
      </c>
      <c r="P509" s="136">
        <f>SUM(G509:O509)</f>
        <v>0</v>
      </c>
      <c r="Q509" s="137">
        <f t="shared" ref="Q509:Y509" si="276">IF(Q508-Q505=-1,3+Q507)+IF(Q508-Q505=0,2+Q507)+IF(Q508-Q505=1,1+Q507)+IF(Q508-Q505=2,Q507)+IF(Q508-Q505=3,IF(Q507-1&gt;0,Q507-1,0))+IF(Q508-Q505=4,IF(Q507-2&gt;0,Q507-2,0))</f>
        <v>0</v>
      </c>
      <c r="R509" s="138">
        <f t="shared" si="276"/>
        <v>0</v>
      </c>
      <c r="S509" s="138">
        <f t="shared" si="276"/>
        <v>0</v>
      </c>
      <c r="T509" s="138">
        <f t="shared" si="276"/>
        <v>0</v>
      </c>
      <c r="U509" s="138">
        <f t="shared" si="276"/>
        <v>0</v>
      </c>
      <c r="V509" s="138">
        <f t="shared" si="276"/>
        <v>0</v>
      </c>
      <c r="W509" s="138">
        <f t="shared" si="276"/>
        <v>0</v>
      </c>
      <c r="X509" s="138">
        <f t="shared" si="276"/>
        <v>0</v>
      </c>
      <c r="Y509" s="135">
        <f t="shared" si="276"/>
        <v>0</v>
      </c>
      <c r="Z509" s="136">
        <f>SUM(Q509:Y509)</f>
        <v>0</v>
      </c>
      <c r="AA509" s="139">
        <f>P509+Z509</f>
        <v>0</v>
      </c>
      <c r="AB509" s="101"/>
      <c r="AC509" s="101"/>
    </row>
    <row r="510" spans="5:32" ht="15" thickBot="1" x14ac:dyDescent="0.4">
      <c r="E510" s="101"/>
      <c r="F510" s="140" t="s">
        <v>53</v>
      </c>
      <c r="G510" s="141">
        <f t="shared" ref="G510:O510" si="277">IF(G508-G505=-2,4)+IF(G508-G505=-1,3)+IF(G508-G505=0,2)+IF(G508-G505=1,1)+IF(G508-G505&gt;2,0)</f>
        <v>0</v>
      </c>
      <c r="H510" s="141">
        <f t="shared" si="277"/>
        <v>0</v>
      </c>
      <c r="I510" s="141">
        <f t="shared" si="277"/>
        <v>0</v>
      </c>
      <c r="J510" s="141">
        <f t="shared" si="277"/>
        <v>0</v>
      </c>
      <c r="K510" s="141">
        <f t="shared" si="277"/>
        <v>0</v>
      </c>
      <c r="L510" s="141">
        <f t="shared" si="277"/>
        <v>0</v>
      </c>
      <c r="M510" s="141">
        <f t="shared" si="277"/>
        <v>0</v>
      </c>
      <c r="N510" s="141">
        <f t="shared" si="277"/>
        <v>0</v>
      </c>
      <c r="O510" s="142">
        <f t="shared" si="277"/>
        <v>0</v>
      </c>
      <c r="P510" s="143">
        <f>SUM(G510:O510)</f>
        <v>0</v>
      </c>
      <c r="Q510" s="142">
        <f t="shared" ref="Q510:Y510" si="278">IF(Q508-Q505=-2,4)+IF(Q508-Q505=-1,3)+IF(Q508-Q505=0,2)+IF(Q508-Q505=1,1)+IF(Q508-Q505&gt;2,0)</f>
        <v>0</v>
      </c>
      <c r="R510" s="142">
        <f t="shared" si="278"/>
        <v>0</v>
      </c>
      <c r="S510" s="142">
        <f t="shared" si="278"/>
        <v>0</v>
      </c>
      <c r="T510" s="142">
        <f t="shared" si="278"/>
        <v>0</v>
      </c>
      <c r="U510" s="142">
        <f t="shared" si="278"/>
        <v>0</v>
      </c>
      <c r="V510" s="142">
        <f t="shared" si="278"/>
        <v>0</v>
      </c>
      <c r="W510" s="142">
        <f t="shared" si="278"/>
        <v>0</v>
      </c>
      <c r="X510" s="142">
        <f t="shared" si="278"/>
        <v>0</v>
      </c>
      <c r="Y510" s="142">
        <f t="shared" si="278"/>
        <v>0</v>
      </c>
      <c r="Z510" s="143">
        <f>SUM(Q510:Y510)</f>
        <v>0</v>
      </c>
      <c r="AA510" s="144">
        <f>P510+Z510</f>
        <v>0</v>
      </c>
      <c r="AB510" s="101"/>
      <c r="AC510" s="101"/>
    </row>
    <row r="511" spans="5:32" x14ac:dyDescent="0.35">
      <c r="E511" s="101"/>
      <c r="F511" s="38"/>
      <c r="G511" s="28">
        <f>G508-G505</f>
        <v>6</v>
      </c>
      <c r="H511" s="28">
        <f t="shared" ref="H511:O511" si="279">H508-H505</f>
        <v>6</v>
      </c>
      <c r="I511" s="28">
        <f t="shared" si="279"/>
        <v>5</v>
      </c>
      <c r="J511" s="28">
        <f t="shared" si="279"/>
        <v>6</v>
      </c>
      <c r="K511" s="28">
        <f t="shared" si="279"/>
        <v>7</v>
      </c>
      <c r="L511" s="28">
        <f t="shared" si="279"/>
        <v>5</v>
      </c>
      <c r="M511" s="28">
        <f t="shared" si="279"/>
        <v>7</v>
      </c>
      <c r="N511" s="28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5"/>
      <c r="AA511" s="146"/>
      <c r="AB511" s="101"/>
      <c r="AC511" s="101"/>
    </row>
    <row r="512" spans="5:32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2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2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0</v>
      </c>
      <c r="P514" s="198" t="s">
        <v>57</v>
      </c>
      <c r="Q514" s="198"/>
      <c r="R514" s="198"/>
      <c r="S514" s="198"/>
      <c r="T514" s="198"/>
      <c r="U514" s="148">
        <f>COUNTIF(G511:Y511,"=2")</f>
        <v>0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</row>
    <row r="515" spans="5:32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0</v>
      </c>
      <c r="P515" s="198" t="s">
        <v>60</v>
      </c>
      <c r="Q515" s="198"/>
      <c r="R515" s="198"/>
      <c r="S515" s="198"/>
      <c r="T515" s="198"/>
      <c r="U515" s="151">
        <f>COUNTIF(G511:Y511,"&gt;=3")</f>
        <v>18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</row>
    <row r="516" spans="5:32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0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</row>
    <row r="517" spans="5:32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0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</row>
    <row r="518" spans="5:32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0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</row>
    <row r="519" spans="5:32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18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</row>
    <row r="520" spans="5:32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</row>
    <row r="521" spans="5:32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</row>
    <row r="522" spans="5:32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</row>
    <row r="523" spans="5:32" ht="15.5" thickTop="1" thickBot="1" x14ac:dyDescent="0.4"/>
    <row r="524" spans="5:32" x14ac:dyDescent="0.35">
      <c r="E524" s="101"/>
      <c r="F524" s="102" t="s">
        <v>49</v>
      </c>
      <c r="G524" s="196">
        <f>C28</f>
        <v>0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0</v>
      </c>
      <c r="AB524" s="101"/>
      <c r="AC524" s="101"/>
    </row>
    <row r="525" spans="5:32" ht="15" thickBot="1" x14ac:dyDescent="0.4">
      <c r="E525" s="101"/>
      <c r="F525" s="104" t="s">
        <v>6</v>
      </c>
      <c r="G525" s="210">
        <f>E28</f>
        <v>20</v>
      </c>
      <c r="H525" s="211"/>
      <c r="I525" s="211"/>
      <c r="J525" s="211"/>
      <c r="K525" s="17"/>
      <c r="L525" s="211">
        <f>$F$3</f>
        <v>133</v>
      </c>
      <c r="M525" s="211"/>
      <c r="N525" s="211"/>
      <c r="O525" s="211">
        <f>$G$3</f>
        <v>68.599999999999994</v>
      </c>
      <c r="P525" s="211"/>
      <c r="Q525" s="212">
        <f>ROUND((G525*(L525/113)+(O525-AA528)),0)</f>
        <v>20</v>
      </c>
      <c r="R525" s="212"/>
      <c r="S525" s="212"/>
      <c r="T525" s="212"/>
      <c r="U525" s="17"/>
      <c r="V525" s="17"/>
      <c r="AA525" s="17"/>
      <c r="AB525" s="101"/>
      <c r="AC525" s="101"/>
    </row>
    <row r="526" spans="5:32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2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2" x14ac:dyDescent="0.35">
      <c r="E528" s="101"/>
      <c r="F528" s="109" t="s">
        <v>11</v>
      </c>
      <c r="G528" s="110">
        <f>G$7</f>
        <v>4</v>
      </c>
      <c r="H528" s="110">
        <f t="shared" ref="H528:O528" si="281">H$7</f>
        <v>4</v>
      </c>
      <c r="I528" s="110">
        <f t="shared" si="281"/>
        <v>5</v>
      </c>
      <c r="J528" s="110">
        <f t="shared" si="281"/>
        <v>4</v>
      </c>
      <c r="K528" s="110">
        <f t="shared" si="281"/>
        <v>3</v>
      </c>
      <c r="L528" s="110">
        <f t="shared" si="281"/>
        <v>5</v>
      </c>
      <c r="M528" s="110">
        <f t="shared" si="281"/>
        <v>3</v>
      </c>
      <c r="N528" s="110">
        <f t="shared" si="281"/>
        <v>5</v>
      </c>
      <c r="O528" s="110">
        <f t="shared" si="281"/>
        <v>3</v>
      </c>
      <c r="P528" s="111">
        <f>SUM(G528:O528)</f>
        <v>36</v>
      </c>
      <c r="Q528" s="110">
        <f t="shared" ref="Q528:Y528" si="282">Q$7</f>
        <v>4</v>
      </c>
      <c r="R528" s="112">
        <f t="shared" si="282"/>
        <v>4</v>
      </c>
      <c r="S528" s="112">
        <f t="shared" si="282"/>
        <v>3</v>
      </c>
      <c r="T528" s="112">
        <f t="shared" si="282"/>
        <v>5</v>
      </c>
      <c r="U528" s="112">
        <f t="shared" si="282"/>
        <v>3</v>
      </c>
      <c r="V528" s="112">
        <f t="shared" si="282"/>
        <v>4</v>
      </c>
      <c r="W528" s="112">
        <f t="shared" si="282"/>
        <v>4</v>
      </c>
      <c r="X528" s="112">
        <f t="shared" si="282"/>
        <v>5</v>
      </c>
      <c r="Y528" s="113">
        <f t="shared" si="282"/>
        <v>4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2" x14ac:dyDescent="0.35">
      <c r="E529" s="101"/>
      <c r="F529" s="114" t="s">
        <v>7</v>
      </c>
      <c r="G529" s="115">
        <f>G$8</f>
        <v>4</v>
      </c>
      <c r="H529" s="115">
        <f t="shared" ref="H529:O529" si="283">H$8</f>
        <v>8</v>
      </c>
      <c r="I529" s="115">
        <f t="shared" si="283"/>
        <v>12</v>
      </c>
      <c r="J529" s="115">
        <f t="shared" si="283"/>
        <v>14</v>
      </c>
      <c r="K529" s="115">
        <f t="shared" si="283"/>
        <v>2</v>
      </c>
      <c r="L529" s="115">
        <f t="shared" si="283"/>
        <v>10</v>
      </c>
      <c r="M529" s="115">
        <f t="shared" si="283"/>
        <v>18</v>
      </c>
      <c r="N529" s="115">
        <f t="shared" si="283"/>
        <v>16</v>
      </c>
      <c r="O529" s="116">
        <f t="shared" si="283"/>
        <v>6</v>
      </c>
      <c r="P529" s="117"/>
      <c r="Q529" s="118">
        <f t="shared" ref="Q529:Y529" si="284">Q$8</f>
        <v>1</v>
      </c>
      <c r="R529" s="119">
        <f t="shared" si="284"/>
        <v>9</v>
      </c>
      <c r="S529" s="119">
        <f t="shared" si="284"/>
        <v>11</v>
      </c>
      <c r="T529" s="119">
        <f t="shared" si="284"/>
        <v>5</v>
      </c>
      <c r="U529" s="119">
        <f t="shared" si="284"/>
        <v>17</v>
      </c>
      <c r="V529" s="119">
        <f t="shared" si="284"/>
        <v>15</v>
      </c>
      <c r="W529" s="119">
        <f t="shared" si="284"/>
        <v>3</v>
      </c>
      <c r="X529" s="119">
        <f t="shared" si="284"/>
        <v>13</v>
      </c>
      <c r="Y529" s="116">
        <f t="shared" si="284"/>
        <v>7</v>
      </c>
      <c r="Z529" s="117"/>
      <c r="AA529" s="120"/>
      <c r="AB529" s="101"/>
      <c r="AC529" s="101"/>
    </row>
    <row r="530" spans="5:32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1</v>
      </c>
      <c r="H530" s="122">
        <f t="shared" ref="H530:O530" si="285">IF($Q525&lt;=18,IF(H529&lt;=$Q525,1,0),IF($Q525&lt;=36,IF(H529&lt;=($Q525-18),2,1),IF($Q525&gt;36,IF(H529&lt;=($Q525-36),3,2))))</f>
        <v>1</v>
      </c>
      <c r="I530" s="122">
        <f t="shared" si="285"/>
        <v>1</v>
      </c>
      <c r="J530" s="122">
        <f t="shared" si="285"/>
        <v>1</v>
      </c>
      <c r="K530" s="122">
        <f t="shared" si="285"/>
        <v>2</v>
      </c>
      <c r="L530" s="122">
        <f t="shared" si="285"/>
        <v>1</v>
      </c>
      <c r="M530" s="122">
        <f t="shared" si="285"/>
        <v>1</v>
      </c>
      <c r="N530" s="122">
        <f t="shared" si="285"/>
        <v>1</v>
      </c>
      <c r="O530" s="123">
        <f t="shared" si="285"/>
        <v>1</v>
      </c>
      <c r="P530" s="124">
        <f>SUM(G530:O530)</f>
        <v>10</v>
      </c>
      <c r="Q530" s="123">
        <f t="shared" ref="Q530:Y530" si="286">IF($Q525&lt;=18,IF(Q529&lt;=$Q525,1,0),IF($Q525&lt;=36,IF(Q529&lt;=($Q525-18),2,1),IF($Q525&gt;36,IF(Q529&lt;=($Q525-36),3,2))))</f>
        <v>2</v>
      </c>
      <c r="R530" s="123">
        <f t="shared" si="286"/>
        <v>1</v>
      </c>
      <c r="S530" s="123">
        <f t="shared" si="286"/>
        <v>1</v>
      </c>
      <c r="T530" s="123">
        <f t="shared" si="286"/>
        <v>1</v>
      </c>
      <c r="U530" s="123">
        <f t="shared" si="286"/>
        <v>1</v>
      </c>
      <c r="V530" s="123">
        <f t="shared" si="286"/>
        <v>1</v>
      </c>
      <c r="W530" s="123">
        <f t="shared" si="286"/>
        <v>1</v>
      </c>
      <c r="X530" s="123">
        <f t="shared" si="286"/>
        <v>1</v>
      </c>
      <c r="Y530" s="123">
        <f t="shared" si="286"/>
        <v>1</v>
      </c>
      <c r="Z530" s="125">
        <f>SUM(Q530:Y530)</f>
        <v>10</v>
      </c>
      <c r="AA530" s="126">
        <f>P530+Z530</f>
        <v>20</v>
      </c>
      <c r="AB530" s="101"/>
      <c r="AC530" s="101"/>
    </row>
    <row r="531" spans="5:32" x14ac:dyDescent="0.35">
      <c r="E531" s="101"/>
      <c r="F531" s="127" t="s">
        <v>51</v>
      </c>
      <c r="G531" s="128">
        <f t="shared" ref="G531:O531" si="287">G28</f>
        <v>10</v>
      </c>
      <c r="H531" s="128">
        <f t="shared" si="287"/>
        <v>10</v>
      </c>
      <c r="I531" s="128">
        <f t="shared" si="287"/>
        <v>10</v>
      </c>
      <c r="J531" s="128">
        <f t="shared" si="287"/>
        <v>10</v>
      </c>
      <c r="K531" s="128">
        <f t="shared" si="287"/>
        <v>10</v>
      </c>
      <c r="L531" s="128">
        <f t="shared" si="287"/>
        <v>10</v>
      </c>
      <c r="M531" s="128">
        <f t="shared" si="287"/>
        <v>10</v>
      </c>
      <c r="N531" s="128">
        <f t="shared" si="287"/>
        <v>10</v>
      </c>
      <c r="O531" s="128">
        <f t="shared" si="287"/>
        <v>10</v>
      </c>
      <c r="P531" s="129">
        <f>SUM(G531:O531)</f>
        <v>90</v>
      </c>
      <c r="Q531" s="130">
        <f t="shared" ref="Q531:Y531" si="288">Q28</f>
        <v>10</v>
      </c>
      <c r="R531" s="128">
        <f t="shared" si="288"/>
        <v>10</v>
      </c>
      <c r="S531" s="128">
        <f t="shared" si="288"/>
        <v>10</v>
      </c>
      <c r="T531" s="128">
        <f t="shared" si="288"/>
        <v>10</v>
      </c>
      <c r="U531" s="128">
        <f t="shared" si="288"/>
        <v>10</v>
      </c>
      <c r="V531" s="128">
        <f t="shared" si="288"/>
        <v>10</v>
      </c>
      <c r="W531" s="128">
        <f t="shared" si="288"/>
        <v>10</v>
      </c>
      <c r="X531" s="128">
        <f t="shared" si="288"/>
        <v>10</v>
      </c>
      <c r="Y531" s="131">
        <f t="shared" si="288"/>
        <v>10</v>
      </c>
      <c r="Z531" s="129">
        <f>SUM(Q531:Y531)</f>
        <v>90</v>
      </c>
      <c r="AA531" s="132">
        <f>P531+Z531</f>
        <v>180</v>
      </c>
      <c r="AB531" s="101"/>
      <c r="AC531" s="101"/>
    </row>
    <row r="532" spans="5:32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289">IF(H531-H528=-1,3+H530)+IF(H531-H528=0,2+H530)+IF(H531-H528=1,1+H530)+IF(H531-H528=2,H530)+IF(H531-H528=3,IF(H530-1&gt;0,H530-1,0))+IF(H531-H528=4,IF(H530-2&gt;0,H530-2,0))</f>
        <v>0</v>
      </c>
      <c r="I532" s="134">
        <f t="shared" si="289"/>
        <v>0</v>
      </c>
      <c r="J532" s="134">
        <f t="shared" si="289"/>
        <v>0</v>
      </c>
      <c r="K532" s="134">
        <f t="shared" si="289"/>
        <v>0</v>
      </c>
      <c r="L532" s="134">
        <f t="shared" si="289"/>
        <v>0</v>
      </c>
      <c r="M532" s="134">
        <f t="shared" si="289"/>
        <v>0</v>
      </c>
      <c r="N532" s="134">
        <f t="shared" si="289"/>
        <v>0</v>
      </c>
      <c r="O532" s="135">
        <f t="shared" si="289"/>
        <v>0</v>
      </c>
      <c r="P532" s="136">
        <f>SUM(G532:O532)</f>
        <v>0</v>
      </c>
      <c r="Q532" s="137">
        <f t="shared" ref="Q532:Y532" si="290">IF(Q531-Q528=-1,3+Q530)+IF(Q531-Q528=0,2+Q530)+IF(Q531-Q528=1,1+Q530)+IF(Q531-Q528=2,Q530)+IF(Q531-Q528=3,IF(Q530-1&gt;0,Q530-1,0))+IF(Q531-Q528=4,IF(Q530-2&gt;0,Q530-2,0))</f>
        <v>0</v>
      </c>
      <c r="R532" s="138">
        <f t="shared" si="290"/>
        <v>0</v>
      </c>
      <c r="S532" s="138">
        <f t="shared" si="290"/>
        <v>0</v>
      </c>
      <c r="T532" s="138">
        <f t="shared" si="290"/>
        <v>0</v>
      </c>
      <c r="U532" s="138">
        <f t="shared" si="290"/>
        <v>0</v>
      </c>
      <c r="V532" s="138">
        <f t="shared" si="290"/>
        <v>0</v>
      </c>
      <c r="W532" s="138">
        <f t="shared" si="290"/>
        <v>0</v>
      </c>
      <c r="X532" s="138">
        <f t="shared" si="290"/>
        <v>0</v>
      </c>
      <c r="Y532" s="135">
        <f t="shared" si="290"/>
        <v>0</v>
      </c>
      <c r="Z532" s="136">
        <f>SUM(Q532:Y532)</f>
        <v>0</v>
      </c>
      <c r="AA532" s="139">
        <f>P532+Z532</f>
        <v>0</v>
      </c>
      <c r="AB532" s="101"/>
      <c r="AC532" s="101"/>
    </row>
    <row r="533" spans="5:32" ht="15" thickBot="1" x14ac:dyDescent="0.4">
      <c r="E533" s="101"/>
      <c r="F533" s="140" t="s">
        <v>53</v>
      </c>
      <c r="G533" s="141">
        <f t="shared" ref="G533:O533" si="291">IF(G531-G528=-2,4)+IF(G531-G528=-1,3)+IF(G531-G528=0,2)+IF(G531-G528=1,1)+IF(G531-G528&gt;2,0)</f>
        <v>0</v>
      </c>
      <c r="H533" s="141">
        <f t="shared" si="291"/>
        <v>0</v>
      </c>
      <c r="I533" s="141">
        <f t="shared" si="291"/>
        <v>0</v>
      </c>
      <c r="J533" s="141">
        <f t="shared" si="291"/>
        <v>0</v>
      </c>
      <c r="K533" s="141">
        <f t="shared" si="291"/>
        <v>0</v>
      </c>
      <c r="L533" s="141">
        <f t="shared" si="291"/>
        <v>0</v>
      </c>
      <c r="M533" s="141">
        <f t="shared" si="291"/>
        <v>0</v>
      </c>
      <c r="N533" s="141">
        <f t="shared" si="291"/>
        <v>0</v>
      </c>
      <c r="O533" s="142">
        <f t="shared" si="291"/>
        <v>0</v>
      </c>
      <c r="P533" s="143">
        <f>SUM(G533:O533)</f>
        <v>0</v>
      </c>
      <c r="Q533" s="142">
        <f t="shared" ref="Q533:Y533" si="292">IF(Q531-Q528=-2,4)+IF(Q531-Q528=-1,3)+IF(Q531-Q528=0,2)+IF(Q531-Q528=1,1)+IF(Q531-Q528&gt;2,0)</f>
        <v>0</v>
      </c>
      <c r="R533" s="142">
        <f t="shared" si="292"/>
        <v>0</v>
      </c>
      <c r="S533" s="142">
        <f t="shared" si="292"/>
        <v>0</v>
      </c>
      <c r="T533" s="142">
        <f t="shared" si="292"/>
        <v>0</v>
      </c>
      <c r="U533" s="142">
        <f t="shared" si="292"/>
        <v>0</v>
      </c>
      <c r="V533" s="142">
        <f t="shared" si="292"/>
        <v>0</v>
      </c>
      <c r="W533" s="142">
        <f t="shared" si="292"/>
        <v>0</v>
      </c>
      <c r="X533" s="142">
        <f t="shared" si="292"/>
        <v>0</v>
      </c>
      <c r="Y533" s="142">
        <f t="shared" si="292"/>
        <v>0</v>
      </c>
      <c r="Z533" s="143">
        <f>SUM(Q533:Y533)</f>
        <v>0</v>
      </c>
      <c r="AA533" s="144">
        <f>P533+Z533</f>
        <v>0</v>
      </c>
      <c r="AB533" s="101"/>
      <c r="AC533" s="101"/>
    </row>
    <row r="534" spans="5:32" x14ac:dyDescent="0.35">
      <c r="E534" s="101"/>
      <c r="F534" s="38"/>
      <c r="G534" s="28">
        <f>G531-G528</f>
        <v>6</v>
      </c>
      <c r="H534" s="28">
        <f t="shared" ref="H534:O534" si="293">H531-H528</f>
        <v>6</v>
      </c>
      <c r="I534" s="28">
        <f t="shared" si="293"/>
        <v>5</v>
      </c>
      <c r="J534" s="28">
        <f t="shared" si="293"/>
        <v>6</v>
      </c>
      <c r="K534" s="28">
        <f t="shared" si="293"/>
        <v>7</v>
      </c>
      <c r="L534" s="28">
        <f t="shared" si="293"/>
        <v>5</v>
      </c>
      <c r="M534" s="28">
        <f t="shared" si="293"/>
        <v>7</v>
      </c>
      <c r="N534" s="28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5"/>
      <c r="AA534" s="146"/>
      <c r="AB534" s="101"/>
      <c r="AC534" s="101"/>
    </row>
    <row r="535" spans="5:32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2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2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0</v>
      </c>
      <c r="P537" s="198" t="s">
        <v>57</v>
      </c>
      <c r="Q537" s="198"/>
      <c r="R537" s="198"/>
      <c r="S537" s="198"/>
      <c r="T537" s="198"/>
      <c r="U537" s="148">
        <f>COUNTIF(G534:Y534,"=2")</f>
        <v>0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</row>
    <row r="538" spans="5:32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0</v>
      </c>
      <c r="P538" s="198" t="s">
        <v>60</v>
      </c>
      <c r="Q538" s="198"/>
      <c r="R538" s="198"/>
      <c r="S538" s="198"/>
      <c r="T538" s="198"/>
      <c r="U538" s="151">
        <f>COUNTIF(G534:Y534,"&gt;=3")</f>
        <v>18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</row>
    <row r="539" spans="5:32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0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</row>
    <row r="540" spans="5:32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0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</row>
    <row r="541" spans="5:32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0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</row>
    <row r="542" spans="5:32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18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</row>
    <row r="543" spans="5:32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</row>
    <row r="544" spans="5:32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</row>
    <row r="545" spans="5:32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</row>
    <row r="546" spans="5:32" ht="15.5" thickTop="1" thickBot="1" x14ac:dyDescent="0.4"/>
    <row r="547" spans="5:32" x14ac:dyDescent="0.35">
      <c r="E547" s="101"/>
      <c r="F547" s="102" t="s">
        <v>49</v>
      </c>
      <c r="G547" s="196">
        <f>C29</f>
        <v>0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0</v>
      </c>
      <c r="AB547" s="101"/>
      <c r="AC547" s="101"/>
    </row>
    <row r="548" spans="5:32" ht="15" thickBot="1" x14ac:dyDescent="0.4">
      <c r="E548" s="101"/>
      <c r="F548" s="104" t="s">
        <v>6</v>
      </c>
      <c r="G548" s="210">
        <f>E29</f>
        <v>20</v>
      </c>
      <c r="H548" s="211"/>
      <c r="I548" s="211"/>
      <c r="J548" s="211"/>
      <c r="K548" s="17"/>
      <c r="L548" s="211">
        <f>$F$3</f>
        <v>133</v>
      </c>
      <c r="M548" s="211"/>
      <c r="N548" s="211"/>
      <c r="O548" s="211">
        <f>$G$3</f>
        <v>68.599999999999994</v>
      </c>
      <c r="P548" s="211"/>
      <c r="Q548" s="212">
        <f>ROUND((G548*(L548/113)+(O548-AA551)),0)</f>
        <v>20</v>
      </c>
      <c r="R548" s="212"/>
      <c r="S548" s="212"/>
      <c r="T548" s="212"/>
      <c r="U548" s="17"/>
      <c r="V548" s="17"/>
      <c r="AA548" s="17"/>
      <c r="AB548" s="101"/>
      <c r="AC548" s="101"/>
    </row>
    <row r="549" spans="5:32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2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2" x14ac:dyDescent="0.35">
      <c r="E551" s="101"/>
      <c r="F551" s="109" t="s">
        <v>11</v>
      </c>
      <c r="G551" s="110">
        <f>G$7</f>
        <v>4</v>
      </c>
      <c r="H551" s="110">
        <f t="shared" ref="H551:O551" si="295">H$7</f>
        <v>4</v>
      </c>
      <c r="I551" s="110">
        <f t="shared" si="295"/>
        <v>5</v>
      </c>
      <c r="J551" s="110">
        <f t="shared" si="295"/>
        <v>4</v>
      </c>
      <c r="K551" s="110">
        <f t="shared" si="295"/>
        <v>3</v>
      </c>
      <c r="L551" s="110">
        <f t="shared" si="295"/>
        <v>5</v>
      </c>
      <c r="M551" s="110">
        <f t="shared" si="295"/>
        <v>3</v>
      </c>
      <c r="N551" s="110">
        <f t="shared" si="295"/>
        <v>5</v>
      </c>
      <c r="O551" s="110">
        <f t="shared" si="295"/>
        <v>3</v>
      </c>
      <c r="P551" s="111">
        <f>SUM(G551:O551)</f>
        <v>36</v>
      </c>
      <c r="Q551" s="110">
        <f t="shared" ref="Q551:Y551" si="296">Q$7</f>
        <v>4</v>
      </c>
      <c r="R551" s="112">
        <f t="shared" si="296"/>
        <v>4</v>
      </c>
      <c r="S551" s="112">
        <f t="shared" si="296"/>
        <v>3</v>
      </c>
      <c r="T551" s="112">
        <f t="shared" si="296"/>
        <v>5</v>
      </c>
      <c r="U551" s="112">
        <f t="shared" si="296"/>
        <v>3</v>
      </c>
      <c r="V551" s="112">
        <f t="shared" si="296"/>
        <v>4</v>
      </c>
      <c r="W551" s="112">
        <f t="shared" si="296"/>
        <v>4</v>
      </c>
      <c r="X551" s="112">
        <f t="shared" si="296"/>
        <v>5</v>
      </c>
      <c r="Y551" s="113">
        <f t="shared" si="296"/>
        <v>4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2" x14ac:dyDescent="0.35">
      <c r="E552" s="101"/>
      <c r="F552" s="114" t="s">
        <v>7</v>
      </c>
      <c r="G552" s="115">
        <f>G$8</f>
        <v>4</v>
      </c>
      <c r="H552" s="115">
        <f t="shared" ref="H552:O552" si="297">H$8</f>
        <v>8</v>
      </c>
      <c r="I552" s="115">
        <f t="shared" si="297"/>
        <v>12</v>
      </c>
      <c r="J552" s="115">
        <f t="shared" si="297"/>
        <v>14</v>
      </c>
      <c r="K552" s="115">
        <f t="shared" si="297"/>
        <v>2</v>
      </c>
      <c r="L552" s="115">
        <f t="shared" si="297"/>
        <v>10</v>
      </c>
      <c r="M552" s="115">
        <f t="shared" si="297"/>
        <v>18</v>
      </c>
      <c r="N552" s="115">
        <f t="shared" si="297"/>
        <v>16</v>
      </c>
      <c r="O552" s="116">
        <f t="shared" si="297"/>
        <v>6</v>
      </c>
      <c r="P552" s="117"/>
      <c r="Q552" s="118">
        <f t="shared" ref="Q552:Y552" si="298">Q$8</f>
        <v>1</v>
      </c>
      <c r="R552" s="119">
        <f t="shared" si="298"/>
        <v>9</v>
      </c>
      <c r="S552" s="119">
        <f t="shared" si="298"/>
        <v>11</v>
      </c>
      <c r="T552" s="119">
        <f t="shared" si="298"/>
        <v>5</v>
      </c>
      <c r="U552" s="119">
        <f t="shared" si="298"/>
        <v>17</v>
      </c>
      <c r="V552" s="119">
        <f t="shared" si="298"/>
        <v>15</v>
      </c>
      <c r="W552" s="119">
        <f t="shared" si="298"/>
        <v>3</v>
      </c>
      <c r="X552" s="119">
        <f t="shared" si="298"/>
        <v>13</v>
      </c>
      <c r="Y552" s="116">
        <f t="shared" si="298"/>
        <v>7</v>
      </c>
      <c r="Z552" s="117"/>
      <c r="AA552" s="120"/>
      <c r="AB552" s="101"/>
      <c r="AC552" s="101"/>
    </row>
    <row r="553" spans="5:32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:O553" si="299">IF($Q548&lt;=18,IF(H552&lt;=$Q548,1,0),IF($Q548&lt;=36,IF(H552&lt;=($Q548-18),2,1),IF($Q548&gt;36,IF(H552&lt;=($Q548-36),3,2))))</f>
        <v>1</v>
      </c>
      <c r="I553" s="122">
        <f t="shared" si="299"/>
        <v>1</v>
      </c>
      <c r="J553" s="122">
        <f t="shared" si="299"/>
        <v>1</v>
      </c>
      <c r="K553" s="122">
        <f t="shared" si="299"/>
        <v>2</v>
      </c>
      <c r="L553" s="122">
        <f t="shared" si="299"/>
        <v>1</v>
      </c>
      <c r="M553" s="122">
        <f t="shared" si="299"/>
        <v>1</v>
      </c>
      <c r="N553" s="122">
        <f t="shared" si="299"/>
        <v>1</v>
      </c>
      <c r="O553" s="123">
        <f t="shared" si="299"/>
        <v>1</v>
      </c>
      <c r="P553" s="124">
        <f>SUM(G553:O553)</f>
        <v>10</v>
      </c>
      <c r="Q553" s="123">
        <f t="shared" ref="Q553:Y553" si="300">IF($Q548&lt;=18,IF(Q552&lt;=$Q548,1,0),IF($Q548&lt;=36,IF(Q552&lt;=($Q548-18),2,1),IF($Q548&gt;36,IF(Q552&lt;=($Q548-36),3,2))))</f>
        <v>2</v>
      </c>
      <c r="R553" s="123">
        <f t="shared" si="300"/>
        <v>1</v>
      </c>
      <c r="S553" s="123">
        <f t="shared" si="300"/>
        <v>1</v>
      </c>
      <c r="T553" s="123">
        <f t="shared" si="300"/>
        <v>1</v>
      </c>
      <c r="U553" s="123">
        <f t="shared" si="300"/>
        <v>1</v>
      </c>
      <c r="V553" s="123">
        <f t="shared" si="300"/>
        <v>1</v>
      </c>
      <c r="W553" s="123">
        <f t="shared" si="300"/>
        <v>1</v>
      </c>
      <c r="X553" s="123">
        <f t="shared" si="300"/>
        <v>1</v>
      </c>
      <c r="Y553" s="123">
        <f t="shared" si="300"/>
        <v>1</v>
      </c>
      <c r="Z553" s="125">
        <f>SUM(Q553:Y553)</f>
        <v>10</v>
      </c>
      <c r="AA553" s="126">
        <f>P553+Z553</f>
        <v>20</v>
      </c>
      <c r="AB553" s="101"/>
      <c r="AC553" s="101"/>
    </row>
    <row r="554" spans="5:32" x14ac:dyDescent="0.35">
      <c r="E554" s="101"/>
      <c r="F554" s="127" t="s">
        <v>51</v>
      </c>
      <c r="G554" s="128">
        <f t="shared" ref="G554:O554" si="301">G29</f>
        <v>10</v>
      </c>
      <c r="H554" s="128">
        <f t="shared" si="301"/>
        <v>10</v>
      </c>
      <c r="I554" s="128">
        <f t="shared" si="301"/>
        <v>10</v>
      </c>
      <c r="J554" s="128">
        <f t="shared" si="301"/>
        <v>10</v>
      </c>
      <c r="K554" s="128">
        <f t="shared" si="301"/>
        <v>10</v>
      </c>
      <c r="L554" s="128">
        <f t="shared" si="301"/>
        <v>10</v>
      </c>
      <c r="M554" s="128">
        <f t="shared" si="301"/>
        <v>10</v>
      </c>
      <c r="N554" s="128">
        <f t="shared" si="301"/>
        <v>10</v>
      </c>
      <c r="O554" s="128">
        <f t="shared" si="301"/>
        <v>10</v>
      </c>
      <c r="P554" s="129">
        <f>SUM(G554:O554)</f>
        <v>90</v>
      </c>
      <c r="Q554" s="130">
        <f t="shared" ref="Q554:Y554" si="302">Q29</f>
        <v>10</v>
      </c>
      <c r="R554" s="128">
        <f t="shared" si="302"/>
        <v>10</v>
      </c>
      <c r="S554" s="128">
        <f t="shared" si="302"/>
        <v>10</v>
      </c>
      <c r="T554" s="128">
        <f t="shared" si="302"/>
        <v>10</v>
      </c>
      <c r="U554" s="128">
        <f t="shared" si="302"/>
        <v>10</v>
      </c>
      <c r="V554" s="128">
        <f t="shared" si="302"/>
        <v>10</v>
      </c>
      <c r="W554" s="128">
        <f t="shared" si="302"/>
        <v>10</v>
      </c>
      <c r="X554" s="128">
        <f t="shared" si="302"/>
        <v>10</v>
      </c>
      <c r="Y554" s="131">
        <f t="shared" si="302"/>
        <v>10</v>
      </c>
      <c r="Z554" s="129">
        <f>SUM(Q554:Y554)</f>
        <v>90</v>
      </c>
      <c r="AA554" s="132">
        <f>P554+Z554</f>
        <v>180</v>
      </c>
      <c r="AB554" s="101"/>
      <c r="AC554" s="101"/>
    </row>
    <row r="555" spans="5:32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0</v>
      </c>
      <c r="H555" s="134">
        <f t="shared" ref="H555:O555" si="303">IF(H554-H551=-1,3+H553)+IF(H554-H551=0,2+H553)+IF(H554-H551=1,1+H553)+IF(H554-H551=2,H553)+IF(H554-H551=3,IF(H553-1&gt;0,H553-1,0))+IF(H554-H551=4,IF(H553-2&gt;0,H553-2,0))</f>
        <v>0</v>
      </c>
      <c r="I555" s="134">
        <f t="shared" si="303"/>
        <v>0</v>
      </c>
      <c r="J555" s="134">
        <f t="shared" si="303"/>
        <v>0</v>
      </c>
      <c r="K555" s="134">
        <f t="shared" si="303"/>
        <v>0</v>
      </c>
      <c r="L555" s="134">
        <f t="shared" si="303"/>
        <v>0</v>
      </c>
      <c r="M555" s="134">
        <f t="shared" si="303"/>
        <v>0</v>
      </c>
      <c r="N555" s="134">
        <f t="shared" si="303"/>
        <v>0</v>
      </c>
      <c r="O555" s="135">
        <f t="shared" si="303"/>
        <v>0</v>
      </c>
      <c r="P555" s="136">
        <f>SUM(G555:O555)</f>
        <v>0</v>
      </c>
      <c r="Q555" s="137">
        <f t="shared" ref="Q555:Y555" si="304">IF(Q554-Q551=-1,3+Q553)+IF(Q554-Q551=0,2+Q553)+IF(Q554-Q551=1,1+Q553)+IF(Q554-Q551=2,Q553)+IF(Q554-Q551=3,IF(Q553-1&gt;0,Q553-1,0))+IF(Q554-Q551=4,IF(Q553-2&gt;0,Q553-2,0))</f>
        <v>0</v>
      </c>
      <c r="R555" s="138">
        <f t="shared" si="304"/>
        <v>0</v>
      </c>
      <c r="S555" s="138">
        <f t="shared" si="304"/>
        <v>0</v>
      </c>
      <c r="T555" s="138">
        <f t="shared" si="304"/>
        <v>0</v>
      </c>
      <c r="U555" s="138">
        <f t="shared" si="304"/>
        <v>0</v>
      </c>
      <c r="V555" s="138">
        <f t="shared" si="304"/>
        <v>0</v>
      </c>
      <c r="W555" s="138">
        <f t="shared" si="304"/>
        <v>0</v>
      </c>
      <c r="X555" s="138">
        <f t="shared" si="304"/>
        <v>0</v>
      </c>
      <c r="Y555" s="135">
        <f t="shared" si="304"/>
        <v>0</v>
      </c>
      <c r="Z555" s="136">
        <f>SUM(Q555:Y555)</f>
        <v>0</v>
      </c>
      <c r="AA555" s="139">
        <f>P555+Z555</f>
        <v>0</v>
      </c>
      <c r="AB555" s="101"/>
      <c r="AC555" s="101"/>
    </row>
    <row r="556" spans="5:32" ht="15" thickBot="1" x14ac:dyDescent="0.4">
      <c r="E556" s="101"/>
      <c r="F556" s="140" t="s">
        <v>53</v>
      </c>
      <c r="G556" s="141">
        <f t="shared" ref="G556:O556" si="305">IF(G554-G551=-2,4)+IF(G554-G551=-1,3)+IF(G554-G551=0,2)+IF(G554-G551=1,1)+IF(G554-G551&gt;2,0)</f>
        <v>0</v>
      </c>
      <c r="H556" s="141">
        <f t="shared" si="305"/>
        <v>0</v>
      </c>
      <c r="I556" s="141">
        <f t="shared" si="305"/>
        <v>0</v>
      </c>
      <c r="J556" s="141">
        <f t="shared" si="305"/>
        <v>0</v>
      </c>
      <c r="K556" s="141">
        <f t="shared" si="305"/>
        <v>0</v>
      </c>
      <c r="L556" s="141">
        <f t="shared" si="305"/>
        <v>0</v>
      </c>
      <c r="M556" s="141">
        <f t="shared" si="305"/>
        <v>0</v>
      </c>
      <c r="N556" s="141">
        <f t="shared" si="305"/>
        <v>0</v>
      </c>
      <c r="O556" s="142">
        <f t="shared" si="305"/>
        <v>0</v>
      </c>
      <c r="P556" s="143">
        <f>SUM(G556:O556)</f>
        <v>0</v>
      </c>
      <c r="Q556" s="142">
        <f t="shared" ref="Q556:Y556" si="306">IF(Q554-Q551=-2,4)+IF(Q554-Q551=-1,3)+IF(Q554-Q551=0,2)+IF(Q554-Q551=1,1)+IF(Q554-Q551&gt;2,0)</f>
        <v>0</v>
      </c>
      <c r="R556" s="142">
        <f t="shared" si="306"/>
        <v>0</v>
      </c>
      <c r="S556" s="142">
        <f t="shared" si="306"/>
        <v>0</v>
      </c>
      <c r="T556" s="142">
        <f t="shared" si="306"/>
        <v>0</v>
      </c>
      <c r="U556" s="142">
        <f t="shared" si="306"/>
        <v>0</v>
      </c>
      <c r="V556" s="142">
        <f t="shared" si="306"/>
        <v>0</v>
      </c>
      <c r="W556" s="142">
        <f t="shared" si="306"/>
        <v>0</v>
      </c>
      <c r="X556" s="142">
        <f t="shared" si="306"/>
        <v>0</v>
      </c>
      <c r="Y556" s="142">
        <f t="shared" si="306"/>
        <v>0</v>
      </c>
      <c r="Z556" s="143">
        <f>SUM(Q556:Y556)</f>
        <v>0</v>
      </c>
      <c r="AA556" s="144">
        <f>P556+Z556</f>
        <v>0</v>
      </c>
      <c r="AB556" s="101"/>
      <c r="AC556" s="101"/>
    </row>
    <row r="557" spans="5:32" x14ac:dyDescent="0.35">
      <c r="E557" s="101"/>
      <c r="F557" s="38"/>
      <c r="G557" s="28">
        <f>G554-G551</f>
        <v>6</v>
      </c>
      <c r="H557" s="28">
        <f t="shared" ref="H557:O557" si="307">H554-H551</f>
        <v>6</v>
      </c>
      <c r="I557" s="28">
        <f t="shared" si="307"/>
        <v>5</v>
      </c>
      <c r="J557" s="28">
        <f t="shared" si="307"/>
        <v>6</v>
      </c>
      <c r="K557" s="28">
        <f t="shared" si="307"/>
        <v>7</v>
      </c>
      <c r="L557" s="28">
        <f t="shared" si="307"/>
        <v>5</v>
      </c>
      <c r="M557" s="28">
        <f t="shared" si="307"/>
        <v>7</v>
      </c>
      <c r="N557" s="28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5"/>
      <c r="AA557" s="146"/>
      <c r="AB557" s="101"/>
      <c r="AC557" s="101"/>
    </row>
    <row r="558" spans="5:32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2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2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0</v>
      </c>
      <c r="P560" s="198" t="s">
        <v>57</v>
      </c>
      <c r="Q560" s="198"/>
      <c r="R560" s="198"/>
      <c r="S560" s="198"/>
      <c r="T560" s="198"/>
      <c r="U560" s="148">
        <f>COUNTIF(G557:Y557,"=2")</f>
        <v>0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</row>
    <row r="561" spans="5:32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0</v>
      </c>
      <c r="P561" s="198" t="s">
        <v>60</v>
      </c>
      <c r="Q561" s="198"/>
      <c r="R561" s="198"/>
      <c r="S561" s="198"/>
      <c r="T561" s="198"/>
      <c r="U561" s="151">
        <f>COUNTIF(G557:Y557,"&gt;=3")</f>
        <v>18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</row>
    <row r="562" spans="5:32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0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</row>
    <row r="563" spans="5:32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0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</row>
    <row r="564" spans="5:32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0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</row>
    <row r="565" spans="5:32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18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</row>
    <row r="566" spans="5:32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</row>
    <row r="567" spans="5:32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</row>
    <row r="568" spans="5:32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</row>
    <row r="569" spans="5:32" ht="15.5" thickTop="1" thickBot="1" x14ac:dyDescent="0.4"/>
    <row r="570" spans="5:32" x14ac:dyDescent="0.35">
      <c r="E570" s="101"/>
      <c r="F570" s="102" t="s">
        <v>49</v>
      </c>
      <c r="G570" s="196">
        <f>C30</f>
        <v>0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0</v>
      </c>
      <c r="AB570" s="101"/>
      <c r="AC570" s="101"/>
    </row>
    <row r="571" spans="5:32" ht="15" thickBot="1" x14ac:dyDescent="0.4">
      <c r="E571" s="101"/>
      <c r="F571" s="104" t="s">
        <v>6</v>
      </c>
      <c r="G571" s="210">
        <f>E30</f>
        <v>20</v>
      </c>
      <c r="H571" s="211"/>
      <c r="I571" s="211"/>
      <c r="J571" s="211"/>
      <c r="K571" s="17"/>
      <c r="L571" s="211">
        <f>$F$3</f>
        <v>133</v>
      </c>
      <c r="M571" s="211"/>
      <c r="N571" s="211"/>
      <c r="O571" s="211">
        <f>$G$3</f>
        <v>68.599999999999994</v>
      </c>
      <c r="P571" s="211"/>
      <c r="Q571" s="212">
        <f>ROUND((G571*(L571/113)+(O571-AA574)),0)</f>
        <v>20</v>
      </c>
      <c r="R571" s="212"/>
      <c r="S571" s="212"/>
      <c r="T571" s="212"/>
      <c r="U571" s="17"/>
      <c r="V571" s="17"/>
      <c r="AA571" s="17"/>
      <c r="AB571" s="101"/>
      <c r="AC571" s="101"/>
    </row>
    <row r="572" spans="5:32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2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2" x14ac:dyDescent="0.35">
      <c r="E574" s="101"/>
      <c r="F574" s="109" t="s">
        <v>11</v>
      </c>
      <c r="G574" s="110">
        <f>G$7</f>
        <v>4</v>
      </c>
      <c r="H574" s="110">
        <f t="shared" ref="H574:O574" si="309">H$7</f>
        <v>4</v>
      </c>
      <c r="I574" s="110">
        <f t="shared" si="309"/>
        <v>5</v>
      </c>
      <c r="J574" s="110">
        <f t="shared" si="309"/>
        <v>4</v>
      </c>
      <c r="K574" s="110">
        <f t="shared" si="309"/>
        <v>3</v>
      </c>
      <c r="L574" s="110">
        <f t="shared" si="309"/>
        <v>5</v>
      </c>
      <c r="M574" s="110">
        <f t="shared" si="309"/>
        <v>3</v>
      </c>
      <c r="N574" s="110">
        <f t="shared" si="309"/>
        <v>5</v>
      </c>
      <c r="O574" s="110">
        <f t="shared" si="309"/>
        <v>3</v>
      </c>
      <c r="P574" s="111">
        <f>SUM(G574:O574)</f>
        <v>36</v>
      </c>
      <c r="Q574" s="110">
        <f t="shared" ref="Q574:Y574" si="310">Q$7</f>
        <v>4</v>
      </c>
      <c r="R574" s="112">
        <f t="shared" si="310"/>
        <v>4</v>
      </c>
      <c r="S574" s="112">
        <f t="shared" si="310"/>
        <v>3</v>
      </c>
      <c r="T574" s="112">
        <f t="shared" si="310"/>
        <v>5</v>
      </c>
      <c r="U574" s="112">
        <f t="shared" si="310"/>
        <v>3</v>
      </c>
      <c r="V574" s="112">
        <f t="shared" si="310"/>
        <v>4</v>
      </c>
      <c r="W574" s="112">
        <f t="shared" si="310"/>
        <v>4</v>
      </c>
      <c r="X574" s="112">
        <f t="shared" si="310"/>
        <v>5</v>
      </c>
      <c r="Y574" s="113">
        <f t="shared" si="310"/>
        <v>4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2" x14ac:dyDescent="0.35">
      <c r="E575" s="101"/>
      <c r="F575" s="114" t="s">
        <v>7</v>
      </c>
      <c r="G575" s="115">
        <f>G$8</f>
        <v>4</v>
      </c>
      <c r="H575" s="115">
        <f t="shared" ref="H575:O575" si="311">H$8</f>
        <v>8</v>
      </c>
      <c r="I575" s="115">
        <f t="shared" si="311"/>
        <v>12</v>
      </c>
      <c r="J575" s="115">
        <f t="shared" si="311"/>
        <v>14</v>
      </c>
      <c r="K575" s="115">
        <f t="shared" si="311"/>
        <v>2</v>
      </c>
      <c r="L575" s="115">
        <f t="shared" si="311"/>
        <v>10</v>
      </c>
      <c r="M575" s="115">
        <f t="shared" si="311"/>
        <v>18</v>
      </c>
      <c r="N575" s="115">
        <f t="shared" si="311"/>
        <v>16</v>
      </c>
      <c r="O575" s="116">
        <f t="shared" si="311"/>
        <v>6</v>
      </c>
      <c r="P575" s="117"/>
      <c r="Q575" s="118">
        <f t="shared" ref="Q575:Y575" si="312">Q$8</f>
        <v>1</v>
      </c>
      <c r="R575" s="119">
        <f t="shared" si="312"/>
        <v>9</v>
      </c>
      <c r="S575" s="119">
        <f t="shared" si="312"/>
        <v>11</v>
      </c>
      <c r="T575" s="119">
        <f t="shared" si="312"/>
        <v>5</v>
      </c>
      <c r="U575" s="119">
        <f t="shared" si="312"/>
        <v>17</v>
      </c>
      <c r="V575" s="119">
        <f t="shared" si="312"/>
        <v>15</v>
      </c>
      <c r="W575" s="119">
        <f t="shared" si="312"/>
        <v>3</v>
      </c>
      <c r="X575" s="119">
        <f t="shared" si="312"/>
        <v>13</v>
      </c>
      <c r="Y575" s="116">
        <f t="shared" si="312"/>
        <v>7</v>
      </c>
      <c r="Z575" s="117"/>
      <c r="AA575" s="120"/>
      <c r="AB575" s="101"/>
      <c r="AC575" s="101"/>
    </row>
    <row r="576" spans="5:32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:O576" si="313">IF($Q571&lt;=18,IF(H575&lt;=$Q571,1,0),IF($Q571&lt;=36,IF(H575&lt;=($Q571-18),2,1),IF($Q571&gt;36,IF(H575&lt;=($Q571-36),3,2))))</f>
        <v>1</v>
      </c>
      <c r="I576" s="122">
        <f t="shared" si="313"/>
        <v>1</v>
      </c>
      <c r="J576" s="122">
        <f t="shared" si="313"/>
        <v>1</v>
      </c>
      <c r="K576" s="122">
        <f t="shared" si="313"/>
        <v>2</v>
      </c>
      <c r="L576" s="122">
        <f t="shared" si="313"/>
        <v>1</v>
      </c>
      <c r="M576" s="122">
        <f t="shared" si="313"/>
        <v>1</v>
      </c>
      <c r="N576" s="122">
        <f t="shared" si="313"/>
        <v>1</v>
      </c>
      <c r="O576" s="123">
        <f t="shared" si="313"/>
        <v>1</v>
      </c>
      <c r="P576" s="124">
        <f>SUM(G576:O576)</f>
        <v>10</v>
      </c>
      <c r="Q576" s="123">
        <f t="shared" ref="Q576:Y576" si="314">IF($Q571&lt;=18,IF(Q575&lt;=$Q571,1,0),IF($Q571&lt;=36,IF(Q575&lt;=($Q571-18),2,1),IF($Q571&gt;36,IF(Q575&lt;=($Q571-36),3,2))))</f>
        <v>2</v>
      </c>
      <c r="R576" s="123">
        <f t="shared" si="314"/>
        <v>1</v>
      </c>
      <c r="S576" s="123">
        <f t="shared" si="314"/>
        <v>1</v>
      </c>
      <c r="T576" s="123">
        <f t="shared" si="314"/>
        <v>1</v>
      </c>
      <c r="U576" s="123">
        <f t="shared" si="314"/>
        <v>1</v>
      </c>
      <c r="V576" s="123">
        <f t="shared" si="314"/>
        <v>1</v>
      </c>
      <c r="W576" s="123">
        <f t="shared" si="314"/>
        <v>1</v>
      </c>
      <c r="X576" s="123">
        <f t="shared" si="314"/>
        <v>1</v>
      </c>
      <c r="Y576" s="123">
        <f t="shared" si="314"/>
        <v>1</v>
      </c>
      <c r="Z576" s="125">
        <f>SUM(Q576:Y576)</f>
        <v>10</v>
      </c>
      <c r="AA576" s="126">
        <f>P576+Z576</f>
        <v>20</v>
      </c>
      <c r="AB576" s="101"/>
      <c r="AC576" s="101"/>
    </row>
    <row r="577" spans="5:32" x14ac:dyDescent="0.35">
      <c r="E577" s="101"/>
      <c r="F577" s="127" t="s">
        <v>51</v>
      </c>
      <c r="G577" s="128">
        <f t="shared" ref="G577:O577" si="315">G30</f>
        <v>10</v>
      </c>
      <c r="H577" s="128">
        <f t="shared" si="315"/>
        <v>10</v>
      </c>
      <c r="I577" s="128">
        <f t="shared" si="315"/>
        <v>10</v>
      </c>
      <c r="J577" s="128">
        <f t="shared" si="315"/>
        <v>10</v>
      </c>
      <c r="K577" s="128">
        <f t="shared" si="315"/>
        <v>10</v>
      </c>
      <c r="L577" s="128">
        <f t="shared" si="315"/>
        <v>10</v>
      </c>
      <c r="M577" s="128">
        <f t="shared" si="315"/>
        <v>10</v>
      </c>
      <c r="N577" s="128">
        <f t="shared" si="315"/>
        <v>10</v>
      </c>
      <c r="O577" s="128">
        <f t="shared" si="315"/>
        <v>10</v>
      </c>
      <c r="P577" s="129">
        <f>SUM(G577:O577)</f>
        <v>90</v>
      </c>
      <c r="Q577" s="130">
        <f t="shared" ref="Q577:Y577" si="316">Q30</f>
        <v>10</v>
      </c>
      <c r="R577" s="128">
        <f t="shared" si="316"/>
        <v>10</v>
      </c>
      <c r="S577" s="128">
        <f t="shared" si="316"/>
        <v>10</v>
      </c>
      <c r="T577" s="128">
        <f t="shared" si="316"/>
        <v>10</v>
      </c>
      <c r="U577" s="128">
        <f t="shared" si="316"/>
        <v>10</v>
      </c>
      <c r="V577" s="128">
        <f t="shared" si="316"/>
        <v>10</v>
      </c>
      <c r="W577" s="128">
        <f t="shared" si="316"/>
        <v>10</v>
      </c>
      <c r="X577" s="128">
        <f t="shared" si="316"/>
        <v>10</v>
      </c>
      <c r="Y577" s="131">
        <f t="shared" si="316"/>
        <v>10</v>
      </c>
      <c r="Z577" s="129">
        <f>SUM(Q577:Y577)</f>
        <v>90</v>
      </c>
      <c r="AA577" s="132">
        <f>P577+Z577</f>
        <v>180</v>
      </c>
      <c r="AB577" s="101"/>
      <c r="AC577" s="101"/>
    </row>
    <row r="578" spans="5:32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0</v>
      </c>
      <c r="H578" s="134">
        <f t="shared" ref="H578:O578" si="317">IF(H577-H574=-1,3+H576)+IF(H577-H574=0,2+H576)+IF(H577-H574=1,1+H576)+IF(H577-H574=2,H576)+IF(H577-H574=3,IF(H576-1&gt;0,H576-1,0))+IF(H577-H574=4,IF(H576-2&gt;0,H576-2,0))</f>
        <v>0</v>
      </c>
      <c r="I578" s="134">
        <f t="shared" si="317"/>
        <v>0</v>
      </c>
      <c r="J578" s="134">
        <f t="shared" si="317"/>
        <v>0</v>
      </c>
      <c r="K578" s="134">
        <f t="shared" si="317"/>
        <v>0</v>
      </c>
      <c r="L578" s="134">
        <f t="shared" si="317"/>
        <v>0</v>
      </c>
      <c r="M578" s="134">
        <f t="shared" si="317"/>
        <v>0</v>
      </c>
      <c r="N578" s="134">
        <f t="shared" si="317"/>
        <v>0</v>
      </c>
      <c r="O578" s="135">
        <f t="shared" si="317"/>
        <v>0</v>
      </c>
      <c r="P578" s="136">
        <f>SUM(G578:O578)</f>
        <v>0</v>
      </c>
      <c r="Q578" s="137">
        <f t="shared" ref="Q578:Y578" si="318">IF(Q577-Q574=-1,3+Q576)+IF(Q577-Q574=0,2+Q576)+IF(Q577-Q574=1,1+Q576)+IF(Q577-Q574=2,Q576)+IF(Q577-Q574=3,IF(Q576-1&gt;0,Q576-1,0))+IF(Q577-Q574=4,IF(Q576-2&gt;0,Q576-2,0))</f>
        <v>0</v>
      </c>
      <c r="R578" s="138">
        <f t="shared" si="318"/>
        <v>0</v>
      </c>
      <c r="S578" s="138">
        <f t="shared" si="318"/>
        <v>0</v>
      </c>
      <c r="T578" s="138">
        <f t="shared" si="318"/>
        <v>0</v>
      </c>
      <c r="U578" s="138">
        <f t="shared" si="318"/>
        <v>0</v>
      </c>
      <c r="V578" s="138">
        <f t="shared" si="318"/>
        <v>0</v>
      </c>
      <c r="W578" s="138">
        <f t="shared" si="318"/>
        <v>0</v>
      </c>
      <c r="X578" s="138">
        <f t="shared" si="318"/>
        <v>0</v>
      </c>
      <c r="Y578" s="135">
        <f t="shared" si="318"/>
        <v>0</v>
      </c>
      <c r="Z578" s="136">
        <f>SUM(Q578:Y578)</f>
        <v>0</v>
      </c>
      <c r="AA578" s="139">
        <f>P578+Z578</f>
        <v>0</v>
      </c>
      <c r="AB578" s="101"/>
      <c r="AC578" s="101"/>
    </row>
    <row r="579" spans="5:32" ht="15" thickBot="1" x14ac:dyDescent="0.4">
      <c r="E579" s="101"/>
      <c r="F579" s="140" t="s">
        <v>53</v>
      </c>
      <c r="G579" s="141">
        <f t="shared" ref="G579:O579" si="319">IF(G577-G574=-2,4)+IF(G577-G574=-1,3)+IF(G577-G574=0,2)+IF(G577-G574=1,1)+IF(G577-G574&gt;2,0)</f>
        <v>0</v>
      </c>
      <c r="H579" s="141">
        <f t="shared" si="319"/>
        <v>0</v>
      </c>
      <c r="I579" s="141">
        <f t="shared" si="319"/>
        <v>0</v>
      </c>
      <c r="J579" s="141">
        <f t="shared" si="319"/>
        <v>0</v>
      </c>
      <c r="K579" s="141">
        <f t="shared" si="319"/>
        <v>0</v>
      </c>
      <c r="L579" s="141">
        <f t="shared" si="319"/>
        <v>0</v>
      </c>
      <c r="M579" s="141">
        <f t="shared" si="319"/>
        <v>0</v>
      </c>
      <c r="N579" s="141">
        <f t="shared" si="319"/>
        <v>0</v>
      </c>
      <c r="O579" s="142">
        <f t="shared" si="319"/>
        <v>0</v>
      </c>
      <c r="P579" s="143">
        <f>SUM(G579:O579)</f>
        <v>0</v>
      </c>
      <c r="Q579" s="142">
        <f t="shared" ref="Q579:Y579" si="320">IF(Q577-Q574=-2,4)+IF(Q577-Q574=-1,3)+IF(Q577-Q574=0,2)+IF(Q577-Q574=1,1)+IF(Q577-Q574&gt;2,0)</f>
        <v>0</v>
      </c>
      <c r="R579" s="142">
        <f t="shared" si="320"/>
        <v>0</v>
      </c>
      <c r="S579" s="142">
        <f t="shared" si="320"/>
        <v>0</v>
      </c>
      <c r="T579" s="142">
        <f t="shared" si="320"/>
        <v>0</v>
      </c>
      <c r="U579" s="142">
        <f t="shared" si="320"/>
        <v>0</v>
      </c>
      <c r="V579" s="142">
        <f t="shared" si="320"/>
        <v>0</v>
      </c>
      <c r="W579" s="142">
        <f t="shared" si="320"/>
        <v>0</v>
      </c>
      <c r="X579" s="142">
        <f t="shared" si="320"/>
        <v>0</v>
      </c>
      <c r="Y579" s="142">
        <f t="shared" si="320"/>
        <v>0</v>
      </c>
      <c r="Z579" s="143">
        <f>SUM(Q579:Y579)</f>
        <v>0</v>
      </c>
      <c r="AA579" s="144">
        <f>P579+Z579</f>
        <v>0</v>
      </c>
      <c r="AB579" s="101"/>
      <c r="AC579" s="101"/>
    </row>
    <row r="580" spans="5:32" x14ac:dyDescent="0.35">
      <c r="E580" s="101"/>
      <c r="F580" s="38"/>
      <c r="G580" s="28">
        <f>G577-G574</f>
        <v>6</v>
      </c>
      <c r="H580" s="28">
        <f t="shared" ref="H580:O580" si="321">H577-H574</f>
        <v>6</v>
      </c>
      <c r="I580" s="28">
        <f t="shared" si="321"/>
        <v>5</v>
      </c>
      <c r="J580" s="28">
        <f t="shared" si="321"/>
        <v>6</v>
      </c>
      <c r="K580" s="28">
        <f t="shared" si="321"/>
        <v>7</v>
      </c>
      <c r="L580" s="28">
        <f t="shared" si="321"/>
        <v>5</v>
      </c>
      <c r="M580" s="28">
        <f t="shared" si="321"/>
        <v>7</v>
      </c>
      <c r="N580" s="28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5"/>
      <c r="AA580" s="146"/>
      <c r="AB580" s="101"/>
      <c r="AC580" s="101"/>
    </row>
    <row r="581" spans="5:32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2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2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0</v>
      </c>
      <c r="P583" s="198" t="s">
        <v>57</v>
      </c>
      <c r="Q583" s="198"/>
      <c r="R583" s="198"/>
      <c r="S583" s="198"/>
      <c r="T583" s="198"/>
      <c r="U583" s="148">
        <f>COUNTIF(G580:Y580,"=2")</f>
        <v>0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</row>
    <row r="584" spans="5:32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0</v>
      </c>
      <c r="M584" s="217" t="s">
        <v>59</v>
      </c>
      <c r="N584" s="217"/>
      <c r="O584" s="152">
        <f>COUNTIF(G580:Y580,"=1")</f>
        <v>0</v>
      </c>
      <c r="P584" s="198" t="s">
        <v>60</v>
      </c>
      <c r="Q584" s="198"/>
      <c r="R584" s="198"/>
      <c r="S584" s="198"/>
      <c r="T584" s="198"/>
      <c r="U584" s="151">
        <f>COUNTIF(G580:Y580,"&gt;=3")</f>
        <v>18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</row>
    <row r="585" spans="5:32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0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</row>
    <row r="586" spans="5:32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0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</row>
    <row r="587" spans="5:32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0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</row>
    <row r="588" spans="5:32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18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</row>
    <row r="589" spans="5:32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</row>
    <row r="590" spans="5:32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</row>
    <row r="591" spans="5:32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</row>
    <row r="592" spans="5:32" ht="15.5" thickTop="1" thickBot="1" x14ac:dyDescent="0.4"/>
    <row r="593" spans="5:32" x14ac:dyDescent="0.35">
      <c r="E593" s="101"/>
      <c r="F593" s="102" t="s">
        <v>49</v>
      </c>
      <c r="G593" s="196">
        <f>C31</f>
        <v>0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0</v>
      </c>
      <c r="AB593" s="101"/>
      <c r="AC593" s="101"/>
    </row>
    <row r="594" spans="5:32" ht="15" thickBot="1" x14ac:dyDescent="0.4">
      <c r="E594" s="101"/>
      <c r="F594" s="104" t="s">
        <v>6</v>
      </c>
      <c r="G594" s="210">
        <f>E31</f>
        <v>20</v>
      </c>
      <c r="H594" s="211"/>
      <c r="I594" s="211"/>
      <c r="J594" s="211"/>
      <c r="K594" s="17"/>
      <c r="L594" s="211">
        <f>$F$3</f>
        <v>133</v>
      </c>
      <c r="M594" s="211"/>
      <c r="N594" s="211"/>
      <c r="O594" s="211">
        <f>$G$3</f>
        <v>68.599999999999994</v>
      </c>
      <c r="P594" s="211"/>
      <c r="Q594" s="212">
        <f>ROUND((G594*(L594/113)+(O594-AA597)),0)</f>
        <v>20</v>
      </c>
      <c r="R594" s="212"/>
      <c r="S594" s="212"/>
      <c r="T594" s="212"/>
      <c r="U594" s="17"/>
      <c r="V594" s="17"/>
      <c r="AA594" s="17"/>
      <c r="AB594" s="101"/>
      <c r="AC594" s="101"/>
    </row>
    <row r="595" spans="5:32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2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2" x14ac:dyDescent="0.35">
      <c r="E597" s="101"/>
      <c r="F597" s="109" t="s">
        <v>11</v>
      </c>
      <c r="G597" s="110">
        <f>G$7</f>
        <v>4</v>
      </c>
      <c r="H597" s="110">
        <f t="shared" ref="H597:O597" si="323">H$7</f>
        <v>4</v>
      </c>
      <c r="I597" s="110">
        <f t="shared" si="323"/>
        <v>5</v>
      </c>
      <c r="J597" s="110">
        <f t="shared" si="323"/>
        <v>4</v>
      </c>
      <c r="K597" s="110">
        <f t="shared" si="323"/>
        <v>3</v>
      </c>
      <c r="L597" s="110">
        <f t="shared" si="323"/>
        <v>5</v>
      </c>
      <c r="M597" s="110">
        <f t="shared" si="323"/>
        <v>3</v>
      </c>
      <c r="N597" s="110">
        <f t="shared" si="323"/>
        <v>5</v>
      </c>
      <c r="O597" s="110">
        <f t="shared" si="323"/>
        <v>3</v>
      </c>
      <c r="P597" s="111">
        <f>SUM(G597:O597)</f>
        <v>36</v>
      </c>
      <c r="Q597" s="110">
        <f t="shared" ref="Q597:Y597" si="324">Q$7</f>
        <v>4</v>
      </c>
      <c r="R597" s="112">
        <f t="shared" si="324"/>
        <v>4</v>
      </c>
      <c r="S597" s="112">
        <f t="shared" si="324"/>
        <v>3</v>
      </c>
      <c r="T597" s="112">
        <f t="shared" si="324"/>
        <v>5</v>
      </c>
      <c r="U597" s="112">
        <f t="shared" si="324"/>
        <v>3</v>
      </c>
      <c r="V597" s="112">
        <f t="shared" si="324"/>
        <v>4</v>
      </c>
      <c r="W597" s="112">
        <f t="shared" si="324"/>
        <v>4</v>
      </c>
      <c r="X597" s="112">
        <f t="shared" si="324"/>
        <v>5</v>
      </c>
      <c r="Y597" s="113">
        <f t="shared" si="324"/>
        <v>4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2" x14ac:dyDescent="0.35">
      <c r="E598" s="101"/>
      <c r="F598" s="114" t="s">
        <v>7</v>
      </c>
      <c r="G598" s="115">
        <f>G$8</f>
        <v>4</v>
      </c>
      <c r="H598" s="115">
        <f t="shared" ref="H598:O598" si="325">H$8</f>
        <v>8</v>
      </c>
      <c r="I598" s="115">
        <f t="shared" si="325"/>
        <v>12</v>
      </c>
      <c r="J598" s="115">
        <f t="shared" si="325"/>
        <v>14</v>
      </c>
      <c r="K598" s="115">
        <f t="shared" si="325"/>
        <v>2</v>
      </c>
      <c r="L598" s="115">
        <f t="shared" si="325"/>
        <v>10</v>
      </c>
      <c r="M598" s="115">
        <f t="shared" si="325"/>
        <v>18</v>
      </c>
      <c r="N598" s="115">
        <f t="shared" si="325"/>
        <v>16</v>
      </c>
      <c r="O598" s="116">
        <f t="shared" si="325"/>
        <v>6</v>
      </c>
      <c r="P598" s="117"/>
      <c r="Q598" s="118">
        <f t="shared" ref="Q598:Y598" si="326">Q$8</f>
        <v>1</v>
      </c>
      <c r="R598" s="119">
        <f t="shared" si="326"/>
        <v>9</v>
      </c>
      <c r="S598" s="119">
        <f t="shared" si="326"/>
        <v>11</v>
      </c>
      <c r="T598" s="119">
        <f t="shared" si="326"/>
        <v>5</v>
      </c>
      <c r="U598" s="119">
        <f t="shared" si="326"/>
        <v>17</v>
      </c>
      <c r="V598" s="119">
        <f t="shared" si="326"/>
        <v>15</v>
      </c>
      <c r="W598" s="119">
        <f t="shared" si="326"/>
        <v>3</v>
      </c>
      <c r="X598" s="119">
        <f t="shared" si="326"/>
        <v>13</v>
      </c>
      <c r="Y598" s="116">
        <f t="shared" si="326"/>
        <v>7</v>
      </c>
      <c r="Z598" s="117"/>
      <c r="AA598" s="120"/>
      <c r="AB598" s="101"/>
      <c r="AC598" s="101"/>
    </row>
    <row r="599" spans="5:32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1</v>
      </c>
      <c r="H599" s="122">
        <f t="shared" ref="H599:O599" si="327">IF($Q594&lt;=18,IF(H598&lt;=$Q594,1,0),IF($Q594&lt;=36,IF(H598&lt;=($Q594-18),2,1),IF($Q594&gt;36,IF(H598&lt;=($Q594-36),3,2))))</f>
        <v>1</v>
      </c>
      <c r="I599" s="122">
        <f t="shared" si="327"/>
        <v>1</v>
      </c>
      <c r="J599" s="122">
        <f t="shared" si="327"/>
        <v>1</v>
      </c>
      <c r="K599" s="122">
        <f t="shared" si="327"/>
        <v>2</v>
      </c>
      <c r="L599" s="122">
        <f t="shared" si="327"/>
        <v>1</v>
      </c>
      <c r="M599" s="122">
        <f t="shared" si="327"/>
        <v>1</v>
      </c>
      <c r="N599" s="122">
        <f t="shared" si="327"/>
        <v>1</v>
      </c>
      <c r="O599" s="123">
        <f t="shared" si="327"/>
        <v>1</v>
      </c>
      <c r="P599" s="124">
        <f>SUM(G599:O599)</f>
        <v>10</v>
      </c>
      <c r="Q599" s="123">
        <f t="shared" ref="Q599:Y599" si="328">IF($Q594&lt;=18,IF(Q598&lt;=$Q594,1,0),IF($Q594&lt;=36,IF(Q598&lt;=($Q594-18),2,1),IF($Q594&gt;36,IF(Q598&lt;=($Q594-36),3,2))))</f>
        <v>2</v>
      </c>
      <c r="R599" s="123">
        <f t="shared" si="328"/>
        <v>1</v>
      </c>
      <c r="S599" s="123">
        <f t="shared" si="328"/>
        <v>1</v>
      </c>
      <c r="T599" s="123">
        <f t="shared" si="328"/>
        <v>1</v>
      </c>
      <c r="U599" s="123">
        <f t="shared" si="328"/>
        <v>1</v>
      </c>
      <c r="V599" s="123">
        <f t="shared" si="328"/>
        <v>1</v>
      </c>
      <c r="W599" s="123">
        <f t="shared" si="328"/>
        <v>1</v>
      </c>
      <c r="X599" s="123">
        <f t="shared" si="328"/>
        <v>1</v>
      </c>
      <c r="Y599" s="123">
        <f t="shared" si="328"/>
        <v>1</v>
      </c>
      <c r="Z599" s="125">
        <f>SUM(Q599:Y599)</f>
        <v>10</v>
      </c>
      <c r="AA599" s="126">
        <f>P599+Z599</f>
        <v>20</v>
      </c>
      <c r="AB599" s="101"/>
      <c r="AC599" s="101"/>
    </row>
    <row r="600" spans="5:32" x14ac:dyDescent="0.35">
      <c r="E600" s="101"/>
      <c r="F600" s="127" t="s">
        <v>51</v>
      </c>
      <c r="G600" s="128">
        <f t="shared" ref="G600:O600" si="329">G31</f>
        <v>10</v>
      </c>
      <c r="H600" s="128">
        <f t="shared" si="329"/>
        <v>10</v>
      </c>
      <c r="I600" s="128">
        <f t="shared" si="329"/>
        <v>10</v>
      </c>
      <c r="J600" s="128">
        <f t="shared" si="329"/>
        <v>10</v>
      </c>
      <c r="K600" s="128">
        <f t="shared" si="329"/>
        <v>10</v>
      </c>
      <c r="L600" s="128">
        <f t="shared" si="329"/>
        <v>10</v>
      </c>
      <c r="M600" s="128">
        <f t="shared" si="329"/>
        <v>10</v>
      </c>
      <c r="N600" s="128">
        <f t="shared" si="329"/>
        <v>10</v>
      </c>
      <c r="O600" s="128">
        <f t="shared" si="329"/>
        <v>10</v>
      </c>
      <c r="P600" s="129">
        <f>SUM(G600:O600)</f>
        <v>90</v>
      </c>
      <c r="Q600" s="130">
        <f t="shared" ref="Q600:Y600" si="330">Q31</f>
        <v>10</v>
      </c>
      <c r="R600" s="128">
        <f t="shared" si="330"/>
        <v>10</v>
      </c>
      <c r="S600" s="128">
        <f t="shared" si="330"/>
        <v>10</v>
      </c>
      <c r="T600" s="128">
        <f t="shared" si="330"/>
        <v>10</v>
      </c>
      <c r="U600" s="128">
        <f t="shared" si="330"/>
        <v>10</v>
      </c>
      <c r="V600" s="128">
        <f t="shared" si="330"/>
        <v>10</v>
      </c>
      <c r="W600" s="128">
        <f t="shared" si="330"/>
        <v>10</v>
      </c>
      <c r="X600" s="128">
        <f t="shared" si="330"/>
        <v>10</v>
      </c>
      <c r="Y600" s="131">
        <f t="shared" si="330"/>
        <v>10</v>
      </c>
      <c r="Z600" s="129">
        <f>SUM(Q600:Y600)</f>
        <v>90</v>
      </c>
      <c r="AA600" s="132">
        <f>P600+Z600</f>
        <v>180</v>
      </c>
      <c r="AB600" s="101"/>
      <c r="AC600" s="101"/>
    </row>
    <row r="601" spans="5:32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0</v>
      </c>
      <c r="H601" s="134">
        <f t="shared" ref="H601:O601" si="331">IF(H600-H597=-1,3+H599)+IF(H600-H597=0,2+H599)+IF(H600-H597=1,1+H599)+IF(H600-H597=2,H599)+IF(H600-H597=3,IF(H599-1&gt;0,H599-1,0))+IF(H600-H597=4,IF(H599-2&gt;0,H599-2,0))</f>
        <v>0</v>
      </c>
      <c r="I601" s="134">
        <f t="shared" si="331"/>
        <v>0</v>
      </c>
      <c r="J601" s="134">
        <f t="shared" si="331"/>
        <v>0</v>
      </c>
      <c r="K601" s="134">
        <f t="shared" si="331"/>
        <v>0</v>
      </c>
      <c r="L601" s="134">
        <f t="shared" si="331"/>
        <v>0</v>
      </c>
      <c r="M601" s="134">
        <f t="shared" si="331"/>
        <v>0</v>
      </c>
      <c r="N601" s="134">
        <f t="shared" si="331"/>
        <v>0</v>
      </c>
      <c r="O601" s="135">
        <f t="shared" si="331"/>
        <v>0</v>
      </c>
      <c r="P601" s="136">
        <f>SUM(G601:O601)</f>
        <v>0</v>
      </c>
      <c r="Q601" s="137">
        <f t="shared" ref="Q601:Y601" si="332">IF(Q600-Q597=-1,3+Q599)+IF(Q600-Q597=0,2+Q599)+IF(Q600-Q597=1,1+Q599)+IF(Q600-Q597=2,Q599)+IF(Q600-Q597=3,IF(Q599-1&gt;0,Q599-1,0))+IF(Q600-Q597=4,IF(Q599-2&gt;0,Q599-2,0))</f>
        <v>0</v>
      </c>
      <c r="R601" s="138">
        <f t="shared" si="332"/>
        <v>0</v>
      </c>
      <c r="S601" s="138">
        <f t="shared" si="332"/>
        <v>0</v>
      </c>
      <c r="T601" s="138">
        <f t="shared" si="332"/>
        <v>0</v>
      </c>
      <c r="U601" s="138">
        <f t="shared" si="332"/>
        <v>0</v>
      </c>
      <c r="V601" s="138">
        <f t="shared" si="332"/>
        <v>0</v>
      </c>
      <c r="W601" s="138">
        <f t="shared" si="332"/>
        <v>0</v>
      </c>
      <c r="X601" s="138">
        <f t="shared" si="332"/>
        <v>0</v>
      </c>
      <c r="Y601" s="135">
        <f t="shared" si="332"/>
        <v>0</v>
      </c>
      <c r="Z601" s="136">
        <f>SUM(Q601:Y601)</f>
        <v>0</v>
      </c>
      <c r="AA601" s="139">
        <f>P601+Z601</f>
        <v>0</v>
      </c>
      <c r="AB601" s="101"/>
      <c r="AC601" s="101"/>
    </row>
    <row r="602" spans="5:32" ht="15" thickBot="1" x14ac:dyDescent="0.4">
      <c r="E602" s="101"/>
      <c r="F602" s="140" t="s">
        <v>53</v>
      </c>
      <c r="G602" s="141">
        <f t="shared" ref="G602:O602" si="333">IF(G600-G597=-2,4)+IF(G600-G597=-1,3)+IF(G600-G597=0,2)+IF(G600-G597=1,1)+IF(G600-G597&gt;2,0)</f>
        <v>0</v>
      </c>
      <c r="H602" s="141">
        <f t="shared" si="333"/>
        <v>0</v>
      </c>
      <c r="I602" s="141">
        <f t="shared" si="333"/>
        <v>0</v>
      </c>
      <c r="J602" s="141">
        <f t="shared" si="333"/>
        <v>0</v>
      </c>
      <c r="K602" s="141">
        <f t="shared" si="333"/>
        <v>0</v>
      </c>
      <c r="L602" s="141">
        <f t="shared" si="333"/>
        <v>0</v>
      </c>
      <c r="M602" s="141">
        <f t="shared" si="333"/>
        <v>0</v>
      </c>
      <c r="N602" s="141">
        <f t="shared" si="333"/>
        <v>0</v>
      </c>
      <c r="O602" s="142">
        <f t="shared" si="333"/>
        <v>0</v>
      </c>
      <c r="P602" s="143">
        <f>SUM(G602:O602)</f>
        <v>0</v>
      </c>
      <c r="Q602" s="142">
        <f t="shared" ref="Q602:Y602" si="334">IF(Q600-Q597=-2,4)+IF(Q600-Q597=-1,3)+IF(Q600-Q597=0,2)+IF(Q600-Q597=1,1)+IF(Q600-Q597&gt;2,0)</f>
        <v>0</v>
      </c>
      <c r="R602" s="142">
        <f t="shared" si="334"/>
        <v>0</v>
      </c>
      <c r="S602" s="142">
        <f t="shared" si="334"/>
        <v>0</v>
      </c>
      <c r="T602" s="142">
        <f t="shared" si="334"/>
        <v>0</v>
      </c>
      <c r="U602" s="142">
        <f t="shared" si="334"/>
        <v>0</v>
      </c>
      <c r="V602" s="142">
        <f t="shared" si="334"/>
        <v>0</v>
      </c>
      <c r="W602" s="142">
        <f t="shared" si="334"/>
        <v>0</v>
      </c>
      <c r="X602" s="142">
        <f t="shared" si="334"/>
        <v>0</v>
      </c>
      <c r="Y602" s="142">
        <f t="shared" si="33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2" x14ac:dyDescent="0.35">
      <c r="E603" s="101"/>
      <c r="F603" s="38"/>
      <c r="G603" s="28">
        <f>G600-G597</f>
        <v>6</v>
      </c>
      <c r="H603" s="28">
        <f t="shared" ref="H603:O603" si="335">H600-H597</f>
        <v>6</v>
      </c>
      <c r="I603" s="28">
        <f t="shared" si="335"/>
        <v>5</v>
      </c>
      <c r="J603" s="28">
        <f t="shared" si="335"/>
        <v>6</v>
      </c>
      <c r="K603" s="28">
        <f t="shared" si="335"/>
        <v>7</v>
      </c>
      <c r="L603" s="28">
        <f t="shared" si="335"/>
        <v>5</v>
      </c>
      <c r="M603" s="28">
        <f t="shared" si="335"/>
        <v>7</v>
      </c>
      <c r="N603" s="28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5"/>
      <c r="AA603" s="146"/>
      <c r="AB603" s="101"/>
      <c r="AC603" s="101"/>
    </row>
    <row r="604" spans="5:32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2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2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0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0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</row>
    <row r="607" spans="5:32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18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</row>
    <row r="608" spans="5:32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</row>
    <row r="609" spans="5:32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</row>
    <row r="610" spans="5:32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0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</row>
    <row r="611" spans="5:32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18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</row>
    <row r="612" spans="5:32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</row>
    <row r="613" spans="5:32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</row>
    <row r="614" spans="5:32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</row>
    <row r="615" spans="5:32" ht="15.5" thickTop="1" thickBot="1" x14ac:dyDescent="0.4"/>
    <row r="616" spans="5:32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0</v>
      </c>
      <c r="AB616" s="101"/>
      <c r="AC616" s="101"/>
    </row>
    <row r="617" spans="5:32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133</v>
      </c>
      <c r="M617" s="211"/>
      <c r="N617" s="211"/>
      <c r="O617" s="211">
        <f>$G$3</f>
        <v>68.599999999999994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2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2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2" x14ac:dyDescent="0.35">
      <c r="E620" s="101"/>
      <c r="F620" s="109" t="s">
        <v>11</v>
      </c>
      <c r="G620" s="110">
        <f>G$7</f>
        <v>4</v>
      </c>
      <c r="H620" s="110">
        <f t="shared" ref="H620:O620" si="337">H$7</f>
        <v>4</v>
      </c>
      <c r="I620" s="110">
        <f t="shared" si="337"/>
        <v>5</v>
      </c>
      <c r="J620" s="110">
        <f t="shared" si="337"/>
        <v>4</v>
      </c>
      <c r="K620" s="110">
        <f t="shared" si="337"/>
        <v>3</v>
      </c>
      <c r="L620" s="110">
        <f t="shared" si="337"/>
        <v>5</v>
      </c>
      <c r="M620" s="110">
        <f t="shared" si="337"/>
        <v>3</v>
      </c>
      <c r="N620" s="110">
        <f t="shared" si="337"/>
        <v>5</v>
      </c>
      <c r="O620" s="110">
        <f t="shared" si="337"/>
        <v>3</v>
      </c>
      <c r="P620" s="111">
        <f>SUM(G620:O620)</f>
        <v>36</v>
      </c>
      <c r="Q620" s="110">
        <f t="shared" ref="Q620:Y620" si="338">Q$7</f>
        <v>4</v>
      </c>
      <c r="R620" s="112">
        <f t="shared" si="338"/>
        <v>4</v>
      </c>
      <c r="S620" s="112">
        <f t="shared" si="338"/>
        <v>3</v>
      </c>
      <c r="T620" s="112">
        <f t="shared" si="338"/>
        <v>5</v>
      </c>
      <c r="U620" s="112">
        <f t="shared" si="338"/>
        <v>3</v>
      </c>
      <c r="V620" s="112">
        <f t="shared" si="338"/>
        <v>4</v>
      </c>
      <c r="W620" s="112">
        <f t="shared" si="338"/>
        <v>4</v>
      </c>
      <c r="X620" s="112">
        <f t="shared" si="338"/>
        <v>5</v>
      </c>
      <c r="Y620" s="113">
        <f t="shared" si="338"/>
        <v>4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2" x14ac:dyDescent="0.35">
      <c r="E621" s="101"/>
      <c r="F621" s="114" t="s">
        <v>7</v>
      </c>
      <c r="G621" s="115">
        <f>G$8</f>
        <v>4</v>
      </c>
      <c r="H621" s="115">
        <f t="shared" ref="H621:O621" si="339">H$8</f>
        <v>8</v>
      </c>
      <c r="I621" s="115">
        <f t="shared" si="339"/>
        <v>12</v>
      </c>
      <c r="J621" s="115">
        <f t="shared" si="339"/>
        <v>14</v>
      </c>
      <c r="K621" s="115">
        <f t="shared" si="339"/>
        <v>2</v>
      </c>
      <c r="L621" s="115">
        <f t="shared" si="339"/>
        <v>10</v>
      </c>
      <c r="M621" s="115">
        <f t="shared" si="339"/>
        <v>18</v>
      </c>
      <c r="N621" s="115">
        <f t="shared" si="339"/>
        <v>16</v>
      </c>
      <c r="O621" s="116">
        <f t="shared" si="339"/>
        <v>6</v>
      </c>
      <c r="P621" s="117"/>
      <c r="Q621" s="118">
        <f t="shared" ref="Q621:Y621" si="340">Q$8</f>
        <v>1</v>
      </c>
      <c r="R621" s="119">
        <f t="shared" si="340"/>
        <v>9</v>
      </c>
      <c r="S621" s="119">
        <f t="shared" si="340"/>
        <v>11</v>
      </c>
      <c r="T621" s="119">
        <f t="shared" si="340"/>
        <v>5</v>
      </c>
      <c r="U621" s="119">
        <f t="shared" si="340"/>
        <v>17</v>
      </c>
      <c r="V621" s="119">
        <f t="shared" si="340"/>
        <v>15</v>
      </c>
      <c r="W621" s="119">
        <f t="shared" si="340"/>
        <v>3</v>
      </c>
      <c r="X621" s="119">
        <f t="shared" si="340"/>
        <v>13</v>
      </c>
      <c r="Y621" s="116">
        <f t="shared" si="340"/>
        <v>7</v>
      </c>
      <c r="Z621" s="117"/>
      <c r="AA621" s="120"/>
      <c r="AB621" s="101"/>
      <c r="AC621" s="101"/>
    </row>
    <row r="622" spans="5:32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1</v>
      </c>
      <c r="H622" s="122">
        <f t="shared" ref="H622:O622" si="341">IF($Q617&lt;=18,IF(H621&lt;=$Q617,1,0),IF($Q617&lt;=36,IF(H621&lt;=($Q617-18),2,1),IF($Q617&gt;36,IF(H621&lt;=($Q617-36),3,2))))</f>
        <v>1</v>
      </c>
      <c r="I622" s="122">
        <f t="shared" si="341"/>
        <v>1</v>
      </c>
      <c r="J622" s="122">
        <f t="shared" si="341"/>
        <v>1</v>
      </c>
      <c r="K622" s="122">
        <f t="shared" si="341"/>
        <v>2</v>
      </c>
      <c r="L622" s="122">
        <f t="shared" si="341"/>
        <v>1</v>
      </c>
      <c r="M622" s="122">
        <f t="shared" si="341"/>
        <v>1</v>
      </c>
      <c r="N622" s="122">
        <f t="shared" si="341"/>
        <v>1</v>
      </c>
      <c r="O622" s="123">
        <f t="shared" si="341"/>
        <v>1</v>
      </c>
      <c r="P622" s="124">
        <f>SUM(G622:O622)</f>
        <v>10</v>
      </c>
      <c r="Q622" s="123">
        <f t="shared" ref="Q622:Y622" si="342">IF($Q617&lt;=18,IF(Q621&lt;=$Q617,1,0),IF($Q617&lt;=36,IF(Q621&lt;=($Q617-18),2,1),IF($Q617&gt;36,IF(Q621&lt;=($Q617-36),3,2))))</f>
        <v>2</v>
      </c>
      <c r="R622" s="123">
        <f t="shared" si="342"/>
        <v>1</v>
      </c>
      <c r="S622" s="123">
        <f t="shared" si="342"/>
        <v>1</v>
      </c>
      <c r="T622" s="123">
        <f t="shared" si="342"/>
        <v>1</v>
      </c>
      <c r="U622" s="123">
        <f t="shared" si="342"/>
        <v>1</v>
      </c>
      <c r="V622" s="123">
        <f t="shared" si="342"/>
        <v>1</v>
      </c>
      <c r="W622" s="123">
        <f t="shared" si="342"/>
        <v>1</v>
      </c>
      <c r="X622" s="123">
        <f t="shared" si="342"/>
        <v>1</v>
      </c>
      <c r="Y622" s="123">
        <f t="shared" si="342"/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2" x14ac:dyDescent="0.35">
      <c r="E623" s="101"/>
      <c r="F623" s="127" t="s">
        <v>51</v>
      </c>
      <c r="G623" s="128">
        <f t="shared" ref="G623:O623" si="343">G32</f>
        <v>10</v>
      </c>
      <c r="H623" s="128">
        <f t="shared" si="343"/>
        <v>10</v>
      </c>
      <c r="I623" s="128">
        <f t="shared" si="343"/>
        <v>10</v>
      </c>
      <c r="J623" s="128">
        <f t="shared" si="343"/>
        <v>10</v>
      </c>
      <c r="K623" s="128">
        <f t="shared" si="343"/>
        <v>10</v>
      </c>
      <c r="L623" s="128">
        <f t="shared" si="343"/>
        <v>10</v>
      </c>
      <c r="M623" s="128">
        <f t="shared" si="343"/>
        <v>10</v>
      </c>
      <c r="N623" s="128">
        <f t="shared" si="343"/>
        <v>10</v>
      </c>
      <c r="O623" s="128">
        <f t="shared" si="343"/>
        <v>10</v>
      </c>
      <c r="P623" s="129">
        <f>SUM(G623:O623)</f>
        <v>90</v>
      </c>
      <c r="Q623" s="130">
        <f t="shared" ref="Q623:Y623" si="344">Q32</f>
        <v>10</v>
      </c>
      <c r="R623" s="128">
        <f t="shared" si="344"/>
        <v>10</v>
      </c>
      <c r="S623" s="128">
        <f t="shared" si="344"/>
        <v>10</v>
      </c>
      <c r="T623" s="128">
        <f t="shared" si="344"/>
        <v>10</v>
      </c>
      <c r="U623" s="128">
        <f t="shared" si="344"/>
        <v>10</v>
      </c>
      <c r="V623" s="128">
        <f t="shared" si="344"/>
        <v>10</v>
      </c>
      <c r="W623" s="128">
        <f t="shared" si="344"/>
        <v>10</v>
      </c>
      <c r="X623" s="128">
        <f t="shared" si="344"/>
        <v>10</v>
      </c>
      <c r="Y623" s="131">
        <f t="shared" si="344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2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345">IF(H623-H620=-1,3+H622)+IF(H623-H620=0,2+H622)+IF(H623-H620=1,1+H622)+IF(H623-H620=2,H622)+IF(H623-H620=3,IF(H622-1&gt;0,H622-1,0))+IF(H623-H620=4,IF(H622-2&gt;0,H622-2,0))</f>
        <v>0</v>
      </c>
      <c r="I624" s="134">
        <f t="shared" si="345"/>
        <v>0</v>
      </c>
      <c r="J624" s="134">
        <f t="shared" si="345"/>
        <v>0</v>
      </c>
      <c r="K624" s="134">
        <f t="shared" si="345"/>
        <v>0</v>
      </c>
      <c r="L624" s="134">
        <f t="shared" si="345"/>
        <v>0</v>
      </c>
      <c r="M624" s="134">
        <f t="shared" si="345"/>
        <v>0</v>
      </c>
      <c r="N624" s="134">
        <f t="shared" si="345"/>
        <v>0</v>
      </c>
      <c r="O624" s="135">
        <f t="shared" si="345"/>
        <v>0</v>
      </c>
      <c r="P624" s="136">
        <f>SUM(G624:O624)</f>
        <v>0</v>
      </c>
      <c r="Q624" s="137">
        <f t="shared" ref="Q624:Y624" si="346">IF(Q623-Q620=-1,3+Q622)+IF(Q623-Q620=0,2+Q622)+IF(Q623-Q620=1,1+Q622)+IF(Q623-Q620=2,Q622)+IF(Q623-Q620=3,IF(Q622-1&gt;0,Q622-1,0))+IF(Q623-Q620=4,IF(Q622-2&gt;0,Q622-2,0))</f>
        <v>0</v>
      </c>
      <c r="R624" s="138">
        <f t="shared" si="346"/>
        <v>0</v>
      </c>
      <c r="S624" s="138">
        <f t="shared" si="346"/>
        <v>0</v>
      </c>
      <c r="T624" s="138">
        <f t="shared" si="346"/>
        <v>0</v>
      </c>
      <c r="U624" s="138">
        <f t="shared" si="346"/>
        <v>0</v>
      </c>
      <c r="V624" s="138">
        <f t="shared" si="346"/>
        <v>0</v>
      </c>
      <c r="W624" s="138">
        <f t="shared" si="346"/>
        <v>0</v>
      </c>
      <c r="X624" s="138">
        <f t="shared" si="346"/>
        <v>0</v>
      </c>
      <c r="Y624" s="135">
        <f t="shared" si="346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2" ht="15" thickBot="1" x14ac:dyDescent="0.4">
      <c r="E625" s="101"/>
      <c r="F625" s="140" t="s">
        <v>53</v>
      </c>
      <c r="G625" s="141">
        <f t="shared" ref="G625:O625" si="347">IF(G623-G620=-2,4)+IF(G623-G620=-1,3)+IF(G623-G620=0,2)+IF(G623-G620=1,1)+IF(G623-G620&gt;2,0)</f>
        <v>0</v>
      </c>
      <c r="H625" s="141">
        <f t="shared" si="347"/>
        <v>0</v>
      </c>
      <c r="I625" s="141">
        <f t="shared" si="347"/>
        <v>0</v>
      </c>
      <c r="J625" s="141">
        <f t="shared" si="347"/>
        <v>0</v>
      </c>
      <c r="K625" s="141">
        <f t="shared" si="347"/>
        <v>0</v>
      </c>
      <c r="L625" s="141">
        <f t="shared" si="347"/>
        <v>0</v>
      </c>
      <c r="M625" s="141">
        <f t="shared" si="347"/>
        <v>0</v>
      </c>
      <c r="N625" s="141">
        <f t="shared" si="347"/>
        <v>0</v>
      </c>
      <c r="O625" s="142">
        <f t="shared" si="347"/>
        <v>0</v>
      </c>
      <c r="P625" s="143">
        <f>SUM(G625:O625)</f>
        <v>0</v>
      </c>
      <c r="Q625" s="142">
        <f t="shared" ref="Q625:Y625" si="348">IF(Q623-Q620=-2,4)+IF(Q623-Q620=-1,3)+IF(Q623-Q620=0,2)+IF(Q623-Q620=1,1)+IF(Q623-Q620&gt;2,0)</f>
        <v>0</v>
      </c>
      <c r="R625" s="142">
        <f t="shared" si="348"/>
        <v>0</v>
      </c>
      <c r="S625" s="142">
        <f t="shared" si="348"/>
        <v>0</v>
      </c>
      <c r="T625" s="142">
        <f t="shared" si="348"/>
        <v>0</v>
      </c>
      <c r="U625" s="142">
        <f t="shared" si="348"/>
        <v>0</v>
      </c>
      <c r="V625" s="142">
        <f t="shared" si="348"/>
        <v>0</v>
      </c>
      <c r="W625" s="142">
        <f t="shared" si="348"/>
        <v>0</v>
      </c>
      <c r="X625" s="142">
        <f t="shared" si="348"/>
        <v>0</v>
      </c>
      <c r="Y625" s="142">
        <f t="shared" si="348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2" x14ac:dyDescent="0.35">
      <c r="E626" s="101"/>
      <c r="F626" s="38"/>
      <c r="G626" s="28">
        <f>G623-G620</f>
        <v>6</v>
      </c>
      <c r="H626" s="28">
        <f t="shared" ref="H626:O626" si="349">H623-H620</f>
        <v>6</v>
      </c>
      <c r="I626" s="28">
        <f t="shared" si="349"/>
        <v>5</v>
      </c>
      <c r="J626" s="28">
        <f t="shared" si="349"/>
        <v>6</v>
      </c>
      <c r="K626" s="28">
        <f t="shared" si="349"/>
        <v>7</v>
      </c>
      <c r="L626" s="28">
        <f t="shared" si="349"/>
        <v>5</v>
      </c>
      <c r="M626" s="28">
        <f t="shared" si="349"/>
        <v>7</v>
      </c>
      <c r="N626" s="28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5"/>
      <c r="AA626" s="146"/>
      <c r="AB626" s="101"/>
      <c r="AC626" s="101"/>
    </row>
    <row r="627" spans="5:32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2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2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</row>
    <row r="630" spans="5:32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</row>
    <row r="631" spans="5:32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</row>
    <row r="632" spans="5:32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</row>
    <row r="633" spans="5:32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</row>
    <row r="634" spans="5:32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</row>
    <row r="635" spans="5:32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</row>
    <row r="636" spans="5:32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</row>
    <row r="637" spans="5:32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</row>
    <row r="638" spans="5:32" ht="15.5" thickTop="1" thickBot="1" x14ac:dyDescent="0.4"/>
    <row r="639" spans="5:32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0</v>
      </c>
      <c r="AB639" s="101"/>
      <c r="AC639" s="101"/>
    </row>
    <row r="640" spans="5:32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133</v>
      </c>
      <c r="M640" s="211"/>
      <c r="N640" s="211"/>
      <c r="O640" s="211">
        <f>$G$3</f>
        <v>68.599999999999994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2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2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2" x14ac:dyDescent="0.35">
      <c r="E643" s="101"/>
      <c r="F643" s="109" t="s">
        <v>11</v>
      </c>
      <c r="G643" s="110">
        <f>G$7</f>
        <v>4</v>
      </c>
      <c r="H643" s="110">
        <f t="shared" ref="H643:O643" si="351">H$7</f>
        <v>4</v>
      </c>
      <c r="I643" s="110">
        <f t="shared" si="351"/>
        <v>5</v>
      </c>
      <c r="J643" s="110">
        <f t="shared" si="351"/>
        <v>4</v>
      </c>
      <c r="K643" s="110">
        <f t="shared" si="351"/>
        <v>3</v>
      </c>
      <c r="L643" s="110">
        <f t="shared" si="351"/>
        <v>5</v>
      </c>
      <c r="M643" s="110">
        <f t="shared" si="351"/>
        <v>3</v>
      </c>
      <c r="N643" s="110">
        <f t="shared" si="351"/>
        <v>5</v>
      </c>
      <c r="O643" s="110">
        <f t="shared" si="351"/>
        <v>3</v>
      </c>
      <c r="P643" s="111">
        <f>SUM(G643:O643)</f>
        <v>36</v>
      </c>
      <c r="Q643" s="110">
        <f t="shared" ref="Q643:Y643" si="352">Q$7</f>
        <v>4</v>
      </c>
      <c r="R643" s="112">
        <f t="shared" si="352"/>
        <v>4</v>
      </c>
      <c r="S643" s="112">
        <f t="shared" si="352"/>
        <v>3</v>
      </c>
      <c r="T643" s="112">
        <f t="shared" si="352"/>
        <v>5</v>
      </c>
      <c r="U643" s="112">
        <f t="shared" si="352"/>
        <v>3</v>
      </c>
      <c r="V643" s="112">
        <f t="shared" si="352"/>
        <v>4</v>
      </c>
      <c r="W643" s="112">
        <f t="shared" si="352"/>
        <v>4</v>
      </c>
      <c r="X643" s="112">
        <f t="shared" si="352"/>
        <v>5</v>
      </c>
      <c r="Y643" s="113">
        <f t="shared" si="352"/>
        <v>4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2" x14ac:dyDescent="0.35">
      <c r="E644" s="101"/>
      <c r="F644" s="114" t="s">
        <v>7</v>
      </c>
      <c r="G644" s="115">
        <f>G$8</f>
        <v>4</v>
      </c>
      <c r="H644" s="115">
        <f t="shared" ref="H644:O644" si="353">H$8</f>
        <v>8</v>
      </c>
      <c r="I644" s="115">
        <f t="shared" si="353"/>
        <v>12</v>
      </c>
      <c r="J644" s="115">
        <f t="shared" si="353"/>
        <v>14</v>
      </c>
      <c r="K644" s="115">
        <f t="shared" si="353"/>
        <v>2</v>
      </c>
      <c r="L644" s="115">
        <f t="shared" si="353"/>
        <v>10</v>
      </c>
      <c r="M644" s="115">
        <f t="shared" si="353"/>
        <v>18</v>
      </c>
      <c r="N644" s="115">
        <f t="shared" si="353"/>
        <v>16</v>
      </c>
      <c r="O644" s="116">
        <f t="shared" si="353"/>
        <v>6</v>
      </c>
      <c r="P644" s="117"/>
      <c r="Q644" s="118">
        <f t="shared" ref="Q644:Y644" si="354">Q$8</f>
        <v>1</v>
      </c>
      <c r="R644" s="119">
        <f t="shared" si="354"/>
        <v>9</v>
      </c>
      <c r="S644" s="119">
        <f t="shared" si="354"/>
        <v>11</v>
      </c>
      <c r="T644" s="119">
        <f t="shared" si="354"/>
        <v>5</v>
      </c>
      <c r="U644" s="119">
        <f t="shared" si="354"/>
        <v>17</v>
      </c>
      <c r="V644" s="119">
        <f t="shared" si="354"/>
        <v>15</v>
      </c>
      <c r="W644" s="119">
        <f t="shared" si="354"/>
        <v>3</v>
      </c>
      <c r="X644" s="119">
        <f t="shared" si="354"/>
        <v>13</v>
      </c>
      <c r="Y644" s="116">
        <f t="shared" si="354"/>
        <v>7</v>
      </c>
      <c r="Z644" s="117"/>
      <c r="AA644" s="120"/>
      <c r="AB644" s="101"/>
      <c r="AC644" s="101"/>
    </row>
    <row r="645" spans="5:32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1</v>
      </c>
      <c r="H645" s="122">
        <f t="shared" ref="H645:O645" si="355">IF($Q640&lt;=18,IF(H644&lt;=$Q640,1,0),IF($Q640&lt;=36,IF(H644&lt;=($Q640-18),2,1),IF($Q640&gt;36,IF(H644&lt;=($Q640-36),3,2))))</f>
        <v>1</v>
      </c>
      <c r="I645" s="122">
        <f t="shared" si="355"/>
        <v>1</v>
      </c>
      <c r="J645" s="122">
        <f t="shared" si="355"/>
        <v>1</v>
      </c>
      <c r="K645" s="122">
        <f t="shared" si="355"/>
        <v>2</v>
      </c>
      <c r="L645" s="122">
        <f t="shared" si="355"/>
        <v>1</v>
      </c>
      <c r="M645" s="122">
        <f t="shared" si="355"/>
        <v>1</v>
      </c>
      <c r="N645" s="122">
        <f t="shared" si="355"/>
        <v>1</v>
      </c>
      <c r="O645" s="123">
        <f t="shared" si="355"/>
        <v>1</v>
      </c>
      <c r="P645" s="124">
        <f>SUM(G645:O645)</f>
        <v>10</v>
      </c>
      <c r="Q645" s="123">
        <f t="shared" ref="Q645:Y645" si="356">IF($Q640&lt;=18,IF(Q644&lt;=$Q640,1,0),IF($Q640&lt;=36,IF(Q644&lt;=($Q640-18),2,1),IF($Q640&gt;36,IF(Q644&lt;=($Q640-36),3,2))))</f>
        <v>2</v>
      </c>
      <c r="R645" s="123">
        <f t="shared" si="356"/>
        <v>1</v>
      </c>
      <c r="S645" s="123">
        <f t="shared" si="356"/>
        <v>1</v>
      </c>
      <c r="T645" s="123">
        <f t="shared" si="356"/>
        <v>1</v>
      </c>
      <c r="U645" s="123">
        <f t="shared" si="356"/>
        <v>1</v>
      </c>
      <c r="V645" s="123">
        <f t="shared" si="356"/>
        <v>1</v>
      </c>
      <c r="W645" s="123">
        <f t="shared" si="356"/>
        <v>1</v>
      </c>
      <c r="X645" s="123">
        <f t="shared" si="356"/>
        <v>1</v>
      </c>
      <c r="Y645" s="123">
        <f t="shared" si="356"/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2" x14ac:dyDescent="0.35">
      <c r="E646" s="101"/>
      <c r="F646" s="127" t="s">
        <v>51</v>
      </c>
      <c r="G646" s="128">
        <f t="shared" ref="G646:O646" si="357">G33</f>
        <v>10</v>
      </c>
      <c r="H646" s="128">
        <f t="shared" si="357"/>
        <v>10</v>
      </c>
      <c r="I646" s="128">
        <f t="shared" si="357"/>
        <v>10</v>
      </c>
      <c r="J646" s="128">
        <f t="shared" si="357"/>
        <v>10</v>
      </c>
      <c r="K646" s="128">
        <f t="shared" si="357"/>
        <v>10</v>
      </c>
      <c r="L646" s="128">
        <f t="shared" si="357"/>
        <v>10</v>
      </c>
      <c r="M646" s="128">
        <f t="shared" si="357"/>
        <v>10</v>
      </c>
      <c r="N646" s="128">
        <f t="shared" si="357"/>
        <v>10</v>
      </c>
      <c r="O646" s="128">
        <f t="shared" si="357"/>
        <v>10</v>
      </c>
      <c r="P646" s="129">
        <f>SUM(G646:O646)</f>
        <v>90</v>
      </c>
      <c r="Q646" s="130">
        <f t="shared" ref="Q646:Y646" si="358">Q33</f>
        <v>10</v>
      </c>
      <c r="R646" s="128">
        <f t="shared" si="358"/>
        <v>10</v>
      </c>
      <c r="S646" s="128">
        <f t="shared" si="358"/>
        <v>10</v>
      </c>
      <c r="T646" s="128">
        <f t="shared" si="358"/>
        <v>10</v>
      </c>
      <c r="U646" s="128">
        <f t="shared" si="358"/>
        <v>10</v>
      </c>
      <c r="V646" s="128">
        <f t="shared" si="358"/>
        <v>10</v>
      </c>
      <c r="W646" s="128">
        <f t="shared" si="358"/>
        <v>10</v>
      </c>
      <c r="X646" s="128">
        <f t="shared" si="358"/>
        <v>10</v>
      </c>
      <c r="Y646" s="131">
        <f t="shared" si="35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2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359">IF(H646-H643=-1,3+H645)+IF(H646-H643=0,2+H645)+IF(H646-H643=1,1+H645)+IF(H646-H643=2,H645)+IF(H646-H643=3,IF(H645-1&gt;0,H645-1,0))+IF(H646-H643=4,IF(H645-2&gt;0,H645-2,0))</f>
        <v>0</v>
      </c>
      <c r="I647" s="134">
        <f t="shared" si="359"/>
        <v>0</v>
      </c>
      <c r="J647" s="134">
        <f t="shared" si="359"/>
        <v>0</v>
      </c>
      <c r="K647" s="134">
        <f t="shared" si="359"/>
        <v>0</v>
      </c>
      <c r="L647" s="134">
        <f t="shared" si="359"/>
        <v>0</v>
      </c>
      <c r="M647" s="134">
        <f t="shared" si="359"/>
        <v>0</v>
      </c>
      <c r="N647" s="134">
        <f t="shared" si="359"/>
        <v>0</v>
      </c>
      <c r="O647" s="135">
        <f t="shared" si="359"/>
        <v>0</v>
      </c>
      <c r="P647" s="136">
        <f>SUM(G647:O647)</f>
        <v>0</v>
      </c>
      <c r="Q647" s="137">
        <f t="shared" ref="Q647:Y647" si="360">IF(Q646-Q643=-1,3+Q645)+IF(Q646-Q643=0,2+Q645)+IF(Q646-Q643=1,1+Q645)+IF(Q646-Q643=2,Q645)+IF(Q646-Q643=3,IF(Q645-1&gt;0,Q645-1,0))+IF(Q646-Q643=4,IF(Q645-2&gt;0,Q645-2,0))</f>
        <v>0</v>
      </c>
      <c r="R647" s="138">
        <f t="shared" si="360"/>
        <v>0</v>
      </c>
      <c r="S647" s="138">
        <f t="shared" si="360"/>
        <v>0</v>
      </c>
      <c r="T647" s="138">
        <f t="shared" si="360"/>
        <v>0</v>
      </c>
      <c r="U647" s="138">
        <f t="shared" si="360"/>
        <v>0</v>
      </c>
      <c r="V647" s="138">
        <f t="shared" si="360"/>
        <v>0</v>
      </c>
      <c r="W647" s="138">
        <f t="shared" si="360"/>
        <v>0</v>
      </c>
      <c r="X647" s="138">
        <f t="shared" si="360"/>
        <v>0</v>
      </c>
      <c r="Y647" s="135">
        <f t="shared" si="36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2" ht="15" thickBot="1" x14ac:dyDescent="0.4">
      <c r="E648" s="101"/>
      <c r="F648" s="140" t="s">
        <v>53</v>
      </c>
      <c r="G648" s="141">
        <f t="shared" ref="G648:O648" si="361">IF(G646-G643=-2,4)+IF(G646-G643=-1,3)+IF(G646-G643=0,2)+IF(G646-G643=1,1)+IF(G646-G643&gt;2,0)</f>
        <v>0</v>
      </c>
      <c r="H648" s="141">
        <f t="shared" si="361"/>
        <v>0</v>
      </c>
      <c r="I648" s="141">
        <f t="shared" si="361"/>
        <v>0</v>
      </c>
      <c r="J648" s="141">
        <f t="shared" si="361"/>
        <v>0</v>
      </c>
      <c r="K648" s="141">
        <f t="shared" si="361"/>
        <v>0</v>
      </c>
      <c r="L648" s="141">
        <f t="shared" si="361"/>
        <v>0</v>
      </c>
      <c r="M648" s="141">
        <f t="shared" si="361"/>
        <v>0</v>
      </c>
      <c r="N648" s="141">
        <f t="shared" si="361"/>
        <v>0</v>
      </c>
      <c r="O648" s="142">
        <f t="shared" si="361"/>
        <v>0</v>
      </c>
      <c r="P648" s="143">
        <f>SUM(G648:O648)</f>
        <v>0</v>
      </c>
      <c r="Q648" s="142">
        <f t="shared" ref="Q648:Y648" si="362">IF(Q646-Q643=-2,4)+IF(Q646-Q643=-1,3)+IF(Q646-Q643=0,2)+IF(Q646-Q643=1,1)+IF(Q646-Q643&gt;2,0)</f>
        <v>0</v>
      </c>
      <c r="R648" s="142">
        <f t="shared" si="362"/>
        <v>0</v>
      </c>
      <c r="S648" s="142">
        <f t="shared" si="362"/>
        <v>0</v>
      </c>
      <c r="T648" s="142">
        <f t="shared" si="362"/>
        <v>0</v>
      </c>
      <c r="U648" s="142">
        <f t="shared" si="362"/>
        <v>0</v>
      </c>
      <c r="V648" s="142">
        <f t="shared" si="362"/>
        <v>0</v>
      </c>
      <c r="W648" s="142">
        <f t="shared" si="362"/>
        <v>0</v>
      </c>
      <c r="X648" s="142">
        <f t="shared" si="362"/>
        <v>0</v>
      </c>
      <c r="Y648" s="142">
        <f t="shared" si="36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2" x14ac:dyDescent="0.35">
      <c r="E649" s="101"/>
      <c r="F649" s="38"/>
      <c r="G649" s="28">
        <f>G646-G643</f>
        <v>6</v>
      </c>
      <c r="H649" s="28">
        <f t="shared" ref="H649:O649" si="363">H646-H643</f>
        <v>6</v>
      </c>
      <c r="I649" s="28">
        <f t="shared" si="363"/>
        <v>5</v>
      </c>
      <c r="J649" s="28">
        <f t="shared" si="363"/>
        <v>6</v>
      </c>
      <c r="K649" s="28">
        <f t="shared" si="363"/>
        <v>7</v>
      </c>
      <c r="L649" s="28">
        <f t="shared" si="363"/>
        <v>5</v>
      </c>
      <c r="M649" s="28">
        <f t="shared" si="363"/>
        <v>7</v>
      </c>
      <c r="N649" s="28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5"/>
      <c r="AA649" s="146"/>
      <c r="AB649" s="101"/>
      <c r="AC649" s="101"/>
    </row>
    <row r="650" spans="5:32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2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2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</row>
    <row r="653" spans="5:32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</row>
    <row r="654" spans="5:32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</row>
    <row r="655" spans="5:32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</row>
    <row r="656" spans="5:32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</row>
    <row r="657" spans="5:32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</row>
    <row r="658" spans="5:32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</row>
    <row r="659" spans="5:32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</row>
    <row r="660" spans="5:32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</row>
    <row r="661" spans="5:32" ht="15.5" thickTop="1" thickBot="1" x14ac:dyDescent="0.4"/>
    <row r="662" spans="5:32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0</v>
      </c>
      <c r="AB662" s="101"/>
      <c r="AC662" s="101"/>
    </row>
    <row r="663" spans="5:32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133</v>
      </c>
      <c r="M663" s="211"/>
      <c r="N663" s="211"/>
      <c r="O663" s="211">
        <f>$G$3</f>
        <v>68.599999999999994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2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2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2" x14ac:dyDescent="0.35">
      <c r="E666" s="101"/>
      <c r="F666" s="109" t="s">
        <v>11</v>
      </c>
      <c r="G666" s="110">
        <f>G$7</f>
        <v>4</v>
      </c>
      <c r="H666" s="110">
        <f t="shared" ref="H666:O666" si="365">H$7</f>
        <v>4</v>
      </c>
      <c r="I666" s="110">
        <f t="shared" si="365"/>
        <v>5</v>
      </c>
      <c r="J666" s="110">
        <f t="shared" si="365"/>
        <v>4</v>
      </c>
      <c r="K666" s="110">
        <f t="shared" si="365"/>
        <v>3</v>
      </c>
      <c r="L666" s="110">
        <f t="shared" si="365"/>
        <v>5</v>
      </c>
      <c r="M666" s="110">
        <f t="shared" si="365"/>
        <v>3</v>
      </c>
      <c r="N666" s="110">
        <f t="shared" si="365"/>
        <v>5</v>
      </c>
      <c r="O666" s="110">
        <f t="shared" si="365"/>
        <v>3</v>
      </c>
      <c r="P666" s="111">
        <f>SUM(G666:O666)</f>
        <v>36</v>
      </c>
      <c r="Q666" s="110">
        <f t="shared" ref="Q666:Y666" si="366">Q$7</f>
        <v>4</v>
      </c>
      <c r="R666" s="112">
        <f t="shared" si="366"/>
        <v>4</v>
      </c>
      <c r="S666" s="112">
        <f t="shared" si="366"/>
        <v>3</v>
      </c>
      <c r="T666" s="112">
        <f t="shared" si="366"/>
        <v>5</v>
      </c>
      <c r="U666" s="112">
        <f t="shared" si="366"/>
        <v>3</v>
      </c>
      <c r="V666" s="112">
        <f t="shared" si="366"/>
        <v>4</v>
      </c>
      <c r="W666" s="112">
        <f t="shared" si="366"/>
        <v>4</v>
      </c>
      <c r="X666" s="112">
        <f t="shared" si="366"/>
        <v>5</v>
      </c>
      <c r="Y666" s="113">
        <f t="shared" si="366"/>
        <v>4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2" x14ac:dyDescent="0.35">
      <c r="E667" s="101"/>
      <c r="F667" s="114" t="s">
        <v>7</v>
      </c>
      <c r="G667" s="115">
        <f>G$8</f>
        <v>4</v>
      </c>
      <c r="H667" s="115">
        <f t="shared" ref="H667:O667" si="367">H$8</f>
        <v>8</v>
      </c>
      <c r="I667" s="115">
        <f t="shared" si="367"/>
        <v>12</v>
      </c>
      <c r="J667" s="115">
        <f t="shared" si="367"/>
        <v>14</v>
      </c>
      <c r="K667" s="115">
        <f t="shared" si="367"/>
        <v>2</v>
      </c>
      <c r="L667" s="115">
        <f t="shared" si="367"/>
        <v>10</v>
      </c>
      <c r="M667" s="115">
        <f t="shared" si="367"/>
        <v>18</v>
      </c>
      <c r="N667" s="115">
        <f t="shared" si="367"/>
        <v>16</v>
      </c>
      <c r="O667" s="116">
        <f t="shared" si="367"/>
        <v>6</v>
      </c>
      <c r="P667" s="117"/>
      <c r="Q667" s="118">
        <f t="shared" ref="Q667:Y667" si="368">Q$8</f>
        <v>1</v>
      </c>
      <c r="R667" s="119">
        <f t="shared" si="368"/>
        <v>9</v>
      </c>
      <c r="S667" s="119">
        <f t="shared" si="368"/>
        <v>11</v>
      </c>
      <c r="T667" s="119">
        <f t="shared" si="368"/>
        <v>5</v>
      </c>
      <c r="U667" s="119">
        <f t="shared" si="368"/>
        <v>17</v>
      </c>
      <c r="V667" s="119">
        <f t="shared" si="368"/>
        <v>15</v>
      </c>
      <c r="W667" s="119">
        <f t="shared" si="368"/>
        <v>3</v>
      </c>
      <c r="X667" s="119">
        <f t="shared" si="368"/>
        <v>13</v>
      </c>
      <c r="Y667" s="116">
        <f t="shared" si="368"/>
        <v>7</v>
      </c>
      <c r="Z667" s="117"/>
      <c r="AA667" s="120"/>
      <c r="AB667" s="101"/>
      <c r="AC667" s="101"/>
    </row>
    <row r="668" spans="5:32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1</v>
      </c>
      <c r="H668" s="122">
        <f t="shared" ref="H668:O668" si="369">IF($Q663&lt;=18,IF(H667&lt;=$Q663,1,0),IF($Q663&lt;=36,IF(H667&lt;=($Q663-18),2,1),IF($Q663&gt;36,IF(H667&lt;=($Q663-36),3,2))))</f>
        <v>1</v>
      </c>
      <c r="I668" s="122">
        <f t="shared" si="369"/>
        <v>1</v>
      </c>
      <c r="J668" s="122">
        <f t="shared" si="369"/>
        <v>1</v>
      </c>
      <c r="K668" s="122">
        <f t="shared" si="369"/>
        <v>2</v>
      </c>
      <c r="L668" s="122">
        <f t="shared" si="369"/>
        <v>1</v>
      </c>
      <c r="M668" s="122">
        <f t="shared" si="369"/>
        <v>1</v>
      </c>
      <c r="N668" s="122">
        <f t="shared" si="369"/>
        <v>1</v>
      </c>
      <c r="O668" s="123">
        <f t="shared" si="369"/>
        <v>1</v>
      </c>
      <c r="P668" s="124">
        <f>SUM(G668:O668)</f>
        <v>10</v>
      </c>
      <c r="Q668" s="123">
        <f t="shared" ref="Q668:Y668" si="370">IF($Q663&lt;=18,IF(Q667&lt;=$Q663,1,0),IF($Q663&lt;=36,IF(Q667&lt;=($Q663-18),2,1),IF($Q663&gt;36,IF(Q667&lt;=($Q663-36),3,2))))</f>
        <v>2</v>
      </c>
      <c r="R668" s="123">
        <f t="shared" si="370"/>
        <v>1</v>
      </c>
      <c r="S668" s="123">
        <f t="shared" si="370"/>
        <v>1</v>
      </c>
      <c r="T668" s="123">
        <f t="shared" si="370"/>
        <v>1</v>
      </c>
      <c r="U668" s="123">
        <f t="shared" si="370"/>
        <v>1</v>
      </c>
      <c r="V668" s="123">
        <f t="shared" si="370"/>
        <v>1</v>
      </c>
      <c r="W668" s="123">
        <f t="shared" si="370"/>
        <v>1</v>
      </c>
      <c r="X668" s="123">
        <f t="shared" si="370"/>
        <v>1</v>
      </c>
      <c r="Y668" s="123">
        <f t="shared" si="370"/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2" x14ac:dyDescent="0.35">
      <c r="E669" s="101"/>
      <c r="F669" s="127" t="s">
        <v>51</v>
      </c>
      <c r="G669" s="128">
        <f t="shared" ref="G669:O669" si="371">G34</f>
        <v>10</v>
      </c>
      <c r="H669" s="128">
        <f t="shared" si="371"/>
        <v>10</v>
      </c>
      <c r="I669" s="128">
        <f t="shared" si="371"/>
        <v>10</v>
      </c>
      <c r="J669" s="128">
        <f t="shared" si="371"/>
        <v>10</v>
      </c>
      <c r="K669" s="128">
        <f t="shared" si="371"/>
        <v>10</v>
      </c>
      <c r="L669" s="128">
        <f t="shared" si="371"/>
        <v>10</v>
      </c>
      <c r="M669" s="128">
        <f t="shared" si="371"/>
        <v>10</v>
      </c>
      <c r="N669" s="128">
        <f t="shared" si="371"/>
        <v>10</v>
      </c>
      <c r="O669" s="128">
        <f t="shared" si="371"/>
        <v>10</v>
      </c>
      <c r="P669" s="129">
        <f>SUM(G669:O669)</f>
        <v>90</v>
      </c>
      <c r="Q669" s="130">
        <f t="shared" ref="Q669:Y669" si="372">Q34</f>
        <v>10</v>
      </c>
      <c r="R669" s="128">
        <f t="shared" si="372"/>
        <v>10</v>
      </c>
      <c r="S669" s="128">
        <f t="shared" si="372"/>
        <v>10</v>
      </c>
      <c r="T669" s="128">
        <f t="shared" si="372"/>
        <v>10</v>
      </c>
      <c r="U669" s="128">
        <f t="shared" si="372"/>
        <v>10</v>
      </c>
      <c r="V669" s="128">
        <f t="shared" si="372"/>
        <v>10</v>
      </c>
      <c r="W669" s="128">
        <f t="shared" si="372"/>
        <v>10</v>
      </c>
      <c r="X669" s="128">
        <f t="shared" si="372"/>
        <v>10</v>
      </c>
      <c r="Y669" s="131">
        <f t="shared" si="372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2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373">IF(H669-H666=-1,3+H668)+IF(H669-H666=0,2+H668)+IF(H669-H666=1,1+H668)+IF(H669-H666=2,H668)+IF(H669-H666=3,IF(H668-1&gt;0,H668-1,0))+IF(H669-H666=4,IF(H668-2&gt;0,H668-2,0))</f>
        <v>0</v>
      </c>
      <c r="I670" s="134">
        <f t="shared" si="373"/>
        <v>0</v>
      </c>
      <c r="J670" s="134">
        <f t="shared" si="373"/>
        <v>0</v>
      </c>
      <c r="K670" s="134">
        <f t="shared" si="373"/>
        <v>0</v>
      </c>
      <c r="L670" s="134">
        <f t="shared" si="373"/>
        <v>0</v>
      </c>
      <c r="M670" s="134">
        <f t="shared" si="373"/>
        <v>0</v>
      </c>
      <c r="N670" s="134">
        <f t="shared" si="373"/>
        <v>0</v>
      </c>
      <c r="O670" s="135">
        <f t="shared" si="373"/>
        <v>0</v>
      </c>
      <c r="P670" s="136">
        <f>SUM(G670:O670)</f>
        <v>0</v>
      </c>
      <c r="Q670" s="137">
        <f t="shared" ref="Q670:Y670" si="374">IF(Q669-Q666=-1,3+Q668)+IF(Q669-Q666=0,2+Q668)+IF(Q669-Q666=1,1+Q668)+IF(Q669-Q666=2,Q668)+IF(Q669-Q666=3,IF(Q668-1&gt;0,Q668-1,0))+IF(Q669-Q666=4,IF(Q668-2&gt;0,Q668-2,0))</f>
        <v>0</v>
      </c>
      <c r="R670" s="138">
        <f t="shared" si="374"/>
        <v>0</v>
      </c>
      <c r="S670" s="138">
        <f t="shared" si="374"/>
        <v>0</v>
      </c>
      <c r="T670" s="138">
        <f t="shared" si="374"/>
        <v>0</v>
      </c>
      <c r="U670" s="138">
        <f t="shared" si="374"/>
        <v>0</v>
      </c>
      <c r="V670" s="138">
        <f t="shared" si="374"/>
        <v>0</v>
      </c>
      <c r="W670" s="138">
        <f t="shared" si="374"/>
        <v>0</v>
      </c>
      <c r="X670" s="138">
        <f t="shared" si="374"/>
        <v>0</v>
      </c>
      <c r="Y670" s="135">
        <f t="shared" si="374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2" ht="15" thickBot="1" x14ac:dyDescent="0.4">
      <c r="E671" s="101"/>
      <c r="F671" s="140" t="s">
        <v>53</v>
      </c>
      <c r="G671" s="141">
        <f t="shared" ref="G671:O671" si="375">IF(G669-G666=-2,4)+IF(G669-G666=-1,3)+IF(G669-G666=0,2)+IF(G669-G666=1,1)+IF(G669-G666&gt;2,0)</f>
        <v>0</v>
      </c>
      <c r="H671" s="141">
        <f t="shared" si="375"/>
        <v>0</v>
      </c>
      <c r="I671" s="141">
        <f t="shared" si="375"/>
        <v>0</v>
      </c>
      <c r="J671" s="141">
        <f t="shared" si="375"/>
        <v>0</v>
      </c>
      <c r="K671" s="141">
        <f t="shared" si="375"/>
        <v>0</v>
      </c>
      <c r="L671" s="141">
        <f t="shared" si="375"/>
        <v>0</v>
      </c>
      <c r="M671" s="141">
        <f t="shared" si="375"/>
        <v>0</v>
      </c>
      <c r="N671" s="141">
        <f t="shared" si="375"/>
        <v>0</v>
      </c>
      <c r="O671" s="142">
        <f t="shared" si="375"/>
        <v>0</v>
      </c>
      <c r="P671" s="143">
        <f>SUM(G671:O671)</f>
        <v>0</v>
      </c>
      <c r="Q671" s="142">
        <f t="shared" ref="Q671:Y671" si="376">IF(Q669-Q666=-2,4)+IF(Q669-Q666=-1,3)+IF(Q669-Q666=0,2)+IF(Q669-Q666=1,1)+IF(Q669-Q666&gt;2,0)</f>
        <v>0</v>
      </c>
      <c r="R671" s="142">
        <f t="shared" si="376"/>
        <v>0</v>
      </c>
      <c r="S671" s="142">
        <f t="shared" si="376"/>
        <v>0</v>
      </c>
      <c r="T671" s="142">
        <f t="shared" si="376"/>
        <v>0</v>
      </c>
      <c r="U671" s="142">
        <f t="shared" si="376"/>
        <v>0</v>
      </c>
      <c r="V671" s="142">
        <f t="shared" si="376"/>
        <v>0</v>
      </c>
      <c r="W671" s="142">
        <f t="shared" si="376"/>
        <v>0</v>
      </c>
      <c r="X671" s="142">
        <f t="shared" si="376"/>
        <v>0</v>
      </c>
      <c r="Y671" s="142">
        <f t="shared" si="376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2" x14ac:dyDescent="0.35">
      <c r="E672" s="101"/>
      <c r="F672" s="38"/>
      <c r="G672" s="28">
        <f>G669-G666</f>
        <v>6</v>
      </c>
      <c r="H672" s="28">
        <f t="shared" ref="H672:O672" si="377">H669-H666</f>
        <v>6</v>
      </c>
      <c r="I672" s="28">
        <f t="shared" si="377"/>
        <v>5</v>
      </c>
      <c r="J672" s="28">
        <f t="shared" si="377"/>
        <v>6</v>
      </c>
      <c r="K672" s="28">
        <f t="shared" si="377"/>
        <v>7</v>
      </c>
      <c r="L672" s="28">
        <f t="shared" si="377"/>
        <v>5</v>
      </c>
      <c r="M672" s="28">
        <f t="shared" si="377"/>
        <v>7</v>
      </c>
      <c r="N672" s="28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5"/>
      <c r="AA672" s="146"/>
      <c r="AB672" s="101"/>
      <c r="AC672" s="101"/>
    </row>
    <row r="673" spans="5:32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2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2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</row>
    <row r="676" spans="5:32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</row>
    <row r="677" spans="5:32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</row>
    <row r="678" spans="5:32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</row>
    <row r="679" spans="5:32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</row>
    <row r="680" spans="5:32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</row>
    <row r="681" spans="5:32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</row>
    <row r="682" spans="5:32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</row>
    <row r="683" spans="5:32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</row>
    <row r="684" spans="5:32" ht="15.5" thickTop="1" thickBot="1" x14ac:dyDescent="0.4"/>
    <row r="685" spans="5:32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0</v>
      </c>
      <c r="AB685" s="101"/>
      <c r="AC685" s="101"/>
    </row>
    <row r="686" spans="5:32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133</v>
      </c>
      <c r="M686" s="211"/>
      <c r="N686" s="211"/>
      <c r="O686" s="211">
        <f>$G$3</f>
        <v>68.599999999999994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2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2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2" x14ac:dyDescent="0.35">
      <c r="E689" s="101"/>
      <c r="F689" s="109" t="s">
        <v>11</v>
      </c>
      <c r="G689" s="110">
        <f>G$7</f>
        <v>4</v>
      </c>
      <c r="H689" s="110">
        <f t="shared" ref="H689:O689" si="379">H$7</f>
        <v>4</v>
      </c>
      <c r="I689" s="110">
        <f t="shared" si="379"/>
        <v>5</v>
      </c>
      <c r="J689" s="110">
        <f t="shared" si="379"/>
        <v>4</v>
      </c>
      <c r="K689" s="110">
        <f t="shared" si="379"/>
        <v>3</v>
      </c>
      <c r="L689" s="110">
        <f t="shared" si="379"/>
        <v>5</v>
      </c>
      <c r="M689" s="110">
        <f t="shared" si="379"/>
        <v>3</v>
      </c>
      <c r="N689" s="110">
        <f t="shared" si="379"/>
        <v>5</v>
      </c>
      <c r="O689" s="110">
        <f t="shared" si="379"/>
        <v>3</v>
      </c>
      <c r="P689" s="111">
        <f>SUM(G689:O689)</f>
        <v>36</v>
      </c>
      <c r="Q689" s="110">
        <f t="shared" ref="Q689:Y689" si="380">Q$7</f>
        <v>4</v>
      </c>
      <c r="R689" s="112">
        <f t="shared" si="380"/>
        <v>4</v>
      </c>
      <c r="S689" s="112">
        <f t="shared" si="380"/>
        <v>3</v>
      </c>
      <c r="T689" s="112">
        <f t="shared" si="380"/>
        <v>5</v>
      </c>
      <c r="U689" s="112">
        <f t="shared" si="380"/>
        <v>3</v>
      </c>
      <c r="V689" s="112">
        <f t="shared" si="380"/>
        <v>4</v>
      </c>
      <c r="W689" s="112">
        <f t="shared" si="380"/>
        <v>4</v>
      </c>
      <c r="X689" s="112">
        <f t="shared" si="380"/>
        <v>5</v>
      </c>
      <c r="Y689" s="113">
        <f t="shared" si="380"/>
        <v>4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2" x14ac:dyDescent="0.35">
      <c r="E690" s="101"/>
      <c r="F690" s="114" t="s">
        <v>7</v>
      </c>
      <c r="G690" s="115">
        <f>G$8</f>
        <v>4</v>
      </c>
      <c r="H690" s="115">
        <f t="shared" ref="H690:O690" si="381">H$8</f>
        <v>8</v>
      </c>
      <c r="I690" s="115">
        <f t="shared" si="381"/>
        <v>12</v>
      </c>
      <c r="J690" s="115">
        <f t="shared" si="381"/>
        <v>14</v>
      </c>
      <c r="K690" s="115">
        <f t="shared" si="381"/>
        <v>2</v>
      </c>
      <c r="L690" s="115">
        <f t="shared" si="381"/>
        <v>10</v>
      </c>
      <c r="M690" s="115">
        <f t="shared" si="381"/>
        <v>18</v>
      </c>
      <c r="N690" s="115">
        <f t="shared" si="381"/>
        <v>16</v>
      </c>
      <c r="O690" s="116">
        <f t="shared" si="381"/>
        <v>6</v>
      </c>
      <c r="P690" s="117"/>
      <c r="Q690" s="118">
        <f t="shared" ref="Q690:Y690" si="382">Q$8</f>
        <v>1</v>
      </c>
      <c r="R690" s="119">
        <f t="shared" si="382"/>
        <v>9</v>
      </c>
      <c r="S690" s="119">
        <f t="shared" si="382"/>
        <v>11</v>
      </c>
      <c r="T690" s="119">
        <f t="shared" si="382"/>
        <v>5</v>
      </c>
      <c r="U690" s="119">
        <f t="shared" si="382"/>
        <v>17</v>
      </c>
      <c r="V690" s="119">
        <f t="shared" si="382"/>
        <v>15</v>
      </c>
      <c r="W690" s="119">
        <f t="shared" si="382"/>
        <v>3</v>
      </c>
      <c r="X690" s="119">
        <f t="shared" si="382"/>
        <v>13</v>
      </c>
      <c r="Y690" s="116">
        <f t="shared" si="382"/>
        <v>7</v>
      </c>
      <c r="Z690" s="117"/>
      <c r="AA690" s="120"/>
      <c r="AB690" s="101"/>
      <c r="AC690" s="101"/>
    </row>
    <row r="691" spans="5:32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1</v>
      </c>
      <c r="H691" s="122">
        <f t="shared" ref="H691:O691" si="383">IF($Q686&lt;=18,IF(H690&lt;=$Q686,1,0),IF($Q686&lt;=36,IF(H690&lt;=($Q686-18),2,1),IF($Q686&gt;36,IF(H690&lt;=($Q686-36),3,2))))</f>
        <v>1</v>
      </c>
      <c r="I691" s="122">
        <f t="shared" si="383"/>
        <v>1</v>
      </c>
      <c r="J691" s="122">
        <f t="shared" si="383"/>
        <v>1</v>
      </c>
      <c r="K691" s="122">
        <f t="shared" si="383"/>
        <v>2</v>
      </c>
      <c r="L691" s="122">
        <f t="shared" si="383"/>
        <v>1</v>
      </c>
      <c r="M691" s="122">
        <f t="shared" si="383"/>
        <v>1</v>
      </c>
      <c r="N691" s="122">
        <f t="shared" si="383"/>
        <v>1</v>
      </c>
      <c r="O691" s="123">
        <f t="shared" si="383"/>
        <v>1</v>
      </c>
      <c r="P691" s="124">
        <f>SUM(G691:O691)</f>
        <v>10</v>
      </c>
      <c r="Q691" s="123">
        <f t="shared" ref="Q691:Y691" si="384">IF($Q686&lt;=18,IF(Q690&lt;=$Q686,1,0),IF($Q686&lt;=36,IF(Q690&lt;=($Q686-18),2,1),IF($Q686&gt;36,IF(Q690&lt;=($Q686-36),3,2))))</f>
        <v>2</v>
      </c>
      <c r="R691" s="123">
        <f t="shared" si="384"/>
        <v>1</v>
      </c>
      <c r="S691" s="123">
        <f t="shared" si="384"/>
        <v>1</v>
      </c>
      <c r="T691" s="123">
        <f t="shared" si="384"/>
        <v>1</v>
      </c>
      <c r="U691" s="123">
        <f t="shared" si="384"/>
        <v>1</v>
      </c>
      <c r="V691" s="123">
        <f t="shared" si="384"/>
        <v>1</v>
      </c>
      <c r="W691" s="123">
        <f t="shared" si="384"/>
        <v>1</v>
      </c>
      <c r="X691" s="123">
        <f t="shared" si="384"/>
        <v>1</v>
      </c>
      <c r="Y691" s="123">
        <f t="shared" si="384"/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2" x14ac:dyDescent="0.35">
      <c r="E692" s="101"/>
      <c r="F692" s="127" t="s">
        <v>51</v>
      </c>
      <c r="G692" s="128">
        <f t="shared" ref="G692:O692" si="385">G35</f>
        <v>10</v>
      </c>
      <c r="H692" s="128">
        <f t="shared" si="385"/>
        <v>10</v>
      </c>
      <c r="I692" s="128">
        <f t="shared" si="385"/>
        <v>10</v>
      </c>
      <c r="J692" s="128">
        <f t="shared" si="385"/>
        <v>10</v>
      </c>
      <c r="K692" s="128">
        <f t="shared" si="385"/>
        <v>10</v>
      </c>
      <c r="L692" s="128">
        <f t="shared" si="385"/>
        <v>10</v>
      </c>
      <c r="M692" s="128">
        <f t="shared" si="385"/>
        <v>10</v>
      </c>
      <c r="N692" s="128">
        <f t="shared" si="385"/>
        <v>10</v>
      </c>
      <c r="O692" s="128">
        <f t="shared" si="385"/>
        <v>10</v>
      </c>
      <c r="P692" s="129">
        <f>SUM(G692:O692)</f>
        <v>90</v>
      </c>
      <c r="Q692" s="130">
        <f t="shared" ref="Q692:Y692" si="386">Q35</f>
        <v>10</v>
      </c>
      <c r="R692" s="128">
        <f t="shared" si="386"/>
        <v>10</v>
      </c>
      <c r="S692" s="128">
        <f t="shared" si="386"/>
        <v>10</v>
      </c>
      <c r="T692" s="128">
        <f t="shared" si="386"/>
        <v>10</v>
      </c>
      <c r="U692" s="128">
        <f t="shared" si="386"/>
        <v>10</v>
      </c>
      <c r="V692" s="128">
        <f t="shared" si="386"/>
        <v>10</v>
      </c>
      <c r="W692" s="128">
        <f t="shared" si="386"/>
        <v>10</v>
      </c>
      <c r="X692" s="128">
        <f t="shared" si="386"/>
        <v>10</v>
      </c>
      <c r="Y692" s="131">
        <f t="shared" si="38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2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387">IF(H692-H689=-1,3+H691)+IF(H692-H689=0,2+H691)+IF(H692-H689=1,1+H691)+IF(H692-H689=2,H691)+IF(H692-H689=3,IF(H691-1&gt;0,H691-1,0))+IF(H692-H689=4,IF(H691-2&gt;0,H691-2,0))</f>
        <v>0</v>
      </c>
      <c r="I693" s="134">
        <f t="shared" si="387"/>
        <v>0</v>
      </c>
      <c r="J693" s="134">
        <f t="shared" si="387"/>
        <v>0</v>
      </c>
      <c r="K693" s="134">
        <f t="shared" si="387"/>
        <v>0</v>
      </c>
      <c r="L693" s="134">
        <f t="shared" si="387"/>
        <v>0</v>
      </c>
      <c r="M693" s="134">
        <f t="shared" si="387"/>
        <v>0</v>
      </c>
      <c r="N693" s="134">
        <f t="shared" si="387"/>
        <v>0</v>
      </c>
      <c r="O693" s="135">
        <f t="shared" si="387"/>
        <v>0</v>
      </c>
      <c r="P693" s="136">
        <f>SUM(G693:O693)</f>
        <v>0</v>
      </c>
      <c r="Q693" s="137">
        <f t="shared" ref="Q693:Y693" si="388">IF(Q692-Q689=-1,3+Q691)+IF(Q692-Q689=0,2+Q691)+IF(Q692-Q689=1,1+Q691)+IF(Q692-Q689=2,Q691)+IF(Q692-Q689=3,IF(Q691-1&gt;0,Q691-1,0))+IF(Q692-Q689=4,IF(Q691-2&gt;0,Q691-2,0))</f>
        <v>0</v>
      </c>
      <c r="R693" s="138">
        <f t="shared" si="388"/>
        <v>0</v>
      </c>
      <c r="S693" s="138">
        <f t="shared" si="388"/>
        <v>0</v>
      </c>
      <c r="T693" s="138">
        <f t="shared" si="388"/>
        <v>0</v>
      </c>
      <c r="U693" s="138">
        <f t="shared" si="388"/>
        <v>0</v>
      </c>
      <c r="V693" s="138">
        <f t="shared" si="388"/>
        <v>0</v>
      </c>
      <c r="W693" s="138">
        <f t="shared" si="388"/>
        <v>0</v>
      </c>
      <c r="X693" s="138">
        <f t="shared" si="388"/>
        <v>0</v>
      </c>
      <c r="Y693" s="135">
        <f t="shared" si="38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2" ht="15" thickBot="1" x14ac:dyDescent="0.4">
      <c r="E694" s="101"/>
      <c r="F694" s="140" t="s">
        <v>53</v>
      </c>
      <c r="G694" s="141">
        <f t="shared" ref="G694:O694" si="389">IF(G692-G689=-2,4)+IF(G692-G689=-1,3)+IF(G692-G689=0,2)+IF(G692-G689=1,1)+IF(G692-G689&gt;2,0)</f>
        <v>0</v>
      </c>
      <c r="H694" s="141">
        <f t="shared" si="389"/>
        <v>0</v>
      </c>
      <c r="I694" s="141">
        <f t="shared" si="389"/>
        <v>0</v>
      </c>
      <c r="J694" s="141">
        <f t="shared" si="389"/>
        <v>0</v>
      </c>
      <c r="K694" s="141">
        <f t="shared" si="389"/>
        <v>0</v>
      </c>
      <c r="L694" s="141">
        <f t="shared" si="389"/>
        <v>0</v>
      </c>
      <c r="M694" s="141">
        <f t="shared" si="389"/>
        <v>0</v>
      </c>
      <c r="N694" s="141">
        <f t="shared" si="389"/>
        <v>0</v>
      </c>
      <c r="O694" s="142">
        <f t="shared" si="389"/>
        <v>0</v>
      </c>
      <c r="P694" s="143">
        <f>SUM(G694:O694)</f>
        <v>0</v>
      </c>
      <c r="Q694" s="142">
        <f t="shared" ref="Q694:Y694" si="390">IF(Q692-Q689=-2,4)+IF(Q692-Q689=-1,3)+IF(Q692-Q689=0,2)+IF(Q692-Q689=1,1)+IF(Q692-Q689&gt;2,0)</f>
        <v>0</v>
      </c>
      <c r="R694" s="142">
        <f t="shared" si="390"/>
        <v>0</v>
      </c>
      <c r="S694" s="142">
        <f t="shared" si="390"/>
        <v>0</v>
      </c>
      <c r="T694" s="142">
        <f t="shared" si="390"/>
        <v>0</v>
      </c>
      <c r="U694" s="142">
        <f t="shared" si="390"/>
        <v>0</v>
      </c>
      <c r="V694" s="142">
        <f t="shared" si="390"/>
        <v>0</v>
      </c>
      <c r="W694" s="142">
        <f t="shared" si="390"/>
        <v>0</v>
      </c>
      <c r="X694" s="142">
        <f t="shared" si="390"/>
        <v>0</v>
      </c>
      <c r="Y694" s="142">
        <f t="shared" si="39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2" x14ac:dyDescent="0.35">
      <c r="E695" s="101"/>
      <c r="F695" s="38"/>
      <c r="G695" s="28">
        <f>G692-G689</f>
        <v>6</v>
      </c>
      <c r="H695" s="28">
        <f t="shared" ref="H695:O695" si="391">H692-H689</f>
        <v>6</v>
      </c>
      <c r="I695" s="28">
        <f t="shared" si="391"/>
        <v>5</v>
      </c>
      <c r="J695" s="28">
        <f t="shared" si="391"/>
        <v>6</v>
      </c>
      <c r="K695" s="28">
        <f t="shared" si="391"/>
        <v>7</v>
      </c>
      <c r="L695" s="28">
        <f t="shared" si="391"/>
        <v>5</v>
      </c>
      <c r="M695" s="28">
        <f t="shared" si="391"/>
        <v>7</v>
      </c>
      <c r="N695" s="28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5"/>
      <c r="AA695" s="146"/>
      <c r="AB695" s="101"/>
      <c r="AC695" s="101"/>
    </row>
    <row r="696" spans="5:32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2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2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</row>
    <row r="699" spans="5:32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</row>
    <row r="700" spans="5:32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</row>
    <row r="701" spans="5:32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</row>
    <row r="702" spans="5:32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</row>
    <row r="703" spans="5:32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</row>
    <row r="704" spans="5:32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</row>
    <row r="705" spans="5:32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</row>
    <row r="706" spans="5:32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</row>
    <row r="707" spans="5:32" ht="15.5" thickTop="1" thickBot="1" x14ac:dyDescent="0.4"/>
    <row r="708" spans="5:32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0</v>
      </c>
      <c r="AB708" s="101"/>
      <c r="AC708" s="101"/>
    </row>
    <row r="709" spans="5:32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133</v>
      </c>
      <c r="M709" s="211"/>
      <c r="N709" s="211"/>
      <c r="O709" s="211">
        <f>$G$3</f>
        <v>68.599999999999994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2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2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2" x14ac:dyDescent="0.35">
      <c r="E712" s="101"/>
      <c r="F712" s="109" t="s">
        <v>11</v>
      </c>
      <c r="G712" s="110">
        <f>G$7</f>
        <v>4</v>
      </c>
      <c r="H712" s="110">
        <f t="shared" ref="H712:O712" si="393">H$7</f>
        <v>4</v>
      </c>
      <c r="I712" s="110">
        <f t="shared" si="393"/>
        <v>5</v>
      </c>
      <c r="J712" s="110">
        <f t="shared" si="393"/>
        <v>4</v>
      </c>
      <c r="K712" s="110">
        <f t="shared" si="393"/>
        <v>3</v>
      </c>
      <c r="L712" s="110">
        <f t="shared" si="393"/>
        <v>5</v>
      </c>
      <c r="M712" s="110">
        <f t="shared" si="393"/>
        <v>3</v>
      </c>
      <c r="N712" s="110">
        <f t="shared" si="393"/>
        <v>5</v>
      </c>
      <c r="O712" s="110">
        <f t="shared" si="393"/>
        <v>3</v>
      </c>
      <c r="P712" s="111">
        <f>SUM(G712:O712)</f>
        <v>36</v>
      </c>
      <c r="Q712" s="110">
        <f t="shared" ref="Q712:Y712" si="394">Q$7</f>
        <v>4</v>
      </c>
      <c r="R712" s="112">
        <f t="shared" si="394"/>
        <v>4</v>
      </c>
      <c r="S712" s="112">
        <f t="shared" si="394"/>
        <v>3</v>
      </c>
      <c r="T712" s="112">
        <f t="shared" si="394"/>
        <v>5</v>
      </c>
      <c r="U712" s="112">
        <f t="shared" si="394"/>
        <v>3</v>
      </c>
      <c r="V712" s="112">
        <f t="shared" si="394"/>
        <v>4</v>
      </c>
      <c r="W712" s="112">
        <f t="shared" si="394"/>
        <v>4</v>
      </c>
      <c r="X712" s="112">
        <f t="shared" si="394"/>
        <v>5</v>
      </c>
      <c r="Y712" s="113">
        <f t="shared" si="394"/>
        <v>4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2" x14ac:dyDescent="0.35">
      <c r="E713" s="101"/>
      <c r="F713" s="114" t="s">
        <v>7</v>
      </c>
      <c r="G713" s="115">
        <f>G$8</f>
        <v>4</v>
      </c>
      <c r="H713" s="115">
        <f t="shared" ref="H713:O713" si="395">H$8</f>
        <v>8</v>
      </c>
      <c r="I713" s="115">
        <f t="shared" si="395"/>
        <v>12</v>
      </c>
      <c r="J713" s="115">
        <f t="shared" si="395"/>
        <v>14</v>
      </c>
      <c r="K713" s="115">
        <f t="shared" si="395"/>
        <v>2</v>
      </c>
      <c r="L713" s="115">
        <f t="shared" si="395"/>
        <v>10</v>
      </c>
      <c r="M713" s="115">
        <f t="shared" si="395"/>
        <v>18</v>
      </c>
      <c r="N713" s="115">
        <f t="shared" si="395"/>
        <v>16</v>
      </c>
      <c r="O713" s="116">
        <f t="shared" si="395"/>
        <v>6</v>
      </c>
      <c r="P713" s="117"/>
      <c r="Q713" s="118">
        <f t="shared" ref="Q713:Y713" si="396">Q$8</f>
        <v>1</v>
      </c>
      <c r="R713" s="119">
        <f t="shared" si="396"/>
        <v>9</v>
      </c>
      <c r="S713" s="119">
        <f t="shared" si="396"/>
        <v>11</v>
      </c>
      <c r="T713" s="119">
        <f t="shared" si="396"/>
        <v>5</v>
      </c>
      <c r="U713" s="119">
        <f t="shared" si="396"/>
        <v>17</v>
      </c>
      <c r="V713" s="119">
        <f t="shared" si="396"/>
        <v>15</v>
      </c>
      <c r="W713" s="119">
        <f t="shared" si="396"/>
        <v>3</v>
      </c>
      <c r="X713" s="119">
        <f t="shared" si="396"/>
        <v>13</v>
      </c>
      <c r="Y713" s="116">
        <f t="shared" si="396"/>
        <v>7</v>
      </c>
      <c r="Z713" s="117"/>
      <c r="AA713" s="120"/>
      <c r="AB713" s="101"/>
      <c r="AC713" s="101"/>
    </row>
    <row r="714" spans="5:32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1</v>
      </c>
      <c r="H714" s="122">
        <f t="shared" ref="H714:O714" si="397">IF($Q709&lt;=18,IF(H713&lt;=$Q709,1,0),IF($Q709&lt;=36,IF(H713&lt;=($Q709-18),2,1),IF($Q709&gt;36,IF(H713&lt;=($Q709-36),3,2))))</f>
        <v>1</v>
      </c>
      <c r="I714" s="122">
        <f t="shared" si="397"/>
        <v>1</v>
      </c>
      <c r="J714" s="122">
        <f t="shared" si="397"/>
        <v>1</v>
      </c>
      <c r="K714" s="122">
        <f t="shared" si="397"/>
        <v>2</v>
      </c>
      <c r="L714" s="122">
        <f t="shared" si="397"/>
        <v>1</v>
      </c>
      <c r="M714" s="122">
        <f t="shared" si="397"/>
        <v>1</v>
      </c>
      <c r="N714" s="122">
        <f t="shared" si="397"/>
        <v>1</v>
      </c>
      <c r="O714" s="123">
        <f t="shared" si="397"/>
        <v>1</v>
      </c>
      <c r="P714" s="124">
        <f>SUM(G714:O714)</f>
        <v>10</v>
      </c>
      <c r="Q714" s="123">
        <f t="shared" ref="Q714:Y714" si="398">IF($Q709&lt;=18,IF(Q713&lt;=$Q709,1,0),IF($Q709&lt;=36,IF(Q713&lt;=($Q709-18),2,1),IF($Q709&gt;36,IF(Q713&lt;=($Q709-36),3,2))))</f>
        <v>2</v>
      </c>
      <c r="R714" s="123">
        <f t="shared" si="398"/>
        <v>1</v>
      </c>
      <c r="S714" s="123">
        <f t="shared" si="398"/>
        <v>1</v>
      </c>
      <c r="T714" s="123">
        <f t="shared" si="398"/>
        <v>1</v>
      </c>
      <c r="U714" s="123">
        <f t="shared" si="398"/>
        <v>1</v>
      </c>
      <c r="V714" s="123">
        <f t="shared" si="398"/>
        <v>1</v>
      </c>
      <c r="W714" s="123">
        <f t="shared" si="398"/>
        <v>1</v>
      </c>
      <c r="X714" s="123">
        <f t="shared" si="398"/>
        <v>1</v>
      </c>
      <c r="Y714" s="123">
        <f t="shared" si="398"/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2" x14ac:dyDescent="0.35">
      <c r="E715" s="101"/>
      <c r="F715" s="127" t="s">
        <v>51</v>
      </c>
      <c r="G715" s="128">
        <f t="shared" ref="G715:O715" si="399">G36</f>
        <v>10</v>
      </c>
      <c r="H715" s="128">
        <f t="shared" si="399"/>
        <v>10</v>
      </c>
      <c r="I715" s="128">
        <f t="shared" si="399"/>
        <v>10</v>
      </c>
      <c r="J715" s="128">
        <f t="shared" si="399"/>
        <v>10</v>
      </c>
      <c r="K715" s="128">
        <f t="shared" si="399"/>
        <v>10</v>
      </c>
      <c r="L715" s="128">
        <f t="shared" si="399"/>
        <v>10</v>
      </c>
      <c r="M715" s="128">
        <f t="shared" si="399"/>
        <v>10</v>
      </c>
      <c r="N715" s="128">
        <f t="shared" si="399"/>
        <v>10</v>
      </c>
      <c r="O715" s="128">
        <f t="shared" si="399"/>
        <v>10</v>
      </c>
      <c r="P715" s="129">
        <f>SUM(G715:O715)</f>
        <v>90</v>
      </c>
      <c r="Q715" s="130">
        <f t="shared" ref="Q715:Y715" si="400">Q36</f>
        <v>10</v>
      </c>
      <c r="R715" s="128">
        <f t="shared" si="400"/>
        <v>10</v>
      </c>
      <c r="S715" s="128">
        <f t="shared" si="400"/>
        <v>10</v>
      </c>
      <c r="T715" s="128">
        <f t="shared" si="400"/>
        <v>10</v>
      </c>
      <c r="U715" s="128">
        <f t="shared" si="400"/>
        <v>10</v>
      </c>
      <c r="V715" s="128">
        <f t="shared" si="400"/>
        <v>10</v>
      </c>
      <c r="W715" s="128">
        <f t="shared" si="400"/>
        <v>10</v>
      </c>
      <c r="X715" s="128">
        <f t="shared" si="400"/>
        <v>10</v>
      </c>
      <c r="Y715" s="131">
        <f t="shared" si="400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2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401">IF(H715-H712=-1,3+H714)+IF(H715-H712=0,2+H714)+IF(H715-H712=1,1+H714)+IF(H715-H712=2,H714)+IF(H715-H712=3,IF(H714-1&gt;0,H714-1,0))+IF(H715-H712=4,IF(H714-2&gt;0,H714-2,0))</f>
        <v>0</v>
      </c>
      <c r="I716" s="134">
        <f t="shared" si="401"/>
        <v>0</v>
      </c>
      <c r="J716" s="134">
        <f t="shared" si="401"/>
        <v>0</v>
      </c>
      <c r="K716" s="134">
        <f t="shared" si="401"/>
        <v>0</v>
      </c>
      <c r="L716" s="134">
        <f t="shared" si="401"/>
        <v>0</v>
      </c>
      <c r="M716" s="134">
        <f t="shared" si="401"/>
        <v>0</v>
      </c>
      <c r="N716" s="134">
        <f t="shared" si="401"/>
        <v>0</v>
      </c>
      <c r="O716" s="135">
        <f t="shared" si="401"/>
        <v>0</v>
      </c>
      <c r="P716" s="136">
        <f>SUM(G716:O716)</f>
        <v>0</v>
      </c>
      <c r="Q716" s="137">
        <f t="shared" ref="Q716:Y716" si="402">IF(Q715-Q712=-1,3+Q714)+IF(Q715-Q712=0,2+Q714)+IF(Q715-Q712=1,1+Q714)+IF(Q715-Q712=2,Q714)+IF(Q715-Q712=3,IF(Q714-1&gt;0,Q714-1,0))+IF(Q715-Q712=4,IF(Q714-2&gt;0,Q714-2,0))</f>
        <v>0</v>
      </c>
      <c r="R716" s="138">
        <f t="shared" si="402"/>
        <v>0</v>
      </c>
      <c r="S716" s="138">
        <f t="shared" si="402"/>
        <v>0</v>
      </c>
      <c r="T716" s="138">
        <f t="shared" si="402"/>
        <v>0</v>
      </c>
      <c r="U716" s="138">
        <f t="shared" si="402"/>
        <v>0</v>
      </c>
      <c r="V716" s="138">
        <f t="shared" si="402"/>
        <v>0</v>
      </c>
      <c r="W716" s="138">
        <f t="shared" si="402"/>
        <v>0</v>
      </c>
      <c r="X716" s="138">
        <f t="shared" si="402"/>
        <v>0</v>
      </c>
      <c r="Y716" s="135">
        <f t="shared" si="402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2" ht="15" thickBot="1" x14ac:dyDescent="0.4">
      <c r="E717" s="101"/>
      <c r="F717" s="140" t="s">
        <v>53</v>
      </c>
      <c r="G717" s="141">
        <f t="shared" ref="G717:O717" si="403">IF(G715-G712=-2,4)+IF(G715-G712=-1,3)+IF(G715-G712=0,2)+IF(G715-G712=1,1)+IF(G715-G712&gt;2,0)</f>
        <v>0</v>
      </c>
      <c r="H717" s="141">
        <f t="shared" si="403"/>
        <v>0</v>
      </c>
      <c r="I717" s="141">
        <f t="shared" si="403"/>
        <v>0</v>
      </c>
      <c r="J717" s="141">
        <f t="shared" si="403"/>
        <v>0</v>
      </c>
      <c r="K717" s="141">
        <f t="shared" si="403"/>
        <v>0</v>
      </c>
      <c r="L717" s="141">
        <f t="shared" si="403"/>
        <v>0</v>
      </c>
      <c r="M717" s="141">
        <f t="shared" si="403"/>
        <v>0</v>
      </c>
      <c r="N717" s="141">
        <f t="shared" si="403"/>
        <v>0</v>
      </c>
      <c r="O717" s="142">
        <f t="shared" si="403"/>
        <v>0</v>
      </c>
      <c r="P717" s="143">
        <f>SUM(G717:O717)</f>
        <v>0</v>
      </c>
      <c r="Q717" s="142">
        <f t="shared" ref="Q717:Y717" si="404">IF(Q715-Q712=-2,4)+IF(Q715-Q712=-1,3)+IF(Q715-Q712=0,2)+IF(Q715-Q712=1,1)+IF(Q715-Q712&gt;2,0)</f>
        <v>0</v>
      </c>
      <c r="R717" s="142">
        <f t="shared" si="404"/>
        <v>0</v>
      </c>
      <c r="S717" s="142">
        <f t="shared" si="404"/>
        <v>0</v>
      </c>
      <c r="T717" s="142">
        <f t="shared" si="404"/>
        <v>0</v>
      </c>
      <c r="U717" s="142">
        <f t="shared" si="404"/>
        <v>0</v>
      </c>
      <c r="V717" s="142">
        <f t="shared" si="404"/>
        <v>0</v>
      </c>
      <c r="W717" s="142">
        <f t="shared" si="404"/>
        <v>0</v>
      </c>
      <c r="X717" s="142">
        <f t="shared" si="404"/>
        <v>0</v>
      </c>
      <c r="Y717" s="142">
        <f t="shared" si="404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2" x14ac:dyDescent="0.35">
      <c r="E718" s="101"/>
      <c r="F718" s="38"/>
      <c r="G718" s="28">
        <f>G715-G712</f>
        <v>6</v>
      </c>
      <c r="H718" s="28">
        <f t="shared" ref="H718:O718" si="405">H715-H712</f>
        <v>6</v>
      </c>
      <c r="I718" s="28">
        <f t="shared" si="405"/>
        <v>5</v>
      </c>
      <c r="J718" s="28">
        <f t="shared" si="405"/>
        <v>6</v>
      </c>
      <c r="K718" s="28">
        <f t="shared" si="405"/>
        <v>7</v>
      </c>
      <c r="L718" s="28">
        <f t="shared" si="405"/>
        <v>5</v>
      </c>
      <c r="M718" s="28">
        <f t="shared" si="405"/>
        <v>7</v>
      </c>
      <c r="N718" s="28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5"/>
      <c r="AA718" s="146"/>
      <c r="AB718" s="101"/>
      <c r="AC718" s="101"/>
    </row>
    <row r="719" spans="5:32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2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2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</row>
    <row r="722" spans="5:32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</row>
    <row r="723" spans="5:32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</row>
    <row r="724" spans="5:32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</row>
    <row r="725" spans="5:32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</row>
    <row r="726" spans="5:32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</row>
    <row r="727" spans="5:32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</row>
    <row r="728" spans="5:32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</row>
    <row r="729" spans="5:32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</row>
    <row r="730" spans="5:32" ht="15.5" thickTop="1" thickBot="1" x14ac:dyDescent="0.4"/>
    <row r="731" spans="5:32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0</v>
      </c>
      <c r="AB731" s="101"/>
      <c r="AC731" s="101"/>
    </row>
    <row r="732" spans="5:32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133</v>
      </c>
      <c r="M732" s="211"/>
      <c r="N732" s="211"/>
      <c r="O732" s="211">
        <f>$G$3</f>
        <v>68.599999999999994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2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2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2" x14ac:dyDescent="0.35">
      <c r="E735" s="101"/>
      <c r="F735" s="109" t="s">
        <v>11</v>
      </c>
      <c r="G735" s="110">
        <f>G$7</f>
        <v>4</v>
      </c>
      <c r="H735" s="110">
        <f t="shared" ref="H735:O735" si="407">H$7</f>
        <v>4</v>
      </c>
      <c r="I735" s="110">
        <f t="shared" si="407"/>
        <v>5</v>
      </c>
      <c r="J735" s="110">
        <f t="shared" si="407"/>
        <v>4</v>
      </c>
      <c r="K735" s="110">
        <f t="shared" si="407"/>
        <v>3</v>
      </c>
      <c r="L735" s="110">
        <f t="shared" si="407"/>
        <v>5</v>
      </c>
      <c r="M735" s="110">
        <f t="shared" si="407"/>
        <v>3</v>
      </c>
      <c r="N735" s="110">
        <f t="shared" si="407"/>
        <v>5</v>
      </c>
      <c r="O735" s="110">
        <f t="shared" si="407"/>
        <v>3</v>
      </c>
      <c r="P735" s="111">
        <f>SUM(G735:O735)</f>
        <v>36</v>
      </c>
      <c r="Q735" s="110">
        <f t="shared" ref="Q735:Y735" si="408">Q$7</f>
        <v>4</v>
      </c>
      <c r="R735" s="112">
        <f t="shared" si="408"/>
        <v>4</v>
      </c>
      <c r="S735" s="112">
        <f t="shared" si="408"/>
        <v>3</v>
      </c>
      <c r="T735" s="112">
        <f t="shared" si="408"/>
        <v>5</v>
      </c>
      <c r="U735" s="112">
        <f t="shared" si="408"/>
        <v>3</v>
      </c>
      <c r="V735" s="112">
        <f t="shared" si="408"/>
        <v>4</v>
      </c>
      <c r="W735" s="112">
        <f t="shared" si="408"/>
        <v>4</v>
      </c>
      <c r="X735" s="112">
        <f t="shared" si="408"/>
        <v>5</v>
      </c>
      <c r="Y735" s="113">
        <f t="shared" si="408"/>
        <v>4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2" x14ac:dyDescent="0.35">
      <c r="E736" s="101"/>
      <c r="F736" s="114" t="s">
        <v>7</v>
      </c>
      <c r="G736" s="115">
        <f>G$8</f>
        <v>4</v>
      </c>
      <c r="H736" s="115">
        <f t="shared" ref="H736:O736" si="409">H$8</f>
        <v>8</v>
      </c>
      <c r="I736" s="115">
        <f t="shared" si="409"/>
        <v>12</v>
      </c>
      <c r="J736" s="115">
        <f t="shared" si="409"/>
        <v>14</v>
      </c>
      <c r="K736" s="115">
        <f t="shared" si="409"/>
        <v>2</v>
      </c>
      <c r="L736" s="115">
        <f t="shared" si="409"/>
        <v>10</v>
      </c>
      <c r="M736" s="115">
        <f t="shared" si="409"/>
        <v>18</v>
      </c>
      <c r="N736" s="115">
        <f t="shared" si="409"/>
        <v>16</v>
      </c>
      <c r="O736" s="116">
        <f t="shared" si="409"/>
        <v>6</v>
      </c>
      <c r="P736" s="117"/>
      <c r="Q736" s="118">
        <f t="shared" ref="Q736:Y736" si="410">Q$8</f>
        <v>1</v>
      </c>
      <c r="R736" s="119">
        <f t="shared" si="410"/>
        <v>9</v>
      </c>
      <c r="S736" s="119">
        <f t="shared" si="410"/>
        <v>11</v>
      </c>
      <c r="T736" s="119">
        <f t="shared" si="410"/>
        <v>5</v>
      </c>
      <c r="U736" s="119">
        <f t="shared" si="410"/>
        <v>17</v>
      </c>
      <c r="V736" s="119">
        <f t="shared" si="410"/>
        <v>15</v>
      </c>
      <c r="W736" s="119">
        <f t="shared" si="410"/>
        <v>3</v>
      </c>
      <c r="X736" s="119">
        <f t="shared" si="410"/>
        <v>13</v>
      </c>
      <c r="Y736" s="116">
        <f t="shared" si="410"/>
        <v>7</v>
      </c>
      <c r="Z736" s="117"/>
      <c r="AA736" s="120"/>
      <c r="AB736" s="101"/>
      <c r="AC736" s="101"/>
    </row>
    <row r="737" spans="5:32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1</v>
      </c>
      <c r="H737" s="122">
        <f t="shared" ref="H737:O737" si="411">IF($Q732&lt;=18,IF(H736&lt;=$Q732,1,0),IF($Q732&lt;=36,IF(H736&lt;=($Q732-18),2,1),IF($Q732&gt;36,IF(H736&lt;=($Q732-36),3,2))))</f>
        <v>1</v>
      </c>
      <c r="I737" s="122">
        <f t="shared" si="411"/>
        <v>1</v>
      </c>
      <c r="J737" s="122">
        <f t="shared" si="411"/>
        <v>1</v>
      </c>
      <c r="K737" s="122">
        <f t="shared" si="411"/>
        <v>2</v>
      </c>
      <c r="L737" s="122">
        <f t="shared" si="411"/>
        <v>1</v>
      </c>
      <c r="M737" s="122">
        <f t="shared" si="411"/>
        <v>1</v>
      </c>
      <c r="N737" s="122">
        <f t="shared" si="411"/>
        <v>1</v>
      </c>
      <c r="O737" s="123">
        <f t="shared" si="411"/>
        <v>1</v>
      </c>
      <c r="P737" s="124">
        <f>SUM(G737:O737)</f>
        <v>10</v>
      </c>
      <c r="Q737" s="123">
        <f t="shared" ref="Q737:Y737" si="412">IF($Q732&lt;=18,IF(Q736&lt;=$Q732,1,0),IF($Q732&lt;=36,IF(Q736&lt;=($Q732-18),2,1),IF($Q732&gt;36,IF(Q736&lt;=($Q732-36),3,2))))</f>
        <v>2</v>
      </c>
      <c r="R737" s="123">
        <f t="shared" si="412"/>
        <v>1</v>
      </c>
      <c r="S737" s="123">
        <f t="shared" si="412"/>
        <v>1</v>
      </c>
      <c r="T737" s="123">
        <f t="shared" si="412"/>
        <v>1</v>
      </c>
      <c r="U737" s="123">
        <f t="shared" si="412"/>
        <v>1</v>
      </c>
      <c r="V737" s="123">
        <f t="shared" si="412"/>
        <v>1</v>
      </c>
      <c r="W737" s="123">
        <f t="shared" si="412"/>
        <v>1</v>
      </c>
      <c r="X737" s="123">
        <f t="shared" si="412"/>
        <v>1</v>
      </c>
      <c r="Y737" s="123">
        <f t="shared" si="412"/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2" x14ac:dyDescent="0.35">
      <c r="E738" s="101"/>
      <c r="F738" s="127" t="s">
        <v>51</v>
      </c>
      <c r="G738" s="128">
        <f t="shared" ref="G738:O738" si="413">G37</f>
        <v>10</v>
      </c>
      <c r="H738" s="128">
        <f t="shared" si="413"/>
        <v>10</v>
      </c>
      <c r="I738" s="128">
        <f t="shared" si="413"/>
        <v>10</v>
      </c>
      <c r="J738" s="128">
        <f t="shared" si="413"/>
        <v>10</v>
      </c>
      <c r="K738" s="128">
        <f t="shared" si="413"/>
        <v>10</v>
      </c>
      <c r="L738" s="128">
        <f t="shared" si="413"/>
        <v>10</v>
      </c>
      <c r="M738" s="128">
        <f t="shared" si="413"/>
        <v>10</v>
      </c>
      <c r="N738" s="128">
        <f t="shared" si="413"/>
        <v>10</v>
      </c>
      <c r="O738" s="128">
        <f t="shared" si="413"/>
        <v>10</v>
      </c>
      <c r="P738" s="129">
        <f>SUM(G738:O738)</f>
        <v>90</v>
      </c>
      <c r="Q738" s="130">
        <f t="shared" ref="Q738:Y738" si="414">Q37</f>
        <v>10</v>
      </c>
      <c r="R738" s="128">
        <f t="shared" si="414"/>
        <v>10</v>
      </c>
      <c r="S738" s="128">
        <f t="shared" si="414"/>
        <v>10</v>
      </c>
      <c r="T738" s="128">
        <f t="shared" si="414"/>
        <v>10</v>
      </c>
      <c r="U738" s="128">
        <f t="shared" si="414"/>
        <v>10</v>
      </c>
      <c r="V738" s="128">
        <f t="shared" si="414"/>
        <v>10</v>
      </c>
      <c r="W738" s="128">
        <f t="shared" si="414"/>
        <v>10</v>
      </c>
      <c r="X738" s="128">
        <f t="shared" si="414"/>
        <v>10</v>
      </c>
      <c r="Y738" s="131">
        <f t="shared" si="41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2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415">IF(H738-H735=-1,3+H737)+IF(H738-H735=0,2+H737)+IF(H738-H735=1,1+H737)+IF(H738-H735=2,H737)+IF(H738-H735=3,IF(H737-1&gt;0,H737-1,0))+IF(H738-H735=4,IF(H737-2&gt;0,H737-2,0))</f>
        <v>0</v>
      </c>
      <c r="I739" s="134">
        <f t="shared" si="415"/>
        <v>0</v>
      </c>
      <c r="J739" s="134">
        <f t="shared" si="415"/>
        <v>0</v>
      </c>
      <c r="K739" s="134">
        <f t="shared" si="415"/>
        <v>0</v>
      </c>
      <c r="L739" s="134">
        <f t="shared" si="415"/>
        <v>0</v>
      </c>
      <c r="M739" s="134">
        <f t="shared" si="415"/>
        <v>0</v>
      </c>
      <c r="N739" s="134">
        <f t="shared" si="415"/>
        <v>0</v>
      </c>
      <c r="O739" s="135">
        <f t="shared" si="415"/>
        <v>0</v>
      </c>
      <c r="P739" s="136">
        <f>SUM(G739:O739)</f>
        <v>0</v>
      </c>
      <c r="Q739" s="137">
        <f t="shared" ref="Q739:Y739" si="416">IF(Q738-Q735=-1,3+Q737)+IF(Q738-Q735=0,2+Q737)+IF(Q738-Q735=1,1+Q737)+IF(Q738-Q735=2,Q737)+IF(Q738-Q735=3,IF(Q737-1&gt;0,Q737-1,0))+IF(Q738-Q735=4,IF(Q737-2&gt;0,Q737-2,0))</f>
        <v>0</v>
      </c>
      <c r="R739" s="138">
        <f t="shared" si="416"/>
        <v>0</v>
      </c>
      <c r="S739" s="138">
        <f t="shared" si="416"/>
        <v>0</v>
      </c>
      <c r="T739" s="138">
        <f t="shared" si="416"/>
        <v>0</v>
      </c>
      <c r="U739" s="138">
        <f t="shared" si="416"/>
        <v>0</v>
      </c>
      <c r="V739" s="138">
        <f t="shared" si="416"/>
        <v>0</v>
      </c>
      <c r="W739" s="138">
        <f t="shared" si="416"/>
        <v>0</v>
      </c>
      <c r="X739" s="138">
        <f t="shared" si="416"/>
        <v>0</v>
      </c>
      <c r="Y739" s="135">
        <f t="shared" si="41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2" ht="15" thickBot="1" x14ac:dyDescent="0.4">
      <c r="E740" s="101"/>
      <c r="F740" s="140" t="s">
        <v>53</v>
      </c>
      <c r="G740" s="141">
        <f t="shared" ref="G740:O740" si="417">IF(G738-G735=-2,4)+IF(G738-G735=-1,3)+IF(G738-G735=0,2)+IF(G738-G735=1,1)+IF(G738-G735&gt;2,0)</f>
        <v>0</v>
      </c>
      <c r="H740" s="141">
        <f t="shared" si="417"/>
        <v>0</v>
      </c>
      <c r="I740" s="141">
        <f t="shared" si="417"/>
        <v>0</v>
      </c>
      <c r="J740" s="141">
        <f t="shared" si="417"/>
        <v>0</v>
      </c>
      <c r="K740" s="141">
        <f t="shared" si="417"/>
        <v>0</v>
      </c>
      <c r="L740" s="141">
        <f t="shared" si="417"/>
        <v>0</v>
      </c>
      <c r="M740" s="141">
        <f t="shared" si="417"/>
        <v>0</v>
      </c>
      <c r="N740" s="141">
        <f t="shared" si="417"/>
        <v>0</v>
      </c>
      <c r="O740" s="142">
        <f t="shared" si="417"/>
        <v>0</v>
      </c>
      <c r="P740" s="143">
        <f>SUM(G740:O740)</f>
        <v>0</v>
      </c>
      <c r="Q740" s="142">
        <f t="shared" ref="Q740:Y740" si="418">IF(Q738-Q735=-2,4)+IF(Q738-Q735=-1,3)+IF(Q738-Q735=0,2)+IF(Q738-Q735=1,1)+IF(Q738-Q735&gt;2,0)</f>
        <v>0</v>
      </c>
      <c r="R740" s="142">
        <f t="shared" si="418"/>
        <v>0</v>
      </c>
      <c r="S740" s="142">
        <f t="shared" si="418"/>
        <v>0</v>
      </c>
      <c r="T740" s="142">
        <f t="shared" si="418"/>
        <v>0</v>
      </c>
      <c r="U740" s="142">
        <f t="shared" si="418"/>
        <v>0</v>
      </c>
      <c r="V740" s="142">
        <f t="shared" si="418"/>
        <v>0</v>
      </c>
      <c r="W740" s="142">
        <f t="shared" si="418"/>
        <v>0</v>
      </c>
      <c r="X740" s="142">
        <f t="shared" si="418"/>
        <v>0</v>
      </c>
      <c r="Y740" s="142">
        <f t="shared" si="41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2" x14ac:dyDescent="0.35">
      <c r="E741" s="101"/>
      <c r="F741" s="38"/>
      <c r="G741" s="28">
        <f>G738-G735</f>
        <v>6</v>
      </c>
      <c r="H741" s="28">
        <f t="shared" ref="H741:O741" si="419">H738-H735</f>
        <v>6</v>
      </c>
      <c r="I741" s="28">
        <f t="shared" si="419"/>
        <v>5</v>
      </c>
      <c r="J741" s="28">
        <f t="shared" si="419"/>
        <v>6</v>
      </c>
      <c r="K741" s="28">
        <f t="shared" si="419"/>
        <v>7</v>
      </c>
      <c r="L741" s="28">
        <f t="shared" si="419"/>
        <v>5</v>
      </c>
      <c r="M741" s="28">
        <f t="shared" si="419"/>
        <v>7</v>
      </c>
      <c r="N741" s="28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5"/>
      <c r="AA741" s="146"/>
      <c r="AB741" s="101"/>
      <c r="AC741" s="101"/>
    </row>
    <row r="742" spans="5:32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2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2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</row>
    <row r="745" spans="5:32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</row>
    <row r="746" spans="5:32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</row>
    <row r="747" spans="5:32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</row>
    <row r="748" spans="5:32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</row>
    <row r="749" spans="5:32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</row>
    <row r="750" spans="5:32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</row>
    <row r="751" spans="5:32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</row>
    <row r="752" spans="5:32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</row>
    <row r="753" spans="5:32" ht="15.5" thickTop="1" thickBot="1" x14ac:dyDescent="0.4"/>
    <row r="754" spans="5:32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0</v>
      </c>
      <c r="AB754" s="101"/>
      <c r="AC754" s="101"/>
    </row>
    <row r="755" spans="5:32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133</v>
      </c>
      <c r="M755" s="211"/>
      <c r="N755" s="211"/>
      <c r="O755" s="211">
        <f>$G$3</f>
        <v>68.599999999999994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2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2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2" x14ac:dyDescent="0.35">
      <c r="E758" s="101"/>
      <c r="F758" s="109" t="s">
        <v>11</v>
      </c>
      <c r="G758" s="110">
        <f>G$7</f>
        <v>4</v>
      </c>
      <c r="H758" s="110">
        <f t="shared" ref="H758:O758" si="421">H$7</f>
        <v>4</v>
      </c>
      <c r="I758" s="110">
        <f t="shared" si="421"/>
        <v>5</v>
      </c>
      <c r="J758" s="110">
        <f t="shared" si="421"/>
        <v>4</v>
      </c>
      <c r="K758" s="110">
        <f t="shared" si="421"/>
        <v>3</v>
      </c>
      <c r="L758" s="110">
        <f t="shared" si="421"/>
        <v>5</v>
      </c>
      <c r="M758" s="110">
        <f t="shared" si="421"/>
        <v>3</v>
      </c>
      <c r="N758" s="110">
        <f t="shared" si="421"/>
        <v>5</v>
      </c>
      <c r="O758" s="110">
        <f t="shared" si="421"/>
        <v>3</v>
      </c>
      <c r="P758" s="111">
        <f>SUM(G758:O758)</f>
        <v>36</v>
      </c>
      <c r="Q758" s="110">
        <f t="shared" ref="Q758:Y758" si="422">Q$7</f>
        <v>4</v>
      </c>
      <c r="R758" s="112">
        <f t="shared" si="422"/>
        <v>4</v>
      </c>
      <c r="S758" s="112">
        <f t="shared" si="422"/>
        <v>3</v>
      </c>
      <c r="T758" s="112">
        <f t="shared" si="422"/>
        <v>5</v>
      </c>
      <c r="U758" s="112">
        <f t="shared" si="422"/>
        <v>3</v>
      </c>
      <c r="V758" s="112">
        <f t="shared" si="422"/>
        <v>4</v>
      </c>
      <c r="W758" s="112">
        <f t="shared" si="422"/>
        <v>4</v>
      </c>
      <c r="X758" s="112">
        <f t="shared" si="422"/>
        <v>5</v>
      </c>
      <c r="Y758" s="113">
        <f t="shared" si="422"/>
        <v>4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2" x14ac:dyDescent="0.35">
      <c r="E759" s="101"/>
      <c r="F759" s="114" t="s">
        <v>7</v>
      </c>
      <c r="G759" s="115">
        <f>G$8</f>
        <v>4</v>
      </c>
      <c r="H759" s="115">
        <f t="shared" ref="H759:O759" si="423">H$8</f>
        <v>8</v>
      </c>
      <c r="I759" s="115">
        <f t="shared" si="423"/>
        <v>12</v>
      </c>
      <c r="J759" s="115">
        <f t="shared" si="423"/>
        <v>14</v>
      </c>
      <c r="K759" s="115">
        <f t="shared" si="423"/>
        <v>2</v>
      </c>
      <c r="L759" s="115">
        <f t="shared" si="423"/>
        <v>10</v>
      </c>
      <c r="M759" s="115">
        <f t="shared" si="423"/>
        <v>18</v>
      </c>
      <c r="N759" s="115">
        <f t="shared" si="423"/>
        <v>16</v>
      </c>
      <c r="O759" s="116">
        <f t="shared" si="423"/>
        <v>6</v>
      </c>
      <c r="P759" s="117"/>
      <c r="Q759" s="118">
        <f t="shared" ref="Q759:Y759" si="424">Q$8</f>
        <v>1</v>
      </c>
      <c r="R759" s="119">
        <f t="shared" si="424"/>
        <v>9</v>
      </c>
      <c r="S759" s="119">
        <f t="shared" si="424"/>
        <v>11</v>
      </c>
      <c r="T759" s="119">
        <f t="shared" si="424"/>
        <v>5</v>
      </c>
      <c r="U759" s="119">
        <f t="shared" si="424"/>
        <v>17</v>
      </c>
      <c r="V759" s="119">
        <f t="shared" si="424"/>
        <v>15</v>
      </c>
      <c r="W759" s="119">
        <f t="shared" si="424"/>
        <v>3</v>
      </c>
      <c r="X759" s="119">
        <f t="shared" si="424"/>
        <v>13</v>
      </c>
      <c r="Y759" s="116">
        <f t="shared" si="424"/>
        <v>7</v>
      </c>
      <c r="Z759" s="117"/>
      <c r="AA759" s="120"/>
      <c r="AB759" s="101"/>
      <c r="AC759" s="101"/>
    </row>
    <row r="760" spans="5:32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1</v>
      </c>
      <c r="H760" s="122">
        <f t="shared" ref="H760:O760" si="425">IF($Q755&lt;=18,IF(H759&lt;=$Q755,1,0),IF($Q755&lt;=36,IF(H759&lt;=($Q755-18),2,1),IF($Q755&gt;36,IF(H759&lt;=($Q755-36),3,2))))</f>
        <v>1</v>
      </c>
      <c r="I760" s="122">
        <f t="shared" si="425"/>
        <v>1</v>
      </c>
      <c r="J760" s="122">
        <f t="shared" si="425"/>
        <v>1</v>
      </c>
      <c r="K760" s="122">
        <f t="shared" si="425"/>
        <v>2</v>
      </c>
      <c r="L760" s="122">
        <f t="shared" si="425"/>
        <v>1</v>
      </c>
      <c r="M760" s="122">
        <f t="shared" si="425"/>
        <v>1</v>
      </c>
      <c r="N760" s="122">
        <f t="shared" si="425"/>
        <v>1</v>
      </c>
      <c r="O760" s="123">
        <f t="shared" si="425"/>
        <v>1</v>
      </c>
      <c r="P760" s="124">
        <f>SUM(G760:O760)</f>
        <v>10</v>
      </c>
      <c r="Q760" s="123">
        <f t="shared" ref="Q760:Y760" si="426">IF($Q755&lt;=18,IF(Q759&lt;=$Q755,1,0),IF($Q755&lt;=36,IF(Q759&lt;=($Q755-18),2,1),IF($Q755&gt;36,IF(Q759&lt;=($Q755-36),3,2))))</f>
        <v>2</v>
      </c>
      <c r="R760" s="123">
        <f t="shared" si="426"/>
        <v>1</v>
      </c>
      <c r="S760" s="123">
        <f t="shared" si="426"/>
        <v>1</v>
      </c>
      <c r="T760" s="123">
        <f t="shared" si="426"/>
        <v>1</v>
      </c>
      <c r="U760" s="123">
        <f t="shared" si="426"/>
        <v>1</v>
      </c>
      <c r="V760" s="123">
        <f t="shared" si="426"/>
        <v>1</v>
      </c>
      <c r="W760" s="123">
        <f t="shared" si="426"/>
        <v>1</v>
      </c>
      <c r="X760" s="123">
        <f t="shared" si="426"/>
        <v>1</v>
      </c>
      <c r="Y760" s="123">
        <f t="shared" si="426"/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2" x14ac:dyDescent="0.35">
      <c r="E761" s="101"/>
      <c r="F761" s="127" t="s">
        <v>51</v>
      </c>
      <c r="G761" s="128">
        <f t="shared" ref="G761:O761" si="427">G38</f>
        <v>10</v>
      </c>
      <c r="H761" s="128">
        <f t="shared" si="427"/>
        <v>10</v>
      </c>
      <c r="I761" s="128">
        <f t="shared" si="427"/>
        <v>10</v>
      </c>
      <c r="J761" s="128">
        <f t="shared" si="427"/>
        <v>10</v>
      </c>
      <c r="K761" s="128">
        <f t="shared" si="427"/>
        <v>10</v>
      </c>
      <c r="L761" s="128">
        <f t="shared" si="427"/>
        <v>10</v>
      </c>
      <c r="M761" s="128">
        <f t="shared" si="427"/>
        <v>10</v>
      </c>
      <c r="N761" s="128">
        <f t="shared" si="427"/>
        <v>10</v>
      </c>
      <c r="O761" s="128">
        <f t="shared" si="427"/>
        <v>10</v>
      </c>
      <c r="P761" s="129">
        <f>SUM(G761:O761)</f>
        <v>90</v>
      </c>
      <c r="Q761" s="130">
        <f t="shared" ref="Q761:Y761" si="428">Q38</f>
        <v>10</v>
      </c>
      <c r="R761" s="128">
        <f t="shared" si="428"/>
        <v>10</v>
      </c>
      <c r="S761" s="128">
        <f t="shared" si="428"/>
        <v>10</v>
      </c>
      <c r="T761" s="128">
        <f t="shared" si="428"/>
        <v>10</v>
      </c>
      <c r="U761" s="128">
        <f t="shared" si="428"/>
        <v>10</v>
      </c>
      <c r="V761" s="128">
        <f t="shared" si="428"/>
        <v>10</v>
      </c>
      <c r="W761" s="128">
        <f t="shared" si="428"/>
        <v>10</v>
      </c>
      <c r="X761" s="128">
        <f t="shared" si="428"/>
        <v>10</v>
      </c>
      <c r="Y761" s="131">
        <f t="shared" si="428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2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429">IF(H761-H758=-1,3+H760)+IF(H761-H758=0,2+H760)+IF(H761-H758=1,1+H760)+IF(H761-H758=2,H760)+IF(H761-H758=3,IF(H760-1&gt;0,H760-1,0))+IF(H761-H758=4,IF(H760-2&gt;0,H760-2,0))</f>
        <v>0</v>
      </c>
      <c r="I762" s="134">
        <f t="shared" si="429"/>
        <v>0</v>
      </c>
      <c r="J762" s="134">
        <f t="shared" si="429"/>
        <v>0</v>
      </c>
      <c r="K762" s="134">
        <f t="shared" si="429"/>
        <v>0</v>
      </c>
      <c r="L762" s="134">
        <f t="shared" si="429"/>
        <v>0</v>
      </c>
      <c r="M762" s="134">
        <f t="shared" si="429"/>
        <v>0</v>
      </c>
      <c r="N762" s="134">
        <f t="shared" si="429"/>
        <v>0</v>
      </c>
      <c r="O762" s="135">
        <f t="shared" si="429"/>
        <v>0</v>
      </c>
      <c r="P762" s="136">
        <f>SUM(G762:O762)</f>
        <v>0</v>
      </c>
      <c r="Q762" s="137">
        <f t="shared" ref="Q762:Y762" si="430">IF(Q761-Q758=-1,3+Q760)+IF(Q761-Q758=0,2+Q760)+IF(Q761-Q758=1,1+Q760)+IF(Q761-Q758=2,Q760)+IF(Q761-Q758=3,IF(Q760-1&gt;0,Q760-1,0))+IF(Q761-Q758=4,IF(Q760-2&gt;0,Q760-2,0))</f>
        <v>0</v>
      </c>
      <c r="R762" s="138">
        <f t="shared" si="430"/>
        <v>0</v>
      </c>
      <c r="S762" s="138">
        <f t="shared" si="430"/>
        <v>0</v>
      </c>
      <c r="T762" s="138">
        <f t="shared" si="430"/>
        <v>0</v>
      </c>
      <c r="U762" s="138">
        <f t="shared" si="430"/>
        <v>0</v>
      </c>
      <c r="V762" s="138">
        <f t="shared" si="430"/>
        <v>0</v>
      </c>
      <c r="W762" s="138">
        <f t="shared" si="430"/>
        <v>0</v>
      </c>
      <c r="X762" s="138">
        <f t="shared" si="430"/>
        <v>0</v>
      </c>
      <c r="Y762" s="135">
        <f t="shared" si="430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2" ht="15" thickBot="1" x14ac:dyDescent="0.4">
      <c r="E763" s="101"/>
      <c r="F763" s="140" t="s">
        <v>53</v>
      </c>
      <c r="G763" s="141">
        <f t="shared" ref="G763:O763" si="431">IF(G761-G758=-2,4)+IF(G761-G758=-1,3)+IF(G761-G758=0,2)+IF(G761-G758=1,1)+IF(G761-G758&gt;2,0)</f>
        <v>0</v>
      </c>
      <c r="H763" s="141">
        <f t="shared" si="431"/>
        <v>0</v>
      </c>
      <c r="I763" s="141">
        <f t="shared" si="431"/>
        <v>0</v>
      </c>
      <c r="J763" s="141">
        <f t="shared" si="431"/>
        <v>0</v>
      </c>
      <c r="K763" s="141">
        <f t="shared" si="431"/>
        <v>0</v>
      </c>
      <c r="L763" s="141">
        <f t="shared" si="431"/>
        <v>0</v>
      </c>
      <c r="M763" s="141">
        <f t="shared" si="431"/>
        <v>0</v>
      </c>
      <c r="N763" s="141">
        <f t="shared" si="431"/>
        <v>0</v>
      </c>
      <c r="O763" s="142">
        <f t="shared" si="431"/>
        <v>0</v>
      </c>
      <c r="P763" s="143">
        <f>SUM(G763:O763)</f>
        <v>0</v>
      </c>
      <c r="Q763" s="142">
        <f t="shared" ref="Q763:Y763" si="432">IF(Q761-Q758=-2,4)+IF(Q761-Q758=-1,3)+IF(Q761-Q758=0,2)+IF(Q761-Q758=1,1)+IF(Q761-Q758&gt;2,0)</f>
        <v>0</v>
      </c>
      <c r="R763" s="142">
        <f t="shared" si="432"/>
        <v>0</v>
      </c>
      <c r="S763" s="142">
        <f t="shared" si="432"/>
        <v>0</v>
      </c>
      <c r="T763" s="142">
        <f t="shared" si="432"/>
        <v>0</v>
      </c>
      <c r="U763" s="142">
        <f t="shared" si="432"/>
        <v>0</v>
      </c>
      <c r="V763" s="142">
        <f t="shared" si="432"/>
        <v>0</v>
      </c>
      <c r="W763" s="142">
        <f t="shared" si="432"/>
        <v>0</v>
      </c>
      <c r="X763" s="142">
        <f t="shared" si="432"/>
        <v>0</v>
      </c>
      <c r="Y763" s="142">
        <f t="shared" si="432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2" x14ac:dyDescent="0.35">
      <c r="E764" s="101"/>
      <c r="F764" s="38"/>
      <c r="G764" s="28">
        <f>G761-G758</f>
        <v>6</v>
      </c>
      <c r="H764" s="28">
        <f t="shared" ref="H764:O764" si="433">H761-H758</f>
        <v>6</v>
      </c>
      <c r="I764" s="28">
        <f t="shared" si="433"/>
        <v>5</v>
      </c>
      <c r="J764" s="28">
        <f t="shared" si="433"/>
        <v>6</v>
      </c>
      <c r="K764" s="28">
        <f t="shared" si="433"/>
        <v>7</v>
      </c>
      <c r="L764" s="28">
        <f t="shared" si="433"/>
        <v>5</v>
      </c>
      <c r="M764" s="28">
        <f t="shared" si="433"/>
        <v>7</v>
      </c>
      <c r="N764" s="28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5"/>
      <c r="AA764" s="146"/>
      <c r="AB764" s="101"/>
      <c r="AC764" s="101"/>
    </row>
    <row r="765" spans="5:32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2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2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</row>
    <row r="768" spans="5:32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</row>
    <row r="769" spans="5:32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</row>
    <row r="770" spans="5:32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</row>
    <row r="771" spans="5:32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</row>
    <row r="772" spans="5:32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</row>
    <row r="773" spans="5:32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</row>
    <row r="774" spans="5:32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</row>
    <row r="775" spans="5:32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</row>
    <row r="776" spans="5:32" ht="15" thickTop="1" x14ac:dyDescent="0.35"/>
  </sheetData>
  <mergeCells count="642"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1B1C0-27BA-4382-B7F5-04A123C97033}">
  <sheetPr codeName="Feuil6"/>
  <dimension ref="B1:AP776"/>
  <sheetViews>
    <sheetView showGridLines="0" zoomScale="60" zoomScaleNormal="60" workbookViewId="0">
      <selection activeCell="AQ13" sqref="AQ13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0" width="9.453125" style="16" hidden="1" customWidth="1"/>
    <col min="31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74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/>
      <c r="E3" s="24"/>
      <c r="F3" s="25">
        <v>133</v>
      </c>
      <c r="G3" s="195">
        <v>68.599999999999994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4</v>
      </c>
      <c r="I7" s="40">
        <v>5</v>
      </c>
      <c r="J7" s="40">
        <v>4</v>
      </c>
      <c r="K7" s="40">
        <v>3</v>
      </c>
      <c r="L7" s="40">
        <v>5</v>
      </c>
      <c r="M7" s="40">
        <v>3</v>
      </c>
      <c r="N7" s="40">
        <v>5</v>
      </c>
      <c r="O7" s="41">
        <v>3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5</v>
      </c>
      <c r="U7" s="40">
        <v>3</v>
      </c>
      <c r="V7" s="40">
        <v>4</v>
      </c>
      <c r="W7" s="40">
        <v>4</v>
      </c>
      <c r="X7" s="40">
        <v>5</v>
      </c>
      <c r="Y7" s="41">
        <v>4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4</v>
      </c>
      <c r="H8" s="49">
        <v>8</v>
      </c>
      <c r="I8" s="49">
        <v>12</v>
      </c>
      <c r="J8" s="49">
        <v>14</v>
      </c>
      <c r="K8" s="49">
        <v>2</v>
      </c>
      <c r="L8" s="49">
        <v>10</v>
      </c>
      <c r="M8" s="49">
        <v>18</v>
      </c>
      <c r="N8" s="49">
        <v>16</v>
      </c>
      <c r="O8" s="50">
        <v>6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17</v>
      </c>
      <c r="V8" s="49">
        <v>15</v>
      </c>
      <c r="W8" s="49">
        <v>3</v>
      </c>
      <c r="X8" s="49">
        <v>13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/>
      <c r="D9" s="8"/>
      <c r="E9" s="55">
        <v>20</v>
      </c>
      <c r="F9" s="56"/>
      <c r="G9" s="57">
        <v>10</v>
      </c>
      <c r="H9" s="58">
        <v>10</v>
      </c>
      <c r="I9" s="58">
        <v>10</v>
      </c>
      <c r="J9" s="58">
        <v>10</v>
      </c>
      <c r="K9" s="58">
        <v>10</v>
      </c>
      <c r="L9" s="58">
        <v>10</v>
      </c>
      <c r="M9" s="58">
        <v>10</v>
      </c>
      <c r="N9" s="58">
        <v>10</v>
      </c>
      <c r="O9" s="59">
        <v>10</v>
      </c>
      <c r="P9" s="60">
        <f t="shared" ref="P9:P38" si="0">SUM(G9:O9)</f>
        <v>90</v>
      </c>
      <c r="Q9" s="61">
        <v>10</v>
      </c>
      <c r="R9" s="58">
        <v>10</v>
      </c>
      <c r="S9" s="58">
        <v>10</v>
      </c>
      <c r="T9" s="58">
        <v>10</v>
      </c>
      <c r="U9" s="58">
        <v>10</v>
      </c>
      <c r="V9" s="58">
        <v>10</v>
      </c>
      <c r="W9" s="58">
        <v>10</v>
      </c>
      <c r="X9" s="58">
        <v>10</v>
      </c>
      <c r="Y9" s="59">
        <v>10</v>
      </c>
      <c r="Z9" s="62">
        <f t="shared" ref="Z9:Z38" si="1">SUM(Q9:Y9)</f>
        <v>90</v>
      </c>
      <c r="AA9" s="63">
        <f t="shared" ref="AA9:AA38" si="2">SUM(P9+Z9)</f>
        <v>180</v>
      </c>
      <c r="AB9" s="64"/>
      <c r="AC9" s="65">
        <f>$AA$95</f>
        <v>0</v>
      </c>
      <c r="AD9" s="65">
        <f>RANK(AC9,AC$9:AC$38,0)+COUNTIF(AC9:$AC$9,AC9)-1</f>
        <v>1</v>
      </c>
      <c r="AE9" s="65">
        <f>RANK(AC9,AC$9:AC$38,0)</f>
        <v>1</v>
      </c>
      <c r="AF9" s="65">
        <f>IF(ISBLANK($C9),0,1)*INDEX('Allocation Points'!$B$3:$AG$32,AE9,COUNTIF(AE$9:AE$38,AE9)+2)</f>
        <v>0</v>
      </c>
      <c r="AG9" s="74"/>
      <c r="AH9" s="65">
        <f>AA96</f>
        <v>0</v>
      </c>
      <c r="AI9" s="65">
        <f>RANK(AH9,AH$9:AH$38,0)+COUNTIF(AH9:$AH$9,AH9)-1</f>
        <v>1</v>
      </c>
      <c r="AJ9" s="65">
        <f>RANK(AH9,AH$9:AH$38,0)</f>
        <v>1</v>
      </c>
      <c r="AK9" s="65">
        <f>IF(ISBLANK($C9),0,1)*INDEX('Allocation Points'!$B$3:$AG$32,AJ9,COUNTIF(AJ$9:AJ$38,AJ9)+2)</f>
        <v>0</v>
      </c>
      <c r="AL9" s="74"/>
      <c r="AM9" s="65">
        <f>AA94</f>
        <v>180</v>
      </c>
      <c r="AN9" s="65">
        <f>RANK(AM9,AM$9:AM$38,1)+COUNTIF(AM9:$AM$9,AM9)-1</f>
        <v>1</v>
      </c>
      <c r="AO9" s="65">
        <f>RANK(AM9,AM$9:AM$38,1)</f>
        <v>1</v>
      </c>
      <c r="AP9" s="65">
        <f>IF(ISBLANK($C9),0,1)*INDEX('Allocation Points'!$B$3:$AG$32,AO9,COUNTIF(AO$9:AO$38,AO9)+2)</f>
        <v>0</v>
      </c>
    </row>
    <row r="10" spans="2:42" x14ac:dyDescent="0.35">
      <c r="B10" s="66">
        <v>2</v>
      </c>
      <c r="C10" s="7"/>
      <c r="D10" s="9"/>
      <c r="E10" s="55">
        <v>20</v>
      </c>
      <c r="F10" s="56"/>
      <c r="G10" s="57">
        <v>10</v>
      </c>
      <c r="H10" s="58">
        <v>10</v>
      </c>
      <c r="I10" s="58">
        <v>10</v>
      </c>
      <c r="J10" s="58">
        <v>10</v>
      </c>
      <c r="K10" s="58">
        <v>10</v>
      </c>
      <c r="L10" s="58">
        <v>10</v>
      </c>
      <c r="M10" s="58">
        <v>10</v>
      </c>
      <c r="N10" s="58">
        <v>10</v>
      </c>
      <c r="O10" s="59">
        <v>10</v>
      </c>
      <c r="P10" s="60">
        <f t="shared" si="0"/>
        <v>90</v>
      </c>
      <c r="Q10" s="61">
        <v>10</v>
      </c>
      <c r="R10" s="58">
        <v>10</v>
      </c>
      <c r="S10" s="58">
        <v>10</v>
      </c>
      <c r="T10" s="58">
        <v>10</v>
      </c>
      <c r="U10" s="58">
        <v>10</v>
      </c>
      <c r="V10" s="58">
        <v>10</v>
      </c>
      <c r="W10" s="58">
        <v>10</v>
      </c>
      <c r="X10" s="58">
        <v>10</v>
      </c>
      <c r="Y10" s="59">
        <v>10</v>
      </c>
      <c r="Z10" s="67">
        <f t="shared" si="1"/>
        <v>90</v>
      </c>
      <c r="AA10" s="68">
        <f t="shared" si="2"/>
        <v>180</v>
      </c>
      <c r="AC10" s="69">
        <f>$AA$118</f>
        <v>0</v>
      </c>
      <c r="AD10" s="70">
        <f>RANK(AC10,AC$9:AC$38,0)+COUNTIF(AC$9:$AC10,AC10)-1</f>
        <v>2</v>
      </c>
      <c r="AE10" s="70">
        <f t="shared" ref="AE10:AE38" si="3">RANK(AC10,AC$9:AC$38,0)</f>
        <v>1</v>
      </c>
      <c r="AF10" s="70">
        <f>IF(ISBLANK($C10),0,1)*INDEX('Allocation Points'!$B$3:$AG$32,AE10,COUNTIF(AE$9:AE$38,AE10)+2)</f>
        <v>0</v>
      </c>
      <c r="AG10" s="74"/>
      <c r="AH10" s="69">
        <f>AA119</f>
        <v>0</v>
      </c>
      <c r="AI10" s="70">
        <f>RANK(AH10,AH$9:AH$38,0)+COUNTIF(AH$9:$AH10,AH10)-1</f>
        <v>2</v>
      </c>
      <c r="AJ10" s="70">
        <f t="shared" ref="AJ10:AJ38" si="4">RANK(AH10,AH$9:AH$38,0)</f>
        <v>1</v>
      </c>
      <c r="AK10" s="70">
        <f>IF(ISBLANK($C10),0,1)*INDEX('Allocation Points'!$B$3:$AG$32,AJ10,COUNTIF(AJ$9:AJ$38,AJ10)+2)</f>
        <v>0</v>
      </c>
      <c r="AL10" s="74"/>
      <c r="AM10" s="69">
        <f>AA117</f>
        <v>180</v>
      </c>
      <c r="AN10" s="70">
        <f>RANK(AM10,AM$9:AM$38,1)+COUNTIF(AM$9:$AM10,AM10)-1</f>
        <v>2</v>
      </c>
      <c r="AO10" s="70">
        <f t="shared" ref="AO10:AO38" si="5">RANK(AM10,AM$9:AM$38,1)</f>
        <v>1</v>
      </c>
      <c r="AP10" s="70">
        <f>IF(ISBLANK($C10),0,1)*INDEX('Allocation Points'!$B$3:$AG$32,AO10,COUNTIF(AO$9:AO$38,AO10)+2)</f>
        <v>0</v>
      </c>
    </row>
    <row r="11" spans="2:42" x14ac:dyDescent="0.35">
      <c r="B11" s="66">
        <v>3</v>
      </c>
      <c r="C11" s="7"/>
      <c r="D11" s="10"/>
      <c r="E11" s="55">
        <v>20</v>
      </c>
      <c r="F11" s="56"/>
      <c r="G11" s="57">
        <v>10</v>
      </c>
      <c r="H11" s="58">
        <v>10</v>
      </c>
      <c r="I11" s="58">
        <v>10</v>
      </c>
      <c r="J11" s="58">
        <v>10</v>
      </c>
      <c r="K11" s="58">
        <v>10</v>
      </c>
      <c r="L11" s="58">
        <v>10</v>
      </c>
      <c r="M11" s="58">
        <v>10</v>
      </c>
      <c r="N11" s="58">
        <v>10</v>
      </c>
      <c r="O11" s="59">
        <v>10</v>
      </c>
      <c r="P11" s="60">
        <f t="shared" si="0"/>
        <v>90</v>
      </c>
      <c r="Q11" s="61">
        <v>10</v>
      </c>
      <c r="R11" s="58">
        <v>10</v>
      </c>
      <c r="S11" s="58">
        <v>10</v>
      </c>
      <c r="T11" s="58">
        <v>10</v>
      </c>
      <c r="U11" s="58">
        <v>10</v>
      </c>
      <c r="V11" s="58">
        <v>10</v>
      </c>
      <c r="W11" s="58">
        <v>10</v>
      </c>
      <c r="X11" s="58">
        <v>10</v>
      </c>
      <c r="Y11" s="59">
        <v>10</v>
      </c>
      <c r="Z11" s="67">
        <f t="shared" si="1"/>
        <v>90</v>
      </c>
      <c r="AA11" s="68">
        <f t="shared" si="2"/>
        <v>180</v>
      </c>
      <c r="AB11" s="64"/>
      <c r="AC11" s="69">
        <f>$AA$141</f>
        <v>0</v>
      </c>
      <c r="AD11" s="70">
        <f>RANK(AC11,AC$9:AC$38,0)+COUNTIF(AC$9:$AC11,AC11)-1</f>
        <v>3</v>
      </c>
      <c r="AE11" s="70">
        <f t="shared" si="3"/>
        <v>1</v>
      </c>
      <c r="AF11" s="70">
        <f>IF(ISBLANK($C11),0,1)*INDEX('Allocation Points'!$B$3:$AG$32,AE11,COUNTIF(AE$9:AE$38,AE11)+2)</f>
        <v>0</v>
      </c>
      <c r="AG11" s="74"/>
      <c r="AH11" s="69">
        <f>AA142</f>
        <v>0</v>
      </c>
      <c r="AI11" s="70">
        <f>RANK(AH11,AH$9:AH$38,0)+COUNTIF(AH$9:$AH11,AH11)-1</f>
        <v>3</v>
      </c>
      <c r="AJ11" s="70">
        <f t="shared" si="4"/>
        <v>1</v>
      </c>
      <c r="AK11" s="70">
        <f>IF(ISBLANK($C11),0,1)*INDEX('Allocation Points'!$B$3:$AG$32,AJ11,COUNTIF(AJ$9:AJ$38,AJ11)+2)</f>
        <v>0</v>
      </c>
      <c r="AL11" s="74"/>
      <c r="AM11" s="69">
        <f>AA140</f>
        <v>180</v>
      </c>
      <c r="AN11" s="70">
        <f>RANK(AM11,AM$9:AM$38,1)+COUNTIF(AM$9:$AM11,AM11)-1</f>
        <v>3</v>
      </c>
      <c r="AO11" s="70">
        <f t="shared" si="5"/>
        <v>1</v>
      </c>
      <c r="AP11" s="70">
        <f>IF(ISBLANK($C11),0,1)*INDEX('Allocation Points'!$B$3:$AG$32,AO11,COUNTIF(AO$9:AO$38,AO11)+2)</f>
        <v>0</v>
      </c>
    </row>
    <row r="12" spans="2:42" x14ac:dyDescent="0.35">
      <c r="B12" s="66">
        <v>4</v>
      </c>
      <c r="C12" s="11"/>
      <c r="D12" s="12"/>
      <c r="E12" s="55">
        <v>20</v>
      </c>
      <c r="F12" s="56"/>
      <c r="G12" s="57">
        <v>10</v>
      </c>
      <c r="H12" s="58">
        <v>10</v>
      </c>
      <c r="I12" s="58">
        <v>10</v>
      </c>
      <c r="J12" s="58">
        <v>10</v>
      </c>
      <c r="K12" s="58">
        <v>10</v>
      </c>
      <c r="L12" s="58">
        <v>10</v>
      </c>
      <c r="M12" s="58">
        <v>10</v>
      </c>
      <c r="N12" s="58">
        <v>10</v>
      </c>
      <c r="O12" s="59">
        <v>10</v>
      </c>
      <c r="P12" s="60">
        <f t="shared" si="0"/>
        <v>90</v>
      </c>
      <c r="Q12" s="61">
        <v>10</v>
      </c>
      <c r="R12" s="58">
        <v>10</v>
      </c>
      <c r="S12" s="58">
        <v>10</v>
      </c>
      <c r="T12" s="58">
        <v>10</v>
      </c>
      <c r="U12" s="58">
        <v>10</v>
      </c>
      <c r="V12" s="58">
        <v>10</v>
      </c>
      <c r="W12" s="58">
        <v>10</v>
      </c>
      <c r="X12" s="58">
        <v>10</v>
      </c>
      <c r="Y12" s="59">
        <v>10</v>
      </c>
      <c r="Z12" s="67">
        <f t="shared" si="1"/>
        <v>90</v>
      </c>
      <c r="AA12" s="68">
        <f t="shared" si="2"/>
        <v>180</v>
      </c>
      <c r="AC12" s="69">
        <f>$AA$164</f>
        <v>0</v>
      </c>
      <c r="AD12" s="70">
        <f>RANK(AC12,AC$9:AC$38,0)+COUNTIF(AC$9:$AC12,AC12)-1</f>
        <v>4</v>
      </c>
      <c r="AE12" s="70">
        <f t="shared" si="3"/>
        <v>1</v>
      </c>
      <c r="AF12" s="70">
        <f>IF(ISBLANK($C12),0,1)*INDEX('Allocation Points'!$B$3:$AG$32,AE12,COUNTIF(AE$9:AE$38,AE12)+2)</f>
        <v>0</v>
      </c>
      <c r="AG12" s="74"/>
      <c r="AH12" s="69">
        <f>AA165</f>
        <v>0</v>
      </c>
      <c r="AI12" s="70">
        <f>RANK(AH12,AH$9:AH$38,0)+COUNTIF(AH$9:$AH12,AH12)-1</f>
        <v>4</v>
      </c>
      <c r="AJ12" s="70">
        <f t="shared" si="4"/>
        <v>1</v>
      </c>
      <c r="AK12" s="70">
        <f>IF(ISBLANK($C12),0,1)*INDEX('Allocation Points'!$B$3:$AG$32,AJ12,COUNTIF(AJ$9:AJ$38,AJ12)+2)</f>
        <v>0</v>
      </c>
      <c r="AL12" s="74"/>
      <c r="AM12" s="69">
        <f>AA163</f>
        <v>180</v>
      </c>
      <c r="AN12" s="70">
        <f>RANK(AM12,AM$9:AM$38,1)+COUNTIF(AM$9:$AM12,AM12)-1</f>
        <v>4</v>
      </c>
      <c r="AO12" s="70">
        <f t="shared" si="5"/>
        <v>1</v>
      </c>
      <c r="AP12" s="70">
        <f>IF(ISBLANK($C12),0,1)*INDEX('Allocation Points'!$B$3:$AG$32,AO12,COUNTIF(AO$9:AO$38,AO12)+2)</f>
        <v>0</v>
      </c>
    </row>
    <row r="13" spans="2:42" x14ac:dyDescent="0.35">
      <c r="B13" s="66">
        <v>5</v>
      </c>
      <c r="C13" s="71"/>
      <c r="D13" s="9"/>
      <c r="E13" s="55">
        <v>20</v>
      </c>
      <c r="F13" s="56"/>
      <c r="G13" s="57">
        <v>10</v>
      </c>
      <c r="H13" s="58">
        <v>10</v>
      </c>
      <c r="I13" s="58">
        <v>10</v>
      </c>
      <c r="J13" s="58">
        <v>10</v>
      </c>
      <c r="K13" s="58">
        <v>10</v>
      </c>
      <c r="L13" s="58">
        <v>10</v>
      </c>
      <c r="M13" s="58">
        <v>10</v>
      </c>
      <c r="N13" s="58">
        <v>10</v>
      </c>
      <c r="O13" s="59">
        <v>10</v>
      </c>
      <c r="P13" s="60">
        <f t="shared" si="0"/>
        <v>90</v>
      </c>
      <c r="Q13" s="61">
        <v>10</v>
      </c>
      <c r="R13" s="58">
        <v>10</v>
      </c>
      <c r="S13" s="58">
        <v>10</v>
      </c>
      <c r="T13" s="58">
        <v>10</v>
      </c>
      <c r="U13" s="58">
        <v>10</v>
      </c>
      <c r="V13" s="58">
        <v>10</v>
      </c>
      <c r="W13" s="58">
        <v>10</v>
      </c>
      <c r="X13" s="58">
        <v>10</v>
      </c>
      <c r="Y13" s="59">
        <v>10</v>
      </c>
      <c r="Z13" s="67">
        <f t="shared" si="1"/>
        <v>90</v>
      </c>
      <c r="AA13" s="68">
        <f t="shared" si="2"/>
        <v>180</v>
      </c>
      <c r="AB13" s="64"/>
      <c r="AC13" s="69">
        <f>$AA$187</f>
        <v>0</v>
      </c>
      <c r="AD13" s="70">
        <f>RANK(AC13,AC$9:AC$38,0)+COUNTIF(AC$9:$AC13,AC13)-1</f>
        <v>5</v>
      </c>
      <c r="AE13" s="70">
        <f t="shared" si="3"/>
        <v>1</v>
      </c>
      <c r="AF13" s="70">
        <f>IF(ISBLANK($C13),0,1)*INDEX('Allocation Points'!$B$3:$AG$32,AE13,COUNTIF(AE$9:AE$38,AE13)+2)</f>
        <v>0</v>
      </c>
      <c r="AG13" s="74"/>
      <c r="AH13" s="69">
        <f>AA188</f>
        <v>0</v>
      </c>
      <c r="AI13" s="70">
        <f>RANK(AH13,AH$9:AH$38,0)+COUNTIF(AH$9:$AH13,AH13)-1</f>
        <v>5</v>
      </c>
      <c r="AJ13" s="70">
        <f t="shared" si="4"/>
        <v>1</v>
      </c>
      <c r="AK13" s="70">
        <f>IF(ISBLANK($C13),0,1)*INDEX('Allocation Points'!$B$3:$AG$32,AJ13,COUNTIF(AJ$9:AJ$38,AJ13)+2)</f>
        <v>0</v>
      </c>
      <c r="AL13" s="74"/>
      <c r="AM13" s="69">
        <f>AA186</f>
        <v>180</v>
      </c>
      <c r="AN13" s="70">
        <f>RANK(AM13,AM$9:AM$38,1)+COUNTIF(AM$9:$AM13,AM13)-1</f>
        <v>5</v>
      </c>
      <c r="AO13" s="70">
        <f t="shared" si="5"/>
        <v>1</v>
      </c>
      <c r="AP13" s="70">
        <f>IF(ISBLANK($C13),0,1)*INDEX('Allocation Points'!$B$3:$AG$32,AO13,COUNTIF(AO$9:AO$38,AO13)+2)</f>
        <v>0</v>
      </c>
    </row>
    <row r="14" spans="2:42" x14ac:dyDescent="0.35">
      <c r="B14" s="66">
        <v>6</v>
      </c>
      <c r="C14" s="7"/>
      <c r="D14" s="9"/>
      <c r="E14" s="55">
        <v>20</v>
      </c>
      <c r="F14" s="56"/>
      <c r="G14" s="57">
        <v>10</v>
      </c>
      <c r="H14" s="58">
        <v>10</v>
      </c>
      <c r="I14" s="58">
        <v>10</v>
      </c>
      <c r="J14" s="58">
        <v>10</v>
      </c>
      <c r="K14" s="58">
        <v>10</v>
      </c>
      <c r="L14" s="58">
        <v>10</v>
      </c>
      <c r="M14" s="58">
        <v>10</v>
      </c>
      <c r="N14" s="58">
        <v>10</v>
      </c>
      <c r="O14" s="59">
        <v>10</v>
      </c>
      <c r="P14" s="60">
        <f t="shared" si="0"/>
        <v>90</v>
      </c>
      <c r="Q14" s="61">
        <v>10</v>
      </c>
      <c r="R14" s="58">
        <v>10</v>
      </c>
      <c r="S14" s="58">
        <v>10</v>
      </c>
      <c r="T14" s="58">
        <v>10</v>
      </c>
      <c r="U14" s="58">
        <v>10</v>
      </c>
      <c r="V14" s="58">
        <v>10</v>
      </c>
      <c r="W14" s="58">
        <v>10</v>
      </c>
      <c r="X14" s="58">
        <v>10</v>
      </c>
      <c r="Y14" s="59">
        <v>10</v>
      </c>
      <c r="Z14" s="67">
        <f t="shared" si="1"/>
        <v>90</v>
      </c>
      <c r="AA14" s="68">
        <f t="shared" si="2"/>
        <v>180</v>
      </c>
      <c r="AC14" s="69">
        <f>$AA$210</f>
        <v>0</v>
      </c>
      <c r="AD14" s="70">
        <f>RANK(AC14,AC$9:AC$38,0)+COUNTIF(AC$9:$AC14,AC14)-1</f>
        <v>6</v>
      </c>
      <c r="AE14" s="70">
        <f t="shared" si="3"/>
        <v>1</v>
      </c>
      <c r="AF14" s="70">
        <f>IF(ISBLANK($C14),0,1)*INDEX('Allocation Points'!$B$3:$AG$32,AE14,COUNTIF(AE$9:AE$38,AE14)+2)</f>
        <v>0</v>
      </c>
      <c r="AG14" s="74"/>
      <c r="AH14" s="69">
        <f>AA211</f>
        <v>0</v>
      </c>
      <c r="AI14" s="70">
        <f>RANK(AH14,AH$9:AH$38,0)+COUNTIF(AH$9:$AH14,AH14)-1</f>
        <v>6</v>
      </c>
      <c r="AJ14" s="70">
        <f t="shared" si="4"/>
        <v>1</v>
      </c>
      <c r="AK14" s="70">
        <f>IF(ISBLANK($C14),0,1)*INDEX('Allocation Points'!$B$3:$AG$32,AJ14,COUNTIF(AJ$9:AJ$38,AJ14)+2)</f>
        <v>0</v>
      </c>
      <c r="AL14" s="74"/>
      <c r="AM14" s="69">
        <f>AA209</f>
        <v>180</v>
      </c>
      <c r="AN14" s="70">
        <f>RANK(AM14,AM$9:AM$38,1)+COUNTIF(AM$9:$AM14,AM14)-1</f>
        <v>6</v>
      </c>
      <c r="AO14" s="70">
        <f t="shared" si="5"/>
        <v>1</v>
      </c>
      <c r="AP14" s="70">
        <f>IF(ISBLANK($C14),0,1)*INDEX('Allocation Points'!$B$3:$AG$32,AO14,COUNTIF(AO$9:AO$38,AO14)+2)</f>
        <v>0</v>
      </c>
    </row>
    <row r="15" spans="2:42" x14ac:dyDescent="0.35">
      <c r="B15" s="66">
        <v>7</v>
      </c>
      <c r="C15" s="7"/>
      <c r="D15" s="9"/>
      <c r="E15" s="55">
        <v>20</v>
      </c>
      <c r="F15" s="56"/>
      <c r="G15" s="57">
        <v>10</v>
      </c>
      <c r="H15" s="58">
        <v>10</v>
      </c>
      <c r="I15" s="58">
        <v>10</v>
      </c>
      <c r="J15" s="58">
        <v>10</v>
      </c>
      <c r="K15" s="58">
        <v>10</v>
      </c>
      <c r="L15" s="58">
        <v>10</v>
      </c>
      <c r="M15" s="58">
        <v>10</v>
      </c>
      <c r="N15" s="58">
        <v>10</v>
      </c>
      <c r="O15" s="59">
        <v>10</v>
      </c>
      <c r="P15" s="60">
        <f t="shared" si="0"/>
        <v>90</v>
      </c>
      <c r="Q15" s="61">
        <v>10</v>
      </c>
      <c r="R15" s="58">
        <v>10</v>
      </c>
      <c r="S15" s="58">
        <v>10</v>
      </c>
      <c r="T15" s="58">
        <v>10</v>
      </c>
      <c r="U15" s="58">
        <v>10</v>
      </c>
      <c r="V15" s="58">
        <v>10</v>
      </c>
      <c r="W15" s="58">
        <v>10</v>
      </c>
      <c r="X15" s="58">
        <v>10</v>
      </c>
      <c r="Y15" s="59">
        <v>10</v>
      </c>
      <c r="Z15" s="67">
        <f t="shared" si="1"/>
        <v>90</v>
      </c>
      <c r="AA15" s="68">
        <f t="shared" si="2"/>
        <v>180</v>
      </c>
      <c r="AB15" s="64"/>
      <c r="AC15" s="69">
        <f>$AA$233</f>
        <v>0</v>
      </c>
      <c r="AD15" s="70">
        <f>RANK(AC15,AC$9:AC$38,0)+COUNTIF(AC$9:$AC15,AC15)-1</f>
        <v>7</v>
      </c>
      <c r="AE15" s="70">
        <f t="shared" si="3"/>
        <v>1</v>
      </c>
      <c r="AF15" s="70">
        <f>IF(ISBLANK($C15),0,1)*INDEX('Allocation Points'!$B$3:$AG$32,AE15,COUNTIF(AE$9:AE$38,AE15)+2)</f>
        <v>0</v>
      </c>
      <c r="AG15" s="74"/>
      <c r="AH15" s="69">
        <f>AA234</f>
        <v>0</v>
      </c>
      <c r="AI15" s="70">
        <f>RANK(AH15,AH$9:AH$38,0)+COUNTIF(AH$9:$AH15,AH15)-1</f>
        <v>7</v>
      </c>
      <c r="AJ15" s="70">
        <f t="shared" si="4"/>
        <v>1</v>
      </c>
      <c r="AK15" s="70">
        <f>IF(ISBLANK($C15),0,1)*INDEX('Allocation Points'!$B$3:$AG$32,AJ15,COUNTIF(AJ$9:AJ$38,AJ15)+2)</f>
        <v>0</v>
      </c>
      <c r="AL15" s="74"/>
      <c r="AM15" s="69">
        <f>AA232</f>
        <v>180</v>
      </c>
      <c r="AN15" s="70">
        <f>RANK(AM15,AM$9:AM$38,1)+COUNTIF(AM$9:$AM15,AM15)-1</f>
        <v>7</v>
      </c>
      <c r="AO15" s="70">
        <f t="shared" si="5"/>
        <v>1</v>
      </c>
      <c r="AP15" s="70">
        <f>IF(ISBLANK($C15),0,1)*INDEX('Allocation Points'!$B$3:$AG$32,AO15,COUNTIF(AO$9:AO$38,AO15)+2)</f>
        <v>0</v>
      </c>
    </row>
    <row r="16" spans="2:42" x14ac:dyDescent="0.35">
      <c r="B16" s="66">
        <v>8</v>
      </c>
      <c r="C16" s="7"/>
      <c r="D16" s="12"/>
      <c r="E16" s="55">
        <v>20</v>
      </c>
      <c r="F16" s="56"/>
      <c r="G16" s="57">
        <v>10</v>
      </c>
      <c r="H16" s="58">
        <v>10</v>
      </c>
      <c r="I16" s="58">
        <v>10</v>
      </c>
      <c r="J16" s="58">
        <v>10</v>
      </c>
      <c r="K16" s="58">
        <v>10</v>
      </c>
      <c r="L16" s="58">
        <v>10</v>
      </c>
      <c r="M16" s="58">
        <v>10</v>
      </c>
      <c r="N16" s="58">
        <v>10</v>
      </c>
      <c r="O16" s="59">
        <v>10</v>
      </c>
      <c r="P16" s="60">
        <f t="shared" si="0"/>
        <v>90</v>
      </c>
      <c r="Q16" s="61">
        <v>10</v>
      </c>
      <c r="R16" s="58">
        <v>10</v>
      </c>
      <c r="S16" s="58">
        <v>10</v>
      </c>
      <c r="T16" s="58">
        <v>10</v>
      </c>
      <c r="U16" s="58">
        <v>10</v>
      </c>
      <c r="V16" s="58">
        <v>10</v>
      </c>
      <c r="W16" s="58">
        <v>10</v>
      </c>
      <c r="X16" s="58">
        <v>10</v>
      </c>
      <c r="Y16" s="59">
        <v>10</v>
      </c>
      <c r="Z16" s="67">
        <f t="shared" si="1"/>
        <v>90</v>
      </c>
      <c r="AA16" s="68">
        <f t="shared" si="2"/>
        <v>180</v>
      </c>
      <c r="AC16" s="69">
        <f>$AA$256</f>
        <v>0</v>
      </c>
      <c r="AD16" s="70">
        <f>RANK(AC16,AC$9:AC$38,0)+COUNTIF(AC$9:$AC16,AC16)-1</f>
        <v>8</v>
      </c>
      <c r="AE16" s="70">
        <f t="shared" si="3"/>
        <v>1</v>
      </c>
      <c r="AF16" s="70">
        <f>IF(ISBLANK($C16),0,1)*INDEX('Allocation Points'!$B$3:$AG$32,AE16,COUNTIF(AE$9:AE$38,AE16)+2)</f>
        <v>0</v>
      </c>
      <c r="AG16" s="74"/>
      <c r="AH16" s="69">
        <f>AA257</f>
        <v>0</v>
      </c>
      <c r="AI16" s="70">
        <f>RANK(AH16,AH$9:AH$38,0)+COUNTIF(AH$9:$AH16,AH16)-1</f>
        <v>8</v>
      </c>
      <c r="AJ16" s="70">
        <f t="shared" si="4"/>
        <v>1</v>
      </c>
      <c r="AK16" s="70">
        <f>IF(ISBLANK($C16),0,1)*INDEX('Allocation Points'!$B$3:$AG$32,AJ16,COUNTIF(AJ$9:AJ$38,AJ16)+2)</f>
        <v>0</v>
      </c>
      <c r="AL16" s="74"/>
      <c r="AM16" s="69">
        <f>AA255</f>
        <v>180</v>
      </c>
      <c r="AN16" s="70">
        <f>RANK(AM16,AM$9:AM$38,1)+COUNTIF(AM$9:$AM16,AM16)-1</f>
        <v>8</v>
      </c>
      <c r="AO16" s="70">
        <f t="shared" si="5"/>
        <v>1</v>
      </c>
      <c r="AP16" s="70">
        <f>IF(ISBLANK($C16),0,1)*INDEX('Allocation Points'!$B$3:$AG$32,AO16,COUNTIF(AO$9:AO$38,AO16)+2)</f>
        <v>0</v>
      </c>
    </row>
    <row r="17" spans="2:42" x14ac:dyDescent="0.35">
      <c r="B17" s="66">
        <v>9</v>
      </c>
      <c r="C17" s="7"/>
      <c r="D17" s="10"/>
      <c r="E17" s="55">
        <v>20</v>
      </c>
      <c r="F17" s="56"/>
      <c r="G17" s="57">
        <v>10</v>
      </c>
      <c r="H17" s="58">
        <v>10</v>
      </c>
      <c r="I17" s="58">
        <v>10</v>
      </c>
      <c r="J17" s="58">
        <v>10</v>
      </c>
      <c r="K17" s="58">
        <v>10</v>
      </c>
      <c r="L17" s="58">
        <v>10</v>
      </c>
      <c r="M17" s="58">
        <v>10</v>
      </c>
      <c r="N17" s="58">
        <v>10</v>
      </c>
      <c r="O17" s="59">
        <v>10</v>
      </c>
      <c r="P17" s="60">
        <f t="shared" si="0"/>
        <v>90</v>
      </c>
      <c r="Q17" s="61">
        <v>10</v>
      </c>
      <c r="R17" s="58">
        <v>10</v>
      </c>
      <c r="S17" s="58">
        <v>10</v>
      </c>
      <c r="T17" s="58">
        <v>10</v>
      </c>
      <c r="U17" s="58">
        <v>10</v>
      </c>
      <c r="V17" s="58">
        <v>10</v>
      </c>
      <c r="W17" s="58">
        <v>10</v>
      </c>
      <c r="X17" s="58">
        <v>10</v>
      </c>
      <c r="Y17" s="59">
        <v>10</v>
      </c>
      <c r="Z17" s="67">
        <f t="shared" si="1"/>
        <v>90</v>
      </c>
      <c r="AA17" s="68">
        <f t="shared" si="2"/>
        <v>180</v>
      </c>
      <c r="AC17" s="69">
        <f>$AA$279</f>
        <v>0</v>
      </c>
      <c r="AD17" s="70">
        <f>RANK(AC17,AC$9:AC$38,0)+COUNTIF(AC$9:$AC17,AC17)-1</f>
        <v>9</v>
      </c>
      <c r="AE17" s="70">
        <f t="shared" si="3"/>
        <v>1</v>
      </c>
      <c r="AF17" s="70">
        <f>IF(ISBLANK($C17),0,1)*INDEX('Allocation Points'!$B$3:$AG$32,AE17,COUNTIF(AE$9:AE$38,AE17)+2)</f>
        <v>0</v>
      </c>
      <c r="AG17" s="74"/>
      <c r="AH17" s="69">
        <f>AA280</f>
        <v>0</v>
      </c>
      <c r="AI17" s="70">
        <f>RANK(AH17,AH$9:AH$38,0)+COUNTIF(AH$9:$AH17,AH17)-1</f>
        <v>9</v>
      </c>
      <c r="AJ17" s="70">
        <f t="shared" si="4"/>
        <v>1</v>
      </c>
      <c r="AK17" s="70">
        <f>IF(ISBLANK($C17),0,1)*INDEX('Allocation Points'!$B$3:$AG$32,AJ17,COUNTIF(AJ$9:AJ$38,AJ17)+2)</f>
        <v>0</v>
      </c>
      <c r="AL17" s="74"/>
      <c r="AM17" s="69">
        <f>AA278</f>
        <v>180</v>
      </c>
      <c r="AN17" s="70">
        <f>RANK(AM17,AM$9:AM$38,1)+COUNTIF(AM$9:$AM17,AM17)-1</f>
        <v>9</v>
      </c>
      <c r="AO17" s="70">
        <f t="shared" si="5"/>
        <v>1</v>
      </c>
      <c r="AP17" s="70">
        <f>IF(ISBLANK($C17),0,1)*INDEX('Allocation Points'!$B$3:$AG$32,AO17,COUNTIF(AO$9:AO$38,AO17)+2)</f>
        <v>0</v>
      </c>
    </row>
    <row r="18" spans="2:42" x14ac:dyDescent="0.35">
      <c r="B18" s="66">
        <v>10</v>
      </c>
      <c r="C18" s="11"/>
      <c r="D18" s="9"/>
      <c r="E18" s="55">
        <v>20</v>
      </c>
      <c r="F18" s="56"/>
      <c r="G18" s="57">
        <v>10</v>
      </c>
      <c r="H18" s="58">
        <v>10</v>
      </c>
      <c r="I18" s="58">
        <v>10</v>
      </c>
      <c r="J18" s="58">
        <v>10</v>
      </c>
      <c r="K18" s="58">
        <v>10</v>
      </c>
      <c r="L18" s="58">
        <v>10</v>
      </c>
      <c r="M18" s="58">
        <v>10</v>
      </c>
      <c r="N18" s="58">
        <v>10</v>
      </c>
      <c r="O18" s="59">
        <v>10</v>
      </c>
      <c r="P18" s="60">
        <f t="shared" si="0"/>
        <v>90</v>
      </c>
      <c r="Q18" s="61">
        <v>10</v>
      </c>
      <c r="R18" s="58">
        <v>10</v>
      </c>
      <c r="S18" s="58">
        <v>10</v>
      </c>
      <c r="T18" s="58">
        <v>10</v>
      </c>
      <c r="U18" s="58">
        <v>10</v>
      </c>
      <c r="V18" s="58">
        <v>10</v>
      </c>
      <c r="W18" s="58">
        <v>10</v>
      </c>
      <c r="X18" s="58">
        <v>10</v>
      </c>
      <c r="Y18" s="59">
        <v>10</v>
      </c>
      <c r="Z18" s="67">
        <f t="shared" si="1"/>
        <v>90</v>
      </c>
      <c r="AA18" s="68">
        <f t="shared" si="2"/>
        <v>180</v>
      </c>
      <c r="AB18" s="64"/>
      <c r="AC18" s="69">
        <f>$AA$302</f>
        <v>0</v>
      </c>
      <c r="AD18" s="70">
        <f>RANK(AC18,AC$9:AC$38,0)+COUNTIF(AC$9:$AC18,AC18)-1</f>
        <v>10</v>
      </c>
      <c r="AE18" s="70">
        <f t="shared" si="3"/>
        <v>1</v>
      </c>
      <c r="AF18" s="70">
        <f>IF(ISBLANK($C18),0,1)*INDEX('Allocation Points'!$B$3:$AG$32,AE18,COUNTIF(AE$9:AE$38,AE18)+2)</f>
        <v>0</v>
      </c>
      <c r="AG18" s="74"/>
      <c r="AH18" s="69">
        <f>AA303</f>
        <v>0</v>
      </c>
      <c r="AI18" s="70">
        <f>RANK(AH18,AH$9:AH$38,0)+COUNTIF(AH$9:$AH18,AH18)-1</f>
        <v>10</v>
      </c>
      <c r="AJ18" s="70">
        <f t="shared" si="4"/>
        <v>1</v>
      </c>
      <c r="AK18" s="70">
        <f>IF(ISBLANK($C18),0,1)*INDEX('Allocation Points'!$B$3:$AG$32,AJ18,COUNTIF(AJ$9:AJ$38,AJ18)+2)</f>
        <v>0</v>
      </c>
      <c r="AL18" s="74"/>
      <c r="AM18" s="69">
        <f>AA301</f>
        <v>180</v>
      </c>
      <c r="AN18" s="70">
        <f>RANK(AM18,AM$9:AM$38,1)+COUNTIF(AM$9:$AM18,AM18)-1</f>
        <v>10</v>
      </c>
      <c r="AO18" s="70">
        <f t="shared" si="5"/>
        <v>1</v>
      </c>
      <c r="AP18" s="70">
        <f>IF(ISBLANK($C18),0,1)*INDEX('Allocation Points'!$B$3:$AG$32,AO18,COUNTIF(AO$9:AO$38,AO18)+2)</f>
        <v>0</v>
      </c>
    </row>
    <row r="19" spans="2:42" x14ac:dyDescent="0.35">
      <c r="B19" s="66">
        <v>11</v>
      </c>
      <c r="C19" s="72"/>
      <c r="D19" s="10"/>
      <c r="E19" s="55">
        <v>20</v>
      </c>
      <c r="F19" s="56"/>
      <c r="G19" s="57">
        <v>10</v>
      </c>
      <c r="H19" s="58">
        <v>10</v>
      </c>
      <c r="I19" s="58">
        <v>10</v>
      </c>
      <c r="J19" s="58">
        <v>10</v>
      </c>
      <c r="K19" s="58">
        <v>10</v>
      </c>
      <c r="L19" s="58">
        <v>10</v>
      </c>
      <c r="M19" s="58">
        <v>10</v>
      </c>
      <c r="N19" s="58">
        <v>10</v>
      </c>
      <c r="O19" s="59">
        <v>10</v>
      </c>
      <c r="P19" s="60">
        <f t="shared" si="0"/>
        <v>90</v>
      </c>
      <c r="Q19" s="61">
        <v>10</v>
      </c>
      <c r="R19" s="58">
        <v>10</v>
      </c>
      <c r="S19" s="58">
        <v>10</v>
      </c>
      <c r="T19" s="58">
        <v>10</v>
      </c>
      <c r="U19" s="58">
        <v>10</v>
      </c>
      <c r="V19" s="58">
        <v>10</v>
      </c>
      <c r="W19" s="58">
        <v>10</v>
      </c>
      <c r="X19" s="58">
        <v>10</v>
      </c>
      <c r="Y19" s="59">
        <v>10</v>
      </c>
      <c r="Z19" s="67">
        <f t="shared" si="1"/>
        <v>90</v>
      </c>
      <c r="AA19" s="68">
        <f t="shared" si="2"/>
        <v>180</v>
      </c>
      <c r="AC19" s="69">
        <f>$AA$325</f>
        <v>0</v>
      </c>
      <c r="AD19" s="70">
        <f>RANK(AC19,AC$9:AC$38,0)+COUNTIF(AC$9:$AC19,AC19)-1</f>
        <v>11</v>
      </c>
      <c r="AE19" s="70">
        <f t="shared" si="3"/>
        <v>1</v>
      </c>
      <c r="AF19" s="70">
        <f>IF(ISBLANK($C19),0,1)*INDEX('Allocation Points'!$B$3:$AG$32,AE19,COUNTIF(AE$9:AE$38,AE19)+2)</f>
        <v>0</v>
      </c>
      <c r="AG19" s="74"/>
      <c r="AH19" s="69">
        <f>AA326</f>
        <v>0</v>
      </c>
      <c r="AI19" s="70">
        <f>RANK(AH19,AH$9:AH$38,0)+COUNTIF(AH$9:$AH19,AH19)-1</f>
        <v>11</v>
      </c>
      <c r="AJ19" s="70">
        <f t="shared" si="4"/>
        <v>1</v>
      </c>
      <c r="AK19" s="70">
        <f>IF(ISBLANK($C19),0,1)*INDEX('Allocation Points'!$B$3:$AG$32,AJ19,COUNTIF(AJ$9:AJ$38,AJ19)+2)</f>
        <v>0</v>
      </c>
      <c r="AL19" s="74"/>
      <c r="AM19" s="69">
        <f>AA324</f>
        <v>180</v>
      </c>
      <c r="AN19" s="70">
        <f>RANK(AM19,AM$9:AM$38,1)+COUNTIF(AM$9:$AM19,AM19)-1</f>
        <v>11</v>
      </c>
      <c r="AO19" s="70">
        <f t="shared" si="5"/>
        <v>1</v>
      </c>
      <c r="AP19" s="70">
        <f>IF(ISBLANK($C19),0,1)*INDEX('Allocation Points'!$B$3:$AG$32,AO19,COUNTIF(AO$9:AO$38,AO19)+2)</f>
        <v>0</v>
      </c>
    </row>
    <row r="20" spans="2:42" x14ac:dyDescent="0.35">
      <c r="B20" s="66">
        <v>12</v>
      </c>
      <c r="C20" s="71"/>
      <c r="D20" s="12"/>
      <c r="E20" s="55">
        <v>20</v>
      </c>
      <c r="F20" s="56"/>
      <c r="G20" s="57">
        <v>10</v>
      </c>
      <c r="H20" s="58">
        <v>10</v>
      </c>
      <c r="I20" s="58">
        <v>10</v>
      </c>
      <c r="J20" s="58">
        <v>10</v>
      </c>
      <c r="K20" s="58">
        <v>10</v>
      </c>
      <c r="L20" s="58">
        <v>10</v>
      </c>
      <c r="M20" s="58">
        <v>10</v>
      </c>
      <c r="N20" s="58">
        <v>10</v>
      </c>
      <c r="O20" s="59">
        <v>10</v>
      </c>
      <c r="P20" s="60">
        <f t="shared" si="0"/>
        <v>90</v>
      </c>
      <c r="Q20" s="61">
        <v>10</v>
      </c>
      <c r="R20" s="58">
        <v>10</v>
      </c>
      <c r="S20" s="58">
        <v>10</v>
      </c>
      <c r="T20" s="58">
        <v>10</v>
      </c>
      <c r="U20" s="58">
        <v>10</v>
      </c>
      <c r="V20" s="58">
        <v>10</v>
      </c>
      <c r="W20" s="58">
        <v>10</v>
      </c>
      <c r="X20" s="58">
        <v>10</v>
      </c>
      <c r="Y20" s="59">
        <v>10</v>
      </c>
      <c r="Z20" s="67">
        <f t="shared" si="1"/>
        <v>90</v>
      </c>
      <c r="AA20" s="68">
        <f t="shared" si="2"/>
        <v>180</v>
      </c>
      <c r="AB20" s="64"/>
      <c r="AC20" s="69">
        <f>$AA$348</f>
        <v>0</v>
      </c>
      <c r="AD20" s="70">
        <f>RANK(AC20,AC$9:AC$38,0)+COUNTIF(AC$9:$AC20,AC20)-1</f>
        <v>12</v>
      </c>
      <c r="AE20" s="70">
        <f t="shared" si="3"/>
        <v>1</v>
      </c>
      <c r="AF20" s="70">
        <f>IF(ISBLANK($C20),0,1)*INDEX('Allocation Points'!$B$3:$AG$32,AE20,COUNTIF(AE$9:AE$38,AE20)+2)</f>
        <v>0</v>
      </c>
      <c r="AG20" s="74"/>
      <c r="AH20" s="69">
        <f>AA349</f>
        <v>0</v>
      </c>
      <c r="AI20" s="70">
        <f>RANK(AH20,AH$9:AH$38,0)+COUNTIF(AH$9:$AH20,AH20)-1</f>
        <v>12</v>
      </c>
      <c r="AJ20" s="70">
        <f t="shared" si="4"/>
        <v>1</v>
      </c>
      <c r="AK20" s="70">
        <f>IF(ISBLANK($C20),0,1)*INDEX('Allocation Points'!$B$3:$AG$32,AJ20,COUNTIF(AJ$9:AJ$38,AJ20)+2)</f>
        <v>0</v>
      </c>
      <c r="AL20" s="74"/>
      <c r="AM20" s="69">
        <f>AA347</f>
        <v>180</v>
      </c>
      <c r="AN20" s="70">
        <f>RANK(AM20,AM$9:AM$38,1)+COUNTIF(AM$9:$AM20,AM20)-1</f>
        <v>12</v>
      </c>
      <c r="AO20" s="70">
        <f t="shared" si="5"/>
        <v>1</v>
      </c>
      <c r="AP20" s="70">
        <f>IF(ISBLANK($C20),0,1)*INDEX('Allocation Points'!$B$3:$AG$32,AO20,COUNTIF(AO$9:AO$38,AO20)+2)</f>
        <v>0</v>
      </c>
    </row>
    <row r="21" spans="2:42" x14ac:dyDescent="0.35">
      <c r="B21" s="73">
        <v>13</v>
      </c>
      <c r="C21" s="7"/>
      <c r="D21" s="10"/>
      <c r="E21" s="55">
        <v>20</v>
      </c>
      <c r="F21" s="56"/>
      <c r="G21" s="57">
        <v>10</v>
      </c>
      <c r="H21" s="58">
        <v>10</v>
      </c>
      <c r="I21" s="58">
        <v>10</v>
      </c>
      <c r="J21" s="58">
        <v>10</v>
      </c>
      <c r="K21" s="58">
        <v>10</v>
      </c>
      <c r="L21" s="58">
        <v>10</v>
      </c>
      <c r="M21" s="58">
        <v>10</v>
      </c>
      <c r="N21" s="58">
        <v>10</v>
      </c>
      <c r="O21" s="59">
        <v>10</v>
      </c>
      <c r="P21" s="60">
        <f t="shared" si="0"/>
        <v>90</v>
      </c>
      <c r="Q21" s="61">
        <v>10</v>
      </c>
      <c r="R21" s="58">
        <v>10</v>
      </c>
      <c r="S21" s="58">
        <v>10</v>
      </c>
      <c r="T21" s="58">
        <v>10</v>
      </c>
      <c r="U21" s="58">
        <v>10</v>
      </c>
      <c r="V21" s="58">
        <v>10</v>
      </c>
      <c r="W21" s="58">
        <v>10</v>
      </c>
      <c r="X21" s="58">
        <v>10</v>
      </c>
      <c r="Y21" s="59">
        <v>10</v>
      </c>
      <c r="Z21" s="67">
        <f t="shared" si="1"/>
        <v>90</v>
      </c>
      <c r="AA21" s="68">
        <f t="shared" si="2"/>
        <v>180</v>
      </c>
      <c r="AC21" s="69">
        <f>$AA$371</f>
        <v>0</v>
      </c>
      <c r="AD21" s="69">
        <f>RANK(AC21,AC$9:AC$38,0)+COUNTIF(AC$9:$AC21,AC21)-1</f>
        <v>13</v>
      </c>
      <c r="AE21" s="69">
        <f t="shared" si="3"/>
        <v>1</v>
      </c>
      <c r="AF21" s="69">
        <f>IF(ISBLANK($C21),0,1)*INDEX('Allocation Points'!$B$3:$AG$32,AE21,COUNTIF(AE$9:AE$38,AE21)+2)</f>
        <v>0</v>
      </c>
      <c r="AG21" s="74"/>
      <c r="AH21" s="69">
        <f>AA372</f>
        <v>0</v>
      </c>
      <c r="AI21" s="70">
        <f>RANK(AH21,AH$9:AH$38,0)+COUNTIF(AH$9:$AH21,AH21)-1</f>
        <v>13</v>
      </c>
      <c r="AJ21" s="69">
        <f t="shared" si="4"/>
        <v>1</v>
      </c>
      <c r="AK21" s="69">
        <f>IF(ISBLANK($C21),0,1)*INDEX('Allocation Points'!$B$3:$AG$32,AJ21,COUNTIF(AJ$9:AJ$38,AJ21)+2)</f>
        <v>0</v>
      </c>
      <c r="AL21" s="74"/>
      <c r="AM21" s="69">
        <f>AA370</f>
        <v>180</v>
      </c>
      <c r="AN21" s="70">
        <f>RANK(AM21,AM$9:AM$38,1)+COUNTIF(AM$9:$AM21,AM21)-1</f>
        <v>13</v>
      </c>
      <c r="AO21" s="69">
        <f t="shared" si="5"/>
        <v>1</v>
      </c>
      <c r="AP21" s="69">
        <f>IF(ISBLANK($C21),0,1)*INDEX('Allocation Points'!$B$3:$AG$32,AO21,COUNTIF(AO$9:AO$38,AO21)+2)</f>
        <v>0</v>
      </c>
    </row>
    <row r="22" spans="2:42" x14ac:dyDescent="0.35">
      <c r="B22" s="73">
        <v>14</v>
      </c>
      <c r="C22" s="7"/>
      <c r="D22" s="10"/>
      <c r="E22" s="55">
        <v>20</v>
      </c>
      <c r="F22" s="56"/>
      <c r="G22" s="57">
        <v>10</v>
      </c>
      <c r="H22" s="58">
        <v>10</v>
      </c>
      <c r="I22" s="58">
        <v>10</v>
      </c>
      <c r="J22" s="58">
        <v>10</v>
      </c>
      <c r="K22" s="58">
        <v>10</v>
      </c>
      <c r="L22" s="58">
        <v>10</v>
      </c>
      <c r="M22" s="58">
        <v>10</v>
      </c>
      <c r="N22" s="58">
        <v>10</v>
      </c>
      <c r="O22" s="59">
        <v>10</v>
      </c>
      <c r="P22" s="60">
        <f t="shared" si="0"/>
        <v>90</v>
      </c>
      <c r="Q22" s="61">
        <v>10</v>
      </c>
      <c r="R22" s="58">
        <v>10</v>
      </c>
      <c r="S22" s="58">
        <v>10</v>
      </c>
      <c r="T22" s="58">
        <v>10</v>
      </c>
      <c r="U22" s="58">
        <v>10</v>
      </c>
      <c r="V22" s="58">
        <v>10</v>
      </c>
      <c r="W22" s="58">
        <v>10</v>
      </c>
      <c r="X22" s="58">
        <v>10</v>
      </c>
      <c r="Y22" s="59">
        <v>10</v>
      </c>
      <c r="Z22" s="67">
        <f t="shared" si="1"/>
        <v>90</v>
      </c>
      <c r="AA22" s="68">
        <f t="shared" si="2"/>
        <v>180</v>
      </c>
      <c r="AC22" s="69">
        <f>$AA$394</f>
        <v>0</v>
      </c>
      <c r="AD22" s="70">
        <f>RANK(AC22,AC$9:AC$38,0)+COUNTIF(AC$9:$AC22,AC22)-1</f>
        <v>14</v>
      </c>
      <c r="AE22" s="70">
        <f t="shared" si="3"/>
        <v>1</v>
      </c>
      <c r="AF22" s="70">
        <f>IF(ISBLANK($C22),0,1)*INDEX('Allocation Points'!$B$3:$AG$32,AE22,COUNTIF(AE$9:AE$38,AE22)+2)</f>
        <v>0</v>
      </c>
      <c r="AG22" s="74"/>
      <c r="AH22" s="69">
        <f>AA395</f>
        <v>0</v>
      </c>
      <c r="AI22" s="70">
        <f>RANK(AH22,AH$9:AH$38,0)+COUNTIF(AH$9:$AH22,AH22)-1</f>
        <v>14</v>
      </c>
      <c r="AJ22" s="70">
        <f t="shared" si="4"/>
        <v>1</v>
      </c>
      <c r="AK22" s="70">
        <f>IF(ISBLANK($C22),0,1)*INDEX('Allocation Points'!$B$3:$AG$32,AJ22,COUNTIF(AJ$9:AJ$38,AJ22)+2)</f>
        <v>0</v>
      </c>
      <c r="AL22" s="74"/>
      <c r="AM22" s="69">
        <f>AA393</f>
        <v>180</v>
      </c>
      <c r="AN22" s="70">
        <f>RANK(AM22,AM$9:AM$38,1)+COUNTIF(AM$9:$AM22,AM22)-1</f>
        <v>14</v>
      </c>
      <c r="AO22" s="70">
        <f t="shared" si="5"/>
        <v>1</v>
      </c>
      <c r="AP22" s="70">
        <f>IF(ISBLANK($C22),0,1)*INDEX('Allocation Points'!$B$3:$AG$32,AO22,COUNTIF(AO$9:AO$38,AO22)+2)</f>
        <v>0</v>
      </c>
    </row>
    <row r="23" spans="2:42" x14ac:dyDescent="0.35">
      <c r="B23" s="73">
        <v>15</v>
      </c>
      <c r="C23" s="7"/>
      <c r="D23" s="9"/>
      <c r="E23" s="55">
        <v>20</v>
      </c>
      <c r="F23" s="56"/>
      <c r="G23" s="57">
        <v>10</v>
      </c>
      <c r="H23" s="58">
        <v>10</v>
      </c>
      <c r="I23" s="58">
        <v>10</v>
      </c>
      <c r="J23" s="58">
        <v>10</v>
      </c>
      <c r="K23" s="58">
        <v>10</v>
      </c>
      <c r="L23" s="58">
        <v>10</v>
      </c>
      <c r="M23" s="58">
        <v>10</v>
      </c>
      <c r="N23" s="58">
        <v>10</v>
      </c>
      <c r="O23" s="59">
        <v>10</v>
      </c>
      <c r="P23" s="60">
        <f t="shared" si="0"/>
        <v>90</v>
      </c>
      <c r="Q23" s="61">
        <v>10</v>
      </c>
      <c r="R23" s="58">
        <v>10</v>
      </c>
      <c r="S23" s="58">
        <v>10</v>
      </c>
      <c r="T23" s="58">
        <v>10</v>
      </c>
      <c r="U23" s="58">
        <v>10</v>
      </c>
      <c r="V23" s="58">
        <v>10</v>
      </c>
      <c r="W23" s="58">
        <v>10</v>
      </c>
      <c r="X23" s="58">
        <v>10</v>
      </c>
      <c r="Y23" s="59">
        <v>10</v>
      </c>
      <c r="Z23" s="67">
        <f t="shared" si="1"/>
        <v>90</v>
      </c>
      <c r="AA23" s="68">
        <f t="shared" si="2"/>
        <v>180</v>
      </c>
      <c r="AB23" s="74"/>
      <c r="AC23" s="69">
        <f>$AA$417</f>
        <v>0</v>
      </c>
      <c r="AD23" s="70">
        <f>RANK(AC23,AC$9:AC$38,0)+COUNTIF(AC$9:$AC23,AC23)-1</f>
        <v>15</v>
      </c>
      <c r="AE23" s="70">
        <f t="shared" si="3"/>
        <v>1</v>
      </c>
      <c r="AF23" s="70">
        <f>IF(ISBLANK($C23),0,1)*INDEX('Allocation Points'!$B$3:$AG$32,AE23,COUNTIF(AE$9:AE$38,AE23)+2)</f>
        <v>0</v>
      </c>
      <c r="AG23" s="74"/>
      <c r="AH23" s="69">
        <f>AA418</f>
        <v>0</v>
      </c>
      <c r="AI23" s="70">
        <f>RANK(AH23,AH$9:AH$38,0)+COUNTIF(AH$9:$AH23,AH23)-1</f>
        <v>15</v>
      </c>
      <c r="AJ23" s="70">
        <f t="shared" si="4"/>
        <v>1</v>
      </c>
      <c r="AK23" s="70">
        <f>IF(ISBLANK($C23),0,1)*INDEX('Allocation Points'!$B$3:$AG$32,AJ23,COUNTIF(AJ$9:AJ$38,AJ23)+2)</f>
        <v>0</v>
      </c>
      <c r="AL23" s="74"/>
      <c r="AM23" s="69">
        <f>AA416</f>
        <v>180</v>
      </c>
      <c r="AN23" s="70">
        <f>RANK(AM23,AM$9:AM$38,1)+COUNTIF(AM$9:$AM23,AM23)-1</f>
        <v>15</v>
      </c>
      <c r="AO23" s="70">
        <f t="shared" si="5"/>
        <v>1</v>
      </c>
      <c r="AP23" s="70">
        <f>IF(ISBLANK($C23),0,1)*INDEX('Allocation Points'!$B$3:$AG$32,AO23,COUNTIF(AO$9:AO$38,AO23)+2)</f>
        <v>0</v>
      </c>
    </row>
    <row r="24" spans="2:42" x14ac:dyDescent="0.35">
      <c r="B24" s="73">
        <v>16</v>
      </c>
      <c r="C24" s="7"/>
      <c r="D24" s="9"/>
      <c r="E24" s="55">
        <v>20</v>
      </c>
      <c r="F24" s="56"/>
      <c r="G24" s="57">
        <v>10</v>
      </c>
      <c r="H24" s="58">
        <v>10</v>
      </c>
      <c r="I24" s="58">
        <v>10</v>
      </c>
      <c r="J24" s="58">
        <v>10</v>
      </c>
      <c r="K24" s="58">
        <v>10</v>
      </c>
      <c r="L24" s="58">
        <v>10</v>
      </c>
      <c r="M24" s="58">
        <v>10</v>
      </c>
      <c r="N24" s="58">
        <v>10</v>
      </c>
      <c r="O24" s="59">
        <v>10</v>
      </c>
      <c r="P24" s="60">
        <f t="shared" si="0"/>
        <v>90</v>
      </c>
      <c r="Q24" s="61">
        <v>10</v>
      </c>
      <c r="R24" s="58">
        <v>10</v>
      </c>
      <c r="S24" s="58">
        <v>10</v>
      </c>
      <c r="T24" s="58">
        <v>10</v>
      </c>
      <c r="U24" s="58">
        <v>10</v>
      </c>
      <c r="V24" s="58">
        <v>10</v>
      </c>
      <c r="W24" s="58">
        <v>10</v>
      </c>
      <c r="X24" s="58">
        <v>10</v>
      </c>
      <c r="Y24" s="59">
        <v>10</v>
      </c>
      <c r="Z24" s="67">
        <f t="shared" si="1"/>
        <v>90</v>
      </c>
      <c r="AA24" s="68">
        <f t="shared" si="2"/>
        <v>180</v>
      </c>
      <c r="AB24" s="74"/>
      <c r="AC24" s="69">
        <f>$AA$440</f>
        <v>0</v>
      </c>
      <c r="AD24" s="70">
        <f>RANK(AC24,AC$9:AC$38,0)+COUNTIF(AC$9:$AC24,AC24)-1</f>
        <v>16</v>
      </c>
      <c r="AE24" s="70">
        <f t="shared" si="3"/>
        <v>1</v>
      </c>
      <c r="AF24" s="70">
        <f>IF(ISBLANK($C24),0,1)*INDEX('Allocation Points'!$B$3:$AG$32,AE24,COUNTIF(AE$9:AE$38,AE24)+2)</f>
        <v>0</v>
      </c>
      <c r="AG24" s="74"/>
      <c r="AH24" s="69">
        <f>AA441</f>
        <v>0</v>
      </c>
      <c r="AI24" s="70">
        <f>RANK(AH24,AH$9:AH$38,0)+COUNTIF(AH$9:$AH24,AH24)-1</f>
        <v>16</v>
      </c>
      <c r="AJ24" s="70">
        <f t="shared" si="4"/>
        <v>1</v>
      </c>
      <c r="AK24" s="70">
        <f>IF(ISBLANK($C24),0,1)*INDEX('Allocation Points'!$B$3:$AG$32,AJ24,COUNTIF(AJ$9:AJ$38,AJ24)+2)</f>
        <v>0</v>
      </c>
      <c r="AL24" s="74"/>
      <c r="AM24" s="69">
        <f>AA439</f>
        <v>180</v>
      </c>
      <c r="AN24" s="70">
        <f>RANK(AM24,AM$9:AM$38,1)+COUNTIF(AM$9:$AM24,AM24)-1</f>
        <v>16</v>
      </c>
      <c r="AO24" s="70">
        <f t="shared" si="5"/>
        <v>1</v>
      </c>
      <c r="AP24" s="70">
        <f>IF(ISBLANK($C24),0,1)*INDEX('Allocation Points'!$B$3:$AG$32,AO24,COUNTIF(AO$9:AO$38,AO24)+2)</f>
        <v>0</v>
      </c>
    </row>
    <row r="25" spans="2:42" x14ac:dyDescent="0.35">
      <c r="B25" s="75">
        <v>17</v>
      </c>
      <c r="C25" s="7"/>
      <c r="D25" s="10"/>
      <c r="E25" s="55">
        <v>20</v>
      </c>
      <c r="F25" s="56"/>
      <c r="G25" s="57">
        <v>10</v>
      </c>
      <c r="H25" s="58">
        <v>10</v>
      </c>
      <c r="I25" s="58">
        <v>10</v>
      </c>
      <c r="J25" s="58">
        <v>10</v>
      </c>
      <c r="K25" s="58">
        <v>10</v>
      </c>
      <c r="L25" s="58">
        <v>10</v>
      </c>
      <c r="M25" s="58">
        <v>10</v>
      </c>
      <c r="N25" s="58">
        <v>10</v>
      </c>
      <c r="O25" s="59">
        <v>10</v>
      </c>
      <c r="P25" s="60">
        <f t="shared" si="0"/>
        <v>90</v>
      </c>
      <c r="Q25" s="61">
        <v>10</v>
      </c>
      <c r="R25" s="58">
        <v>10</v>
      </c>
      <c r="S25" s="58">
        <v>10</v>
      </c>
      <c r="T25" s="58">
        <v>10</v>
      </c>
      <c r="U25" s="58">
        <v>10</v>
      </c>
      <c r="V25" s="58">
        <v>10</v>
      </c>
      <c r="W25" s="58">
        <v>10</v>
      </c>
      <c r="X25" s="58">
        <v>10</v>
      </c>
      <c r="Y25" s="59">
        <v>10</v>
      </c>
      <c r="Z25" s="76">
        <f t="shared" si="1"/>
        <v>90</v>
      </c>
      <c r="AA25" s="77">
        <f t="shared" si="2"/>
        <v>180</v>
      </c>
      <c r="AC25" s="69">
        <f>$AA$463</f>
        <v>0</v>
      </c>
      <c r="AD25" s="70">
        <f>RANK(AC25,AC$9:AC$38,0)+COUNTIF(AC$9:$AC25,AC25)-1</f>
        <v>17</v>
      </c>
      <c r="AE25" s="70">
        <f t="shared" si="3"/>
        <v>1</v>
      </c>
      <c r="AF25" s="70">
        <f>IF(ISBLANK($C25),0,1)*INDEX('Allocation Points'!$B$3:$AG$32,AE25,COUNTIF(AE$9:AE$38,AE25)+2)</f>
        <v>0</v>
      </c>
      <c r="AG25" s="74"/>
      <c r="AH25" s="69">
        <f>AA464</f>
        <v>0</v>
      </c>
      <c r="AI25" s="70">
        <f>RANK(AH25,AH$9:AH$38,0)+COUNTIF(AH$9:$AH25,AH25)-1</f>
        <v>17</v>
      </c>
      <c r="AJ25" s="70">
        <f t="shared" si="4"/>
        <v>1</v>
      </c>
      <c r="AK25" s="70">
        <f>IF(ISBLANK($C25),0,1)*INDEX('Allocation Points'!$B$3:$AG$32,AJ25,COUNTIF(AJ$9:AJ$38,AJ25)+2)</f>
        <v>0</v>
      </c>
      <c r="AL25" s="74"/>
      <c r="AM25" s="69">
        <f>AA462</f>
        <v>180</v>
      </c>
      <c r="AN25" s="70">
        <f>RANK(AM25,AM$9:AM$38,1)+COUNTIF(AM$9:$AM25,AM25)-1</f>
        <v>17</v>
      </c>
      <c r="AO25" s="70">
        <f t="shared" si="5"/>
        <v>1</v>
      </c>
      <c r="AP25" s="70">
        <f>IF(ISBLANK($C25),0,1)*INDEX('Allocation Points'!$B$3:$AG$32,AO25,COUNTIF(AO$9:AO$38,AO25)+2)</f>
        <v>0</v>
      </c>
    </row>
    <row r="26" spans="2:42" x14ac:dyDescent="0.35">
      <c r="B26" s="78">
        <v>18</v>
      </c>
      <c r="C26" s="7"/>
      <c r="D26" s="9"/>
      <c r="E26" s="55">
        <v>20</v>
      </c>
      <c r="F26" s="79"/>
      <c r="G26" s="80">
        <v>10</v>
      </c>
      <c r="H26" s="81">
        <v>10</v>
      </c>
      <c r="I26" s="81">
        <v>10</v>
      </c>
      <c r="J26" s="81">
        <v>10</v>
      </c>
      <c r="K26" s="81">
        <v>10</v>
      </c>
      <c r="L26" s="81">
        <v>10</v>
      </c>
      <c r="M26" s="81">
        <v>10</v>
      </c>
      <c r="N26" s="81">
        <v>10</v>
      </c>
      <c r="O26" s="82">
        <v>10</v>
      </c>
      <c r="P26" s="83">
        <f t="shared" si="0"/>
        <v>90</v>
      </c>
      <c r="Q26" s="84">
        <v>10</v>
      </c>
      <c r="R26" s="81">
        <v>10</v>
      </c>
      <c r="S26" s="81">
        <v>10</v>
      </c>
      <c r="T26" s="81">
        <v>10</v>
      </c>
      <c r="U26" s="81">
        <v>10</v>
      </c>
      <c r="V26" s="81">
        <v>10</v>
      </c>
      <c r="W26" s="81">
        <v>10</v>
      </c>
      <c r="X26" s="81">
        <v>10</v>
      </c>
      <c r="Y26" s="82">
        <v>10</v>
      </c>
      <c r="Z26" s="44">
        <f t="shared" si="1"/>
        <v>90</v>
      </c>
      <c r="AA26" s="85">
        <f t="shared" si="2"/>
        <v>180</v>
      </c>
      <c r="AC26" s="69">
        <f>$AA$486</f>
        <v>0</v>
      </c>
      <c r="AD26" s="70">
        <f>RANK(AC26,AC$9:AC$38,0)+COUNTIF(AC$9:$AC26,AC26)-1</f>
        <v>18</v>
      </c>
      <c r="AE26" s="70">
        <f t="shared" si="3"/>
        <v>1</v>
      </c>
      <c r="AF26" s="70">
        <f>IF(ISBLANK($C26),0,1)*INDEX('Allocation Points'!$B$3:$AG$32,AE26,COUNTIF(AE$9:AE$38,AE26)+2)</f>
        <v>0</v>
      </c>
      <c r="AG26" s="74"/>
      <c r="AH26" s="69">
        <f>AA487</f>
        <v>0</v>
      </c>
      <c r="AI26" s="70">
        <f>RANK(AH26,AH$9:AH$38,0)+COUNTIF(AH$9:$AH26,AH26)-1</f>
        <v>18</v>
      </c>
      <c r="AJ26" s="70">
        <f t="shared" si="4"/>
        <v>1</v>
      </c>
      <c r="AK26" s="70">
        <f>IF(ISBLANK($C26),0,1)*INDEX('Allocation Points'!$B$3:$AG$32,AJ26,COUNTIF(AJ$9:AJ$38,AJ26)+2)</f>
        <v>0</v>
      </c>
      <c r="AL26" s="74"/>
      <c r="AM26" s="69">
        <f>AA485</f>
        <v>180</v>
      </c>
      <c r="AN26" s="70">
        <f>RANK(AM26,AM$9:AM$38,1)+COUNTIF(AM$9:$AM26,AM26)-1</f>
        <v>18</v>
      </c>
      <c r="AO26" s="70">
        <f t="shared" si="5"/>
        <v>1</v>
      </c>
      <c r="AP26" s="70">
        <f>IF(ISBLANK($C26),0,1)*INDEX('Allocation Points'!$B$3:$AG$32,AO26,COUNTIF(AO$9:AO$38,AO26)+2)</f>
        <v>0</v>
      </c>
    </row>
    <row r="27" spans="2:42" x14ac:dyDescent="0.35">
      <c r="B27" s="78">
        <v>19</v>
      </c>
      <c r="C27" s="7"/>
      <c r="D27" s="10"/>
      <c r="E27" s="55">
        <v>20</v>
      </c>
      <c r="F27" s="79"/>
      <c r="G27" s="80">
        <v>10</v>
      </c>
      <c r="H27" s="81">
        <v>10</v>
      </c>
      <c r="I27" s="81">
        <v>10</v>
      </c>
      <c r="J27" s="81">
        <v>10</v>
      </c>
      <c r="K27" s="81">
        <v>10</v>
      </c>
      <c r="L27" s="81">
        <v>10</v>
      </c>
      <c r="M27" s="81">
        <v>10</v>
      </c>
      <c r="N27" s="81">
        <v>10</v>
      </c>
      <c r="O27" s="82">
        <v>10</v>
      </c>
      <c r="P27" s="83">
        <f t="shared" si="0"/>
        <v>90</v>
      </c>
      <c r="Q27" s="84">
        <v>10</v>
      </c>
      <c r="R27" s="81">
        <v>10</v>
      </c>
      <c r="S27" s="81">
        <v>10</v>
      </c>
      <c r="T27" s="81">
        <v>10</v>
      </c>
      <c r="U27" s="81">
        <v>10</v>
      </c>
      <c r="V27" s="81">
        <v>10</v>
      </c>
      <c r="W27" s="81">
        <v>10</v>
      </c>
      <c r="X27" s="81">
        <v>10</v>
      </c>
      <c r="Y27" s="82">
        <v>10</v>
      </c>
      <c r="Z27" s="44">
        <f t="shared" si="1"/>
        <v>90</v>
      </c>
      <c r="AA27" s="85">
        <f t="shared" si="2"/>
        <v>180</v>
      </c>
      <c r="AC27" s="69">
        <f>$AA$509</f>
        <v>0</v>
      </c>
      <c r="AD27" s="70">
        <f>RANK(AC27,AC$9:AC$38,0)+COUNTIF(AC$9:$AC27,AC27)-1</f>
        <v>19</v>
      </c>
      <c r="AE27" s="70">
        <f t="shared" si="3"/>
        <v>1</v>
      </c>
      <c r="AF27" s="70">
        <f>IF(ISBLANK($C27),0,1)*INDEX('Allocation Points'!$B$3:$AG$32,AE27,COUNTIF(AE$9:AE$38,AE27)+2)</f>
        <v>0</v>
      </c>
      <c r="AG27" s="74"/>
      <c r="AH27" s="69">
        <f>AA510</f>
        <v>0</v>
      </c>
      <c r="AI27" s="70">
        <f>RANK(AH27,AH$9:AH$38,0)+COUNTIF(AH$9:$AH27,AH27)-1</f>
        <v>19</v>
      </c>
      <c r="AJ27" s="70">
        <f t="shared" si="4"/>
        <v>1</v>
      </c>
      <c r="AK27" s="70">
        <f>IF(ISBLANK($C27),0,1)*INDEX('Allocation Points'!$B$3:$AG$32,AJ27,COUNTIF(AJ$9:AJ$38,AJ27)+2)</f>
        <v>0</v>
      </c>
      <c r="AL27" s="74"/>
      <c r="AM27" s="69">
        <f>AA508</f>
        <v>180</v>
      </c>
      <c r="AN27" s="70">
        <f>RANK(AM27,AM$9:AM$38,1)+COUNTIF(AM$9:$AM27,AM27)-1</f>
        <v>19</v>
      </c>
      <c r="AO27" s="70">
        <f t="shared" si="5"/>
        <v>1</v>
      </c>
      <c r="AP27" s="70">
        <f>IF(ISBLANK($C27),0,1)*INDEX('Allocation Points'!$B$3:$AG$32,AO27,COUNTIF(AO$9:AO$38,AO27)+2)</f>
        <v>0</v>
      </c>
    </row>
    <row r="28" spans="2:42" x14ac:dyDescent="0.35">
      <c r="B28" s="78">
        <v>20</v>
      </c>
      <c r="C28" s="7"/>
      <c r="D28" s="10"/>
      <c r="E28" s="55">
        <v>20</v>
      </c>
      <c r="F28" s="79"/>
      <c r="G28" s="80">
        <v>10</v>
      </c>
      <c r="H28" s="81">
        <v>10</v>
      </c>
      <c r="I28" s="81">
        <v>10</v>
      </c>
      <c r="J28" s="81">
        <v>10</v>
      </c>
      <c r="K28" s="81">
        <v>10</v>
      </c>
      <c r="L28" s="81">
        <v>10</v>
      </c>
      <c r="M28" s="81">
        <v>10</v>
      </c>
      <c r="N28" s="81">
        <v>10</v>
      </c>
      <c r="O28" s="82">
        <v>10</v>
      </c>
      <c r="P28" s="83">
        <f t="shared" si="0"/>
        <v>90</v>
      </c>
      <c r="Q28" s="84">
        <v>10</v>
      </c>
      <c r="R28" s="81">
        <v>10</v>
      </c>
      <c r="S28" s="81">
        <v>10</v>
      </c>
      <c r="T28" s="81">
        <v>10</v>
      </c>
      <c r="U28" s="81">
        <v>10</v>
      </c>
      <c r="V28" s="81">
        <v>10</v>
      </c>
      <c r="W28" s="81">
        <v>10</v>
      </c>
      <c r="X28" s="81">
        <v>10</v>
      </c>
      <c r="Y28" s="82">
        <v>10</v>
      </c>
      <c r="Z28" s="44">
        <f t="shared" si="1"/>
        <v>90</v>
      </c>
      <c r="AA28" s="85">
        <f t="shared" si="2"/>
        <v>180</v>
      </c>
      <c r="AC28" s="69">
        <f>$AA$532</f>
        <v>0</v>
      </c>
      <c r="AD28" s="70">
        <f>RANK(AC28,AC$9:AC$38,0)+COUNTIF(AC$9:$AC28,AC28)-1</f>
        <v>20</v>
      </c>
      <c r="AE28" s="70">
        <f t="shared" si="3"/>
        <v>1</v>
      </c>
      <c r="AF28" s="70">
        <f>IF(ISBLANK($C28),0,1)*INDEX('Allocation Points'!$B$3:$AG$32,AE28,COUNTIF(AE$9:AE$38,AE28)+2)</f>
        <v>0</v>
      </c>
      <c r="AG28" s="74"/>
      <c r="AH28" s="69">
        <f>AA533</f>
        <v>0</v>
      </c>
      <c r="AI28" s="70">
        <f>RANK(AH28,AH$9:AH$38,0)+COUNTIF(AH$9:$AH28,AH28)-1</f>
        <v>20</v>
      </c>
      <c r="AJ28" s="70">
        <f t="shared" si="4"/>
        <v>1</v>
      </c>
      <c r="AK28" s="70">
        <f>IF(ISBLANK($C28),0,1)*INDEX('Allocation Points'!$B$3:$AG$32,AJ28,COUNTIF(AJ$9:AJ$38,AJ28)+2)</f>
        <v>0</v>
      </c>
      <c r="AL28" s="74"/>
      <c r="AM28" s="69">
        <f>AA531</f>
        <v>180</v>
      </c>
      <c r="AN28" s="70">
        <f>RANK(AM28,AM$9:AM$38,1)+COUNTIF(AM$9:$AM28,AM28)-1</f>
        <v>20</v>
      </c>
      <c r="AO28" s="70">
        <f t="shared" si="5"/>
        <v>1</v>
      </c>
      <c r="AP28" s="70">
        <f>IF(ISBLANK($C28),0,1)*INDEX('Allocation Points'!$B$3:$AG$32,AO28,COUNTIF(AO$9:AO$38,AO28)+2)</f>
        <v>0</v>
      </c>
    </row>
    <row r="29" spans="2:42" x14ac:dyDescent="0.35">
      <c r="B29" s="78">
        <v>21</v>
      </c>
      <c r="C29" s="7"/>
      <c r="D29" s="10"/>
      <c r="E29" s="55">
        <v>20</v>
      </c>
      <c r="F29" s="79"/>
      <c r="G29" s="80">
        <v>10</v>
      </c>
      <c r="H29" s="81">
        <v>10</v>
      </c>
      <c r="I29" s="81">
        <v>10</v>
      </c>
      <c r="J29" s="81">
        <v>10</v>
      </c>
      <c r="K29" s="81">
        <v>10</v>
      </c>
      <c r="L29" s="81">
        <v>10</v>
      </c>
      <c r="M29" s="81">
        <v>10</v>
      </c>
      <c r="N29" s="81">
        <v>10</v>
      </c>
      <c r="O29" s="82">
        <v>10</v>
      </c>
      <c r="P29" s="83">
        <f t="shared" si="0"/>
        <v>90</v>
      </c>
      <c r="Q29" s="84">
        <v>10</v>
      </c>
      <c r="R29" s="81">
        <v>10</v>
      </c>
      <c r="S29" s="81">
        <v>10</v>
      </c>
      <c r="T29" s="81">
        <v>10</v>
      </c>
      <c r="U29" s="81">
        <v>10</v>
      </c>
      <c r="V29" s="81">
        <v>10</v>
      </c>
      <c r="W29" s="81">
        <v>10</v>
      </c>
      <c r="X29" s="81">
        <v>10</v>
      </c>
      <c r="Y29" s="82">
        <v>10</v>
      </c>
      <c r="Z29" s="44">
        <f t="shared" si="1"/>
        <v>90</v>
      </c>
      <c r="AA29" s="85">
        <f t="shared" si="2"/>
        <v>180</v>
      </c>
      <c r="AC29" s="69">
        <f>$AA$555</f>
        <v>0</v>
      </c>
      <c r="AD29" s="70">
        <f>RANK(AC29,AC$9:AC$38,0)+COUNTIF(AC$9:$AC29,AC29)-1</f>
        <v>21</v>
      </c>
      <c r="AE29" s="70">
        <f t="shared" si="3"/>
        <v>1</v>
      </c>
      <c r="AF29" s="70">
        <f>IF(ISBLANK($C29),0,1)*INDEX('Allocation Points'!$B$3:$AG$32,AE29,COUNTIF(AE$9:AE$38,AE29)+2)</f>
        <v>0</v>
      </c>
      <c r="AG29" s="74"/>
      <c r="AH29" s="69">
        <f>AA556</f>
        <v>0</v>
      </c>
      <c r="AI29" s="70">
        <f>RANK(AH29,AH$9:AH$38,0)+COUNTIF(AH$9:$AH29,AH29)-1</f>
        <v>21</v>
      </c>
      <c r="AJ29" s="70">
        <f t="shared" si="4"/>
        <v>1</v>
      </c>
      <c r="AK29" s="70">
        <f>IF(ISBLANK($C29),0,1)*INDEX('Allocation Points'!$B$3:$AG$32,AJ29,COUNTIF(AJ$9:AJ$38,AJ29)+2)</f>
        <v>0</v>
      </c>
      <c r="AL29" s="74"/>
      <c r="AM29" s="69">
        <f>AA554</f>
        <v>180</v>
      </c>
      <c r="AN29" s="70">
        <f>RANK(AM29,AM$9:AM$38,1)+COUNTIF(AM$9:$AM29,AM29)-1</f>
        <v>21</v>
      </c>
      <c r="AO29" s="70">
        <f t="shared" si="5"/>
        <v>1</v>
      </c>
      <c r="AP29" s="70">
        <f>IF(ISBLANK($C29),0,1)*INDEX('Allocation Points'!$B$3:$AG$32,AO29,COUNTIF(AO$9:AO$38,AO29)+2)</f>
        <v>0</v>
      </c>
    </row>
    <row r="30" spans="2:42" x14ac:dyDescent="0.35">
      <c r="B30" s="78">
        <v>22</v>
      </c>
      <c r="C30" s="7"/>
      <c r="D30" s="10"/>
      <c r="E30" s="55">
        <v>20</v>
      </c>
      <c r="F30" s="79"/>
      <c r="G30" s="80">
        <v>10</v>
      </c>
      <c r="H30" s="81">
        <v>10</v>
      </c>
      <c r="I30" s="81">
        <v>10</v>
      </c>
      <c r="J30" s="81">
        <v>10</v>
      </c>
      <c r="K30" s="81">
        <v>10</v>
      </c>
      <c r="L30" s="81">
        <v>10</v>
      </c>
      <c r="M30" s="81">
        <v>10</v>
      </c>
      <c r="N30" s="81">
        <v>10</v>
      </c>
      <c r="O30" s="82">
        <v>10</v>
      </c>
      <c r="P30" s="83">
        <f t="shared" si="0"/>
        <v>90</v>
      </c>
      <c r="Q30" s="84">
        <v>10</v>
      </c>
      <c r="R30" s="81">
        <v>10</v>
      </c>
      <c r="S30" s="81">
        <v>10</v>
      </c>
      <c r="T30" s="81">
        <v>10</v>
      </c>
      <c r="U30" s="81">
        <v>10</v>
      </c>
      <c r="V30" s="81">
        <v>10</v>
      </c>
      <c r="W30" s="81">
        <v>10</v>
      </c>
      <c r="X30" s="81">
        <v>10</v>
      </c>
      <c r="Y30" s="82">
        <v>10</v>
      </c>
      <c r="Z30" s="44">
        <f t="shared" si="1"/>
        <v>90</v>
      </c>
      <c r="AA30" s="85">
        <f t="shared" si="2"/>
        <v>180</v>
      </c>
      <c r="AC30" s="69">
        <f>$AA$578</f>
        <v>0</v>
      </c>
      <c r="AD30" s="70">
        <f>RANK(AC30,AC$9:AC$38,0)+COUNTIF(AC$9:$AC30,AC30)-1</f>
        <v>22</v>
      </c>
      <c r="AE30" s="70">
        <f t="shared" si="3"/>
        <v>1</v>
      </c>
      <c r="AF30" s="70">
        <f>IF(ISBLANK($C30),0,1)*INDEX('Allocation Points'!$B$3:$AG$32,AE30,COUNTIF(AE$9:AE$38,AE30)+2)</f>
        <v>0</v>
      </c>
      <c r="AG30" s="74"/>
      <c r="AH30" s="69">
        <f>AA579</f>
        <v>0</v>
      </c>
      <c r="AI30" s="70">
        <f>RANK(AH30,AH$9:AH$38,0)+COUNTIF(AH$9:$AH30,AH30)-1</f>
        <v>22</v>
      </c>
      <c r="AJ30" s="70">
        <f t="shared" si="4"/>
        <v>1</v>
      </c>
      <c r="AK30" s="70">
        <f>IF(ISBLANK($C30),0,1)*INDEX('Allocation Points'!$B$3:$AG$32,AJ30,COUNTIF(AJ$9:AJ$38,AJ30)+2)</f>
        <v>0</v>
      </c>
      <c r="AL30" s="74"/>
      <c r="AM30" s="69">
        <f>AA577</f>
        <v>180</v>
      </c>
      <c r="AN30" s="70">
        <f>RANK(AM30,AM$9:AM$38,1)+COUNTIF(AM$9:$AM30,AM30)-1</f>
        <v>22</v>
      </c>
      <c r="AO30" s="70">
        <f t="shared" si="5"/>
        <v>1</v>
      </c>
      <c r="AP30" s="70">
        <f>IF(ISBLANK($C30),0,1)*INDEX('Allocation Points'!$B$3:$AG$32,AO30,COUNTIF(AO$9:AO$38,AO30)+2)</f>
        <v>0</v>
      </c>
    </row>
    <row r="31" spans="2:42" x14ac:dyDescent="0.35">
      <c r="B31" s="78">
        <v>23</v>
      </c>
      <c r="C31" s="7"/>
      <c r="D31" s="10"/>
      <c r="E31" s="55">
        <v>20</v>
      </c>
      <c r="F31" s="79"/>
      <c r="G31" s="80">
        <v>10</v>
      </c>
      <c r="H31" s="81">
        <v>10</v>
      </c>
      <c r="I31" s="81">
        <v>10</v>
      </c>
      <c r="J31" s="81">
        <v>10</v>
      </c>
      <c r="K31" s="81">
        <v>10</v>
      </c>
      <c r="L31" s="81">
        <v>10</v>
      </c>
      <c r="M31" s="81">
        <v>10</v>
      </c>
      <c r="N31" s="81">
        <v>10</v>
      </c>
      <c r="O31" s="82">
        <v>10</v>
      </c>
      <c r="P31" s="83">
        <f t="shared" si="0"/>
        <v>90</v>
      </c>
      <c r="Q31" s="84">
        <v>10</v>
      </c>
      <c r="R31" s="81">
        <v>10</v>
      </c>
      <c r="S31" s="81">
        <v>10</v>
      </c>
      <c r="T31" s="81">
        <v>10</v>
      </c>
      <c r="U31" s="81">
        <v>10</v>
      </c>
      <c r="V31" s="81">
        <v>10</v>
      </c>
      <c r="W31" s="81">
        <v>10</v>
      </c>
      <c r="X31" s="81">
        <v>10</v>
      </c>
      <c r="Y31" s="82">
        <v>10</v>
      </c>
      <c r="Z31" s="44">
        <f t="shared" si="1"/>
        <v>90</v>
      </c>
      <c r="AA31" s="85">
        <f t="shared" si="2"/>
        <v>180</v>
      </c>
      <c r="AC31" s="69">
        <f>$AA$601</f>
        <v>0</v>
      </c>
      <c r="AD31" s="70">
        <f>RANK(AC31,AC$9:AC$38,0)+COUNTIF(AC$9:$AC31,AC31)-1</f>
        <v>23</v>
      </c>
      <c r="AE31" s="70">
        <f t="shared" si="3"/>
        <v>1</v>
      </c>
      <c r="AF31" s="70">
        <f>IF(ISBLANK($C31),0,1)*INDEX('Allocation Points'!$B$3:$AG$32,AE31,COUNTIF(AE$9:AE$38,AE31)+2)</f>
        <v>0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1</v>
      </c>
      <c r="AK31" s="70">
        <f>IF(ISBLANK($C31),0,1)*INDEX('Allocation Points'!$B$3:$AG$32,AJ31,COUNTIF(AJ$9:AJ$38,AJ31)+2)</f>
        <v>0</v>
      </c>
      <c r="AL31" s="74"/>
      <c r="AM31" s="69">
        <f>AA600</f>
        <v>180</v>
      </c>
      <c r="AN31" s="70">
        <f>RANK(AM31,AM$9:AM$38,1)+COUNTIF(AM$9:$AM31,AM31)-1</f>
        <v>23</v>
      </c>
      <c r="AO31" s="70">
        <f t="shared" si="5"/>
        <v>1</v>
      </c>
      <c r="AP31" s="70">
        <f>IF(ISBLANK($C31),0,1)*INDEX('Allocation Points'!$B$3:$AG$32,AO31,COUNTIF(AO$9:AO$38,AO31)+2)</f>
        <v>0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1">
        <v>10</v>
      </c>
      <c r="I32" s="81">
        <v>10</v>
      </c>
      <c r="J32" s="81">
        <v>10</v>
      </c>
      <c r="K32" s="81">
        <v>10</v>
      </c>
      <c r="L32" s="81">
        <v>10</v>
      </c>
      <c r="M32" s="81">
        <v>10</v>
      </c>
      <c r="N32" s="81">
        <v>10</v>
      </c>
      <c r="O32" s="82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1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1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1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1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1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1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1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1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1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1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1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1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1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1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1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1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1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1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1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1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1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185" t="s">
        <v>12</v>
      </c>
      <c r="D47" s="186" t="s">
        <v>13</v>
      </c>
      <c r="E47" s="187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187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187" t="s">
        <v>63</v>
      </c>
    </row>
    <row r="48" spans="2:42" x14ac:dyDescent="0.35">
      <c r="B48" s="99">
        <v>1</v>
      </c>
      <c r="C48" s="100">
        <f t="shared" ref="C48:C77" si="6">INDEX($C$9:$AN$38,MATCH(B48,$AD$9:$AD$38,0),1)</f>
        <v>0</v>
      </c>
      <c r="D48" s="100">
        <f t="shared" ref="D48:D77" si="7">INDEX($C$9:$AN$38,MATCH(B48,$AD$9:$AD$38,0),2)</f>
        <v>0</v>
      </c>
      <c r="E48" s="189">
        <f t="shared" ref="E48:E77" si="8">INDEX($C$9:$AN$38,MATCH(B48,$AD$9:$AD$38,0),27)</f>
        <v>0</v>
      </c>
      <c r="I48" s="99">
        <v>1</v>
      </c>
      <c r="J48" s="206">
        <f t="shared" ref="J48:J77" si="9">INDEX($C$9:$AN$38,MATCH(I48,$AI$9:$AI$38,0),1)</f>
        <v>0</v>
      </c>
      <c r="K48" s="207"/>
      <c r="L48" s="207"/>
      <c r="M48" s="208"/>
      <c r="N48" s="206">
        <f t="shared" ref="N48:N77" si="10">INDEX($C$9:$AN$38,MATCH(I48,$AI$9:$AI$38,0),2)</f>
        <v>0</v>
      </c>
      <c r="O48" s="207"/>
      <c r="P48" s="208"/>
      <c r="Q48" s="189">
        <f>INDEX($C$9:$AN$38,MATCH(I48,$AI$9:$AI$38,0),32)</f>
        <v>0</v>
      </c>
      <c r="T48" s="17"/>
      <c r="U48" s="99">
        <v>1</v>
      </c>
      <c r="V48" s="206">
        <f t="shared" ref="V48:V77" si="11">INDEX($C$9:$AN$38,MATCH(U48,$AN$9:$AN$38,0),1)</f>
        <v>0</v>
      </c>
      <c r="W48" s="207"/>
      <c r="X48" s="207"/>
      <c r="Y48" s="208"/>
      <c r="Z48" s="206">
        <f t="shared" ref="Z48:Z77" si="12">INDEX($C$9:$AN$38,MATCH(U48,$AN$9:$AN$38,0),2)</f>
        <v>0</v>
      </c>
      <c r="AA48" s="208"/>
      <c r="AB48" s="189">
        <f>INDEX($C$9:$AN$38,MATCH(U48,$AN$9:$AN$38,0),37)</f>
        <v>180</v>
      </c>
    </row>
    <row r="49" spans="2:28" x14ac:dyDescent="0.35">
      <c r="B49" s="99">
        <v>2</v>
      </c>
      <c r="C49" s="100">
        <f t="shared" si="6"/>
        <v>0</v>
      </c>
      <c r="D49" s="70">
        <f t="shared" si="7"/>
        <v>0</v>
      </c>
      <c r="E49" s="190">
        <f t="shared" si="8"/>
        <v>0</v>
      </c>
      <c r="I49" s="99">
        <v>2</v>
      </c>
      <c r="J49" s="201">
        <f t="shared" si="9"/>
        <v>0</v>
      </c>
      <c r="K49" s="202"/>
      <c r="L49" s="202"/>
      <c r="M49" s="203"/>
      <c r="N49" s="201">
        <f t="shared" si="10"/>
        <v>0</v>
      </c>
      <c r="O49" s="202"/>
      <c r="P49" s="203"/>
      <c r="Q49" s="189">
        <f t="shared" ref="Q49:Q77" si="13">INDEX($C$9:$AN$38,MATCH(I49,$AI$9:$AI$38,0),32)</f>
        <v>0</v>
      </c>
      <c r="T49" s="17"/>
      <c r="U49" s="99">
        <v>2</v>
      </c>
      <c r="V49" s="201">
        <f t="shared" si="11"/>
        <v>0</v>
      </c>
      <c r="W49" s="202"/>
      <c r="X49" s="202"/>
      <c r="Y49" s="203"/>
      <c r="Z49" s="201">
        <f t="shared" si="12"/>
        <v>0</v>
      </c>
      <c r="AA49" s="203"/>
      <c r="AB49" s="190">
        <f t="shared" ref="AB49:AB77" si="14">INDEX($C$9:$AN$38,MATCH(U49,$AN$9:$AN$38,0),37)</f>
        <v>180</v>
      </c>
    </row>
    <row r="50" spans="2:28" x14ac:dyDescent="0.35">
      <c r="B50" s="99">
        <v>3</v>
      </c>
      <c r="C50" s="70">
        <f t="shared" si="6"/>
        <v>0</v>
      </c>
      <c r="D50" s="70">
        <f t="shared" si="7"/>
        <v>0</v>
      </c>
      <c r="E50" s="190">
        <f t="shared" si="8"/>
        <v>0</v>
      </c>
      <c r="I50" s="99">
        <v>3</v>
      </c>
      <c r="J50" s="201">
        <f t="shared" si="9"/>
        <v>0</v>
      </c>
      <c r="K50" s="202"/>
      <c r="L50" s="202"/>
      <c r="M50" s="203"/>
      <c r="N50" s="201">
        <f t="shared" si="10"/>
        <v>0</v>
      </c>
      <c r="O50" s="202"/>
      <c r="P50" s="203"/>
      <c r="Q50" s="189">
        <f t="shared" si="13"/>
        <v>0</v>
      </c>
      <c r="T50" s="17"/>
      <c r="U50" s="99">
        <v>3</v>
      </c>
      <c r="V50" s="201">
        <f t="shared" si="11"/>
        <v>0</v>
      </c>
      <c r="W50" s="202"/>
      <c r="X50" s="202"/>
      <c r="Y50" s="203"/>
      <c r="Z50" s="201">
        <f t="shared" si="12"/>
        <v>0</v>
      </c>
      <c r="AA50" s="203"/>
      <c r="AB50" s="190">
        <f t="shared" si="14"/>
        <v>180</v>
      </c>
    </row>
    <row r="51" spans="2:28" x14ac:dyDescent="0.35">
      <c r="B51" s="99">
        <v>4</v>
      </c>
      <c r="C51" s="70">
        <f t="shared" si="6"/>
        <v>0</v>
      </c>
      <c r="D51" s="70">
        <f t="shared" si="7"/>
        <v>0</v>
      </c>
      <c r="E51" s="190">
        <f t="shared" si="8"/>
        <v>0</v>
      </c>
      <c r="I51" s="99">
        <v>4</v>
      </c>
      <c r="J51" s="201">
        <f t="shared" si="9"/>
        <v>0</v>
      </c>
      <c r="K51" s="202"/>
      <c r="L51" s="202"/>
      <c r="M51" s="203"/>
      <c r="N51" s="201">
        <f t="shared" si="10"/>
        <v>0</v>
      </c>
      <c r="O51" s="202"/>
      <c r="P51" s="203"/>
      <c r="Q51" s="189">
        <f t="shared" si="13"/>
        <v>0</v>
      </c>
      <c r="T51" s="17"/>
      <c r="U51" s="99">
        <v>4</v>
      </c>
      <c r="V51" s="201">
        <f t="shared" si="11"/>
        <v>0</v>
      </c>
      <c r="W51" s="202"/>
      <c r="X51" s="202"/>
      <c r="Y51" s="203"/>
      <c r="Z51" s="201">
        <f t="shared" si="12"/>
        <v>0</v>
      </c>
      <c r="AA51" s="203"/>
      <c r="AB51" s="190">
        <f t="shared" si="14"/>
        <v>180</v>
      </c>
    </row>
    <row r="52" spans="2:28" x14ac:dyDescent="0.35">
      <c r="B52" s="99">
        <v>5</v>
      </c>
      <c r="C52" s="70">
        <f t="shared" si="6"/>
        <v>0</v>
      </c>
      <c r="D52" s="70">
        <f t="shared" si="7"/>
        <v>0</v>
      </c>
      <c r="E52" s="190">
        <f t="shared" si="8"/>
        <v>0</v>
      </c>
      <c r="I52" s="99">
        <v>5</v>
      </c>
      <c r="J52" s="201">
        <f t="shared" si="9"/>
        <v>0</v>
      </c>
      <c r="K52" s="202"/>
      <c r="L52" s="202"/>
      <c r="M52" s="203"/>
      <c r="N52" s="201">
        <f t="shared" si="10"/>
        <v>0</v>
      </c>
      <c r="O52" s="202"/>
      <c r="P52" s="203"/>
      <c r="Q52" s="189">
        <f t="shared" si="13"/>
        <v>0</v>
      </c>
      <c r="T52" s="17"/>
      <c r="U52" s="99">
        <v>5</v>
      </c>
      <c r="V52" s="201">
        <f t="shared" si="11"/>
        <v>0</v>
      </c>
      <c r="W52" s="202"/>
      <c r="X52" s="202"/>
      <c r="Y52" s="203"/>
      <c r="Z52" s="201">
        <f t="shared" si="12"/>
        <v>0</v>
      </c>
      <c r="AA52" s="203"/>
      <c r="AB52" s="190">
        <f t="shared" si="14"/>
        <v>180</v>
      </c>
    </row>
    <row r="53" spans="2:28" x14ac:dyDescent="0.35">
      <c r="B53" s="99">
        <v>6</v>
      </c>
      <c r="C53" s="70">
        <f t="shared" si="6"/>
        <v>0</v>
      </c>
      <c r="D53" s="70">
        <f t="shared" si="7"/>
        <v>0</v>
      </c>
      <c r="E53" s="190">
        <f t="shared" si="8"/>
        <v>0</v>
      </c>
      <c r="I53" s="99">
        <v>6</v>
      </c>
      <c r="J53" s="201">
        <f t="shared" si="9"/>
        <v>0</v>
      </c>
      <c r="K53" s="202"/>
      <c r="L53" s="202"/>
      <c r="M53" s="203"/>
      <c r="N53" s="201">
        <f t="shared" si="10"/>
        <v>0</v>
      </c>
      <c r="O53" s="202"/>
      <c r="P53" s="203"/>
      <c r="Q53" s="189">
        <f t="shared" si="13"/>
        <v>0</v>
      </c>
      <c r="T53" s="17"/>
      <c r="U53" s="99">
        <v>6</v>
      </c>
      <c r="V53" s="201">
        <f t="shared" si="11"/>
        <v>0</v>
      </c>
      <c r="W53" s="202"/>
      <c r="X53" s="202"/>
      <c r="Y53" s="203"/>
      <c r="Z53" s="201">
        <f t="shared" si="12"/>
        <v>0</v>
      </c>
      <c r="AA53" s="203"/>
      <c r="AB53" s="190">
        <f t="shared" si="14"/>
        <v>180</v>
      </c>
    </row>
    <row r="54" spans="2:28" x14ac:dyDescent="0.35">
      <c r="B54" s="99">
        <v>7</v>
      </c>
      <c r="C54" s="70">
        <f t="shared" si="6"/>
        <v>0</v>
      </c>
      <c r="D54" s="70">
        <f t="shared" si="7"/>
        <v>0</v>
      </c>
      <c r="E54" s="190">
        <f t="shared" si="8"/>
        <v>0</v>
      </c>
      <c r="I54" s="99">
        <v>7</v>
      </c>
      <c r="J54" s="201">
        <f t="shared" si="9"/>
        <v>0</v>
      </c>
      <c r="K54" s="202"/>
      <c r="L54" s="202"/>
      <c r="M54" s="203"/>
      <c r="N54" s="201">
        <f t="shared" si="10"/>
        <v>0</v>
      </c>
      <c r="O54" s="202"/>
      <c r="P54" s="203"/>
      <c r="Q54" s="189">
        <f t="shared" si="13"/>
        <v>0</v>
      </c>
      <c r="T54" s="17"/>
      <c r="U54" s="99">
        <v>7</v>
      </c>
      <c r="V54" s="201">
        <f t="shared" si="11"/>
        <v>0</v>
      </c>
      <c r="W54" s="202"/>
      <c r="X54" s="202"/>
      <c r="Y54" s="203"/>
      <c r="Z54" s="201">
        <f t="shared" si="12"/>
        <v>0</v>
      </c>
      <c r="AA54" s="203"/>
      <c r="AB54" s="190">
        <f t="shared" si="14"/>
        <v>180</v>
      </c>
    </row>
    <row r="55" spans="2:28" x14ac:dyDescent="0.35">
      <c r="B55" s="99">
        <v>8</v>
      </c>
      <c r="C55" s="70">
        <f t="shared" si="6"/>
        <v>0</v>
      </c>
      <c r="D55" s="70">
        <f t="shared" si="7"/>
        <v>0</v>
      </c>
      <c r="E55" s="190">
        <f t="shared" si="8"/>
        <v>0</v>
      </c>
      <c r="I55" s="99">
        <v>8</v>
      </c>
      <c r="J55" s="201">
        <f t="shared" si="9"/>
        <v>0</v>
      </c>
      <c r="K55" s="202"/>
      <c r="L55" s="202"/>
      <c r="M55" s="203"/>
      <c r="N55" s="201">
        <f t="shared" si="10"/>
        <v>0</v>
      </c>
      <c r="O55" s="202"/>
      <c r="P55" s="203"/>
      <c r="Q55" s="189">
        <f t="shared" si="13"/>
        <v>0</v>
      </c>
      <c r="T55" s="17"/>
      <c r="U55" s="99">
        <v>8</v>
      </c>
      <c r="V55" s="201">
        <f t="shared" si="11"/>
        <v>0</v>
      </c>
      <c r="W55" s="202"/>
      <c r="X55" s="202"/>
      <c r="Y55" s="203"/>
      <c r="Z55" s="201">
        <f t="shared" si="12"/>
        <v>0</v>
      </c>
      <c r="AA55" s="203"/>
      <c r="AB55" s="190">
        <f t="shared" si="14"/>
        <v>180</v>
      </c>
    </row>
    <row r="56" spans="2:28" x14ac:dyDescent="0.35">
      <c r="B56" s="99">
        <v>9</v>
      </c>
      <c r="C56" s="70">
        <f t="shared" si="6"/>
        <v>0</v>
      </c>
      <c r="D56" s="70">
        <f t="shared" si="7"/>
        <v>0</v>
      </c>
      <c r="E56" s="190">
        <f t="shared" si="8"/>
        <v>0</v>
      </c>
      <c r="I56" s="99">
        <v>9</v>
      </c>
      <c r="J56" s="201">
        <f t="shared" si="9"/>
        <v>0</v>
      </c>
      <c r="K56" s="202"/>
      <c r="L56" s="202"/>
      <c r="M56" s="203"/>
      <c r="N56" s="201">
        <f t="shared" si="10"/>
        <v>0</v>
      </c>
      <c r="O56" s="202"/>
      <c r="P56" s="203"/>
      <c r="Q56" s="189">
        <f t="shared" si="13"/>
        <v>0</v>
      </c>
      <c r="T56" s="17"/>
      <c r="U56" s="99">
        <v>9</v>
      </c>
      <c r="V56" s="201">
        <f t="shared" si="11"/>
        <v>0</v>
      </c>
      <c r="W56" s="202"/>
      <c r="X56" s="202"/>
      <c r="Y56" s="203"/>
      <c r="Z56" s="201">
        <f t="shared" si="12"/>
        <v>0</v>
      </c>
      <c r="AA56" s="203"/>
      <c r="AB56" s="190">
        <f t="shared" si="14"/>
        <v>180</v>
      </c>
    </row>
    <row r="57" spans="2:28" x14ac:dyDescent="0.35">
      <c r="B57" s="99">
        <v>10</v>
      </c>
      <c r="C57" s="70">
        <f t="shared" si="6"/>
        <v>0</v>
      </c>
      <c r="D57" s="70">
        <f t="shared" si="7"/>
        <v>0</v>
      </c>
      <c r="E57" s="190">
        <f t="shared" si="8"/>
        <v>0</v>
      </c>
      <c r="I57" s="99">
        <v>10</v>
      </c>
      <c r="J57" s="201">
        <f t="shared" si="9"/>
        <v>0</v>
      </c>
      <c r="K57" s="202"/>
      <c r="L57" s="202"/>
      <c r="M57" s="203"/>
      <c r="N57" s="201">
        <f t="shared" si="10"/>
        <v>0</v>
      </c>
      <c r="O57" s="202"/>
      <c r="P57" s="203"/>
      <c r="Q57" s="189">
        <f t="shared" si="13"/>
        <v>0</v>
      </c>
      <c r="T57" s="17"/>
      <c r="U57" s="99">
        <v>10</v>
      </c>
      <c r="V57" s="201">
        <f t="shared" si="11"/>
        <v>0</v>
      </c>
      <c r="W57" s="202"/>
      <c r="X57" s="202"/>
      <c r="Y57" s="203"/>
      <c r="Z57" s="201">
        <f t="shared" si="12"/>
        <v>0</v>
      </c>
      <c r="AA57" s="203"/>
      <c r="AB57" s="190">
        <f t="shared" si="14"/>
        <v>180</v>
      </c>
    </row>
    <row r="58" spans="2:28" x14ac:dyDescent="0.35">
      <c r="B58" s="99">
        <v>11</v>
      </c>
      <c r="C58" s="70">
        <f t="shared" si="6"/>
        <v>0</v>
      </c>
      <c r="D58" s="70">
        <f t="shared" si="7"/>
        <v>0</v>
      </c>
      <c r="E58" s="190">
        <f t="shared" si="8"/>
        <v>0</v>
      </c>
      <c r="I58" s="99">
        <v>11</v>
      </c>
      <c r="J58" s="201">
        <f t="shared" si="9"/>
        <v>0</v>
      </c>
      <c r="K58" s="202"/>
      <c r="L58" s="202"/>
      <c r="M58" s="203"/>
      <c r="N58" s="201">
        <f t="shared" si="10"/>
        <v>0</v>
      </c>
      <c r="O58" s="202"/>
      <c r="P58" s="203"/>
      <c r="Q58" s="189">
        <f t="shared" si="13"/>
        <v>0</v>
      </c>
      <c r="T58" s="17"/>
      <c r="U58" s="99">
        <v>11</v>
      </c>
      <c r="V58" s="201">
        <f t="shared" si="11"/>
        <v>0</v>
      </c>
      <c r="W58" s="202"/>
      <c r="X58" s="202"/>
      <c r="Y58" s="203"/>
      <c r="Z58" s="201">
        <f t="shared" si="12"/>
        <v>0</v>
      </c>
      <c r="AA58" s="203"/>
      <c r="AB58" s="190">
        <f t="shared" si="14"/>
        <v>180</v>
      </c>
    </row>
    <row r="59" spans="2:28" x14ac:dyDescent="0.35">
      <c r="B59" s="99">
        <v>12</v>
      </c>
      <c r="C59" s="70">
        <f t="shared" si="6"/>
        <v>0</v>
      </c>
      <c r="D59" s="70">
        <f t="shared" si="7"/>
        <v>0</v>
      </c>
      <c r="E59" s="190">
        <f t="shared" si="8"/>
        <v>0</v>
      </c>
      <c r="I59" s="99">
        <v>12</v>
      </c>
      <c r="J59" s="201">
        <f t="shared" si="9"/>
        <v>0</v>
      </c>
      <c r="K59" s="202"/>
      <c r="L59" s="202"/>
      <c r="M59" s="203"/>
      <c r="N59" s="201">
        <f t="shared" si="10"/>
        <v>0</v>
      </c>
      <c r="O59" s="202"/>
      <c r="P59" s="203"/>
      <c r="Q59" s="189">
        <f t="shared" si="13"/>
        <v>0</v>
      </c>
      <c r="T59" s="17"/>
      <c r="U59" s="99">
        <v>12</v>
      </c>
      <c r="V59" s="201">
        <f t="shared" si="11"/>
        <v>0</v>
      </c>
      <c r="W59" s="202"/>
      <c r="X59" s="202"/>
      <c r="Y59" s="203"/>
      <c r="Z59" s="201">
        <f t="shared" si="12"/>
        <v>0</v>
      </c>
      <c r="AA59" s="203"/>
      <c r="AB59" s="190">
        <f t="shared" si="14"/>
        <v>180</v>
      </c>
    </row>
    <row r="60" spans="2:28" x14ac:dyDescent="0.35">
      <c r="B60" s="99">
        <v>13</v>
      </c>
      <c r="C60" s="70">
        <f t="shared" si="6"/>
        <v>0</v>
      </c>
      <c r="D60" s="70">
        <f t="shared" si="7"/>
        <v>0</v>
      </c>
      <c r="E60" s="190">
        <f t="shared" si="8"/>
        <v>0</v>
      </c>
      <c r="I60" s="99">
        <v>13</v>
      </c>
      <c r="J60" s="201">
        <f t="shared" si="9"/>
        <v>0</v>
      </c>
      <c r="K60" s="202"/>
      <c r="L60" s="202"/>
      <c r="M60" s="203"/>
      <c r="N60" s="201">
        <f t="shared" si="10"/>
        <v>0</v>
      </c>
      <c r="O60" s="202"/>
      <c r="P60" s="203"/>
      <c r="Q60" s="189">
        <f t="shared" si="13"/>
        <v>0</v>
      </c>
      <c r="T60" s="17"/>
      <c r="U60" s="99">
        <v>13</v>
      </c>
      <c r="V60" s="201">
        <f t="shared" si="11"/>
        <v>0</v>
      </c>
      <c r="W60" s="202"/>
      <c r="X60" s="202"/>
      <c r="Y60" s="203"/>
      <c r="Z60" s="201">
        <f t="shared" si="12"/>
        <v>0</v>
      </c>
      <c r="AA60" s="203"/>
      <c r="AB60" s="190">
        <f t="shared" si="14"/>
        <v>180</v>
      </c>
    </row>
    <row r="61" spans="2:28" x14ac:dyDescent="0.35">
      <c r="B61" s="99">
        <v>14</v>
      </c>
      <c r="C61" s="70">
        <f t="shared" si="6"/>
        <v>0</v>
      </c>
      <c r="D61" s="70">
        <f t="shared" si="7"/>
        <v>0</v>
      </c>
      <c r="E61" s="190">
        <f t="shared" si="8"/>
        <v>0</v>
      </c>
      <c r="I61" s="99">
        <v>14</v>
      </c>
      <c r="J61" s="201">
        <f t="shared" si="9"/>
        <v>0</v>
      </c>
      <c r="K61" s="202"/>
      <c r="L61" s="202"/>
      <c r="M61" s="203"/>
      <c r="N61" s="201">
        <f t="shared" si="10"/>
        <v>0</v>
      </c>
      <c r="O61" s="202"/>
      <c r="P61" s="203"/>
      <c r="Q61" s="189">
        <f t="shared" si="13"/>
        <v>0</v>
      </c>
      <c r="T61" s="17"/>
      <c r="U61" s="99">
        <v>14</v>
      </c>
      <c r="V61" s="201">
        <f t="shared" si="11"/>
        <v>0</v>
      </c>
      <c r="W61" s="202"/>
      <c r="X61" s="202"/>
      <c r="Y61" s="203"/>
      <c r="Z61" s="201">
        <f t="shared" si="12"/>
        <v>0</v>
      </c>
      <c r="AA61" s="203"/>
      <c r="AB61" s="190">
        <f t="shared" si="14"/>
        <v>180</v>
      </c>
    </row>
    <row r="62" spans="2:28" x14ac:dyDescent="0.35">
      <c r="B62" s="99">
        <v>15</v>
      </c>
      <c r="C62" s="70">
        <f t="shared" si="6"/>
        <v>0</v>
      </c>
      <c r="D62" s="70">
        <f t="shared" si="7"/>
        <v>0</v>
      </c>
      <c r="E62" s="190">
        <f t="shared" si="8"/>
        <v>0</v>
      </c>
      <c r="I62" s="99">
        <v>15</v>
      </c>
      <c r="J62" s="201">
        <f t="shared" si="9"/>
        <v>0</v>
      </c>
      <c r="K62" s="202"/>
      <c r="L62" s="202"/>
      <c r="M62" s="203"/>
      <c r="N62" s="201">
        <f t="shared" si="10"/>
        <v>0</v>
      </c>
      <c r="O62" s="202"/>
      <c r="P62" s="203"/>
      <c r="Q62" s="189">
        <f t="shared" si="13"/>
        <v>0</v>
      </c>
      <c r="T62" s="17"/>
      <c r="U62" s="99">
        <v>15</v>
      </c>
      <c r="V62" s="201">
        <f t="shared" si="11"/>
        <v>0</v>
      </c>
      <c r="W62" s="202"/>
      <c r="X62" s="202"/>
      <c r="Y62" s="203"/>
      <c r="Z62" s="201">
        <f t="shared" si="12"/>
        <v>0</v>
      </c>
      <c r="AA62" s="203"/>
      <c r="AB62" s="190">
        <f t="shared" si="14"/>
        <v>180</v>
      </c>
    </row>
    <row r="63" spans="2:28" x14ac:dyDescent="0.35">
      <c r="B63" s="99">
        <v>16</v>
      </c>
      <c r="C63" s="70">
        <f t="shared" si="6"/>
        <v>0</v>
      </c>
      <c r="D63" s="70">
        <f t="shared" si="7"/>
        <v>0</v>
      </c>
      <c r="E63" s="190">
        <f t="shared" si="8"/>
        <v>0</v>
      </c>
      <c r="I63" s="99">
        <v>16</v>
      </c>
      <c r="J63" s="201">
        <f t="shared" si="9"/>
        <v>0</v>
      </c>
      <c r="K63" s="202"/>
      <c r="L63" s="202"/>
      <c r="M63" s="203"/>
      <c r="N63" s="201">
        <f t="shared" si="10"/>
        <v>0</v>
      </c>
      <c r="O63" s="202"/>
      <c r="P63" s="203"/>
      <c r="Q63" s="189">
        <f t="shared" si="13"/>
        <v>0</v>
      </c>
      <c r="T63" s="17"/>
      <c r="U63" s="99">
        <v>16</v>
      </c>
      <c r="V63" s="201">
        <f t="shared" si="11"/>
        <v>0</v>
      </c>
      <c r="W63" s="202"/>
      <c r="X63" s="202"/>
      <c r="Y63" s="203"/>
      <c r="Z63" s="201">
        <f t="shared" si="12"/>
        <v>0</v>
      </c>
      <c r="AA63" s="203"/>
      <c r="AB63" s="190">
        <f t="shared" si="14"/>
        <v>180</v>
      </c>
    </row>
    <row r="64" spans="2:28" x14ac:dyDescent="0.35">
      <c r="B64" s="99">
        <v>17</v>
      </c>
      <c r="C64" s="70">
        <f t="shared" si="6"/>
        <v>0</v>
      </c>
      <c r="D64" s="70">
        <f t="shared" si="7"/>
        <v>0</v>
      </c>
      <c r="E64" s="190">
        <f t="shared" si="8"/>
        <v>0</v>
      </c>
      <c r="I64" s="99">
        <v>17</v>
      </c>
      <c r="J64" s="201">
        <f t="shared" si="9"/>
        <v>0</v>
      </c>
      <c r="K64" s="202"/>
      <c r="L64" s="202"/>
      <c r="M64" s="203"/>
      <c r="N64" s="201">
        <f t="shared" si="10"/>
        <v>0</v>
      </c>
      <c r="O64" s="202"/>
      <c r="P64" s="203"/>
      <c r="Q64" s="189">
        <f t="shared" si="13"/>
        <v>0</v>
      </c>
      <c r="T64" s="17"/>
      <c r="U64" s="99">
        <v>17</v>
      </c>
      <c r="V64" s="201">
        <f t="shared" si="11"/>
        <v>0</v>
      </c>
      <c r="W64" s="202"/>
      <c r="X64" s="202"/>
      <c r="Y64" s="203"/>
      <c r="Z64" s="201">
        <f t="shared" si="12"/>
        <v>0</v>
      </c>
      <c r="AA64" s="203"/>
      <c r="AB64" s="190">
        <f t="shared" si="14"/>
        <v>180</v>
      </c>
    </row>
    <row r="65" spans="2:28" x14ac:dyDescent="0.35">
      <c r="B65" s="99">
        <v>18</v>
      </c>
      <c r="C65" s="70">
        <f t="shared" si="6"/>
        <v>0</v>
      </c>
      <c r="D65" s="70">
        <f t="shared" si="7"/>
        <v>0</v>
      </c>
      <c r="E65" s="190">
        <f t="shared" si="8"/>
        <v>0</v>
      </c>
      <c r="I65" s="99">
        <v>18</v>
      </c>
      <c r="J65" s="201">
        <f t="shared" si="9"/>
        <v>0</v>
      </c>
      <c r="K65" s="202"/>
      <c r="L65" s="202"/>
      <c r="M65" s="203"/>
      <c r="N65" s="201">
        <f t="shared" si="10"/>
        <v>0</v>
      </c>
      <c r="O65" s="202"/>
      <c r="P65" s="203"/>
      <c r="Q65" s="189">
        <f t="shared" si="13"/>
        <v>0</v>
      </c>
      <c r="T65" s="17"/>
      <c r="U65" s="99">
        <v>18</v>
      </c>
      <c r="V65" s="201">
        <f t="shared" si="11"/>
        <v>0</v>
      </c>
      <c r="W65" s="202"/>
      <c r="X65" s="202"/>
      <c r="Y65" s="203"/>
      <c r="Z65" s="201">
        <f t="shared" si="12"/>
        <v>0</v>
      </c>
      <c r="AA65" s="203"/>
      <c r="AB65" s="190">
        <f t="shared" si="14"/>
        <v>180</v>
      </c>
    </row>
    <row r="66" spans="2:28" x14ac:dyDescent="0.35">
      <c r="B66" s="99">
        <v>19</v>
      </c>
      <c r="C66" s="70">
        <f t="shared" si="6"/>
        <v>0</v>
      </c>
      <c r="D66" s="70">
        <f t="shared" si="7"/>
        <v>0</v>
      </c>
      <c r="E66" s="190">
        <f t="shared" si="8"/>
        <v>0</v>
      </c>
      <c r="I66" s="99">
        <v>19</v>
      </c>
      <c r="J66" s="201">
        <f t="shared" si="9"/>
        <v>0</v>
      </c>
      <c r="K66" s="202"/>
      <c r="L66" s="202"/>
      <c r="M66" s="203"/>
      <c r="N66" s="201">
        <f t="shared" si="10"/>
        <v>0</v>
      </c>
      <c r="O66" s="202"/>
      <c r="P66" s="203"/>
      <c r="Q66" s="189">
        <f t="shared" si="13"/>
        <v>0</v>
      </c>
      <c r="T66" s="17"/>
      <c r="U66" s="99">
        <v>19</v>
      </c>
      <c r="V66" s="201">
        <f t="shared" si="11"/>
        <v>0</v>
      </c>
      <c r="W66" s="202"/>
      <c r="X66" s="202"/>
      <c r="Y66" s="203"/>
      <c r="Z66" s="201">
        <f t="shared" si="12"/>
        <v>0</v>
      </c>
      <c r="AA66" s="203"/>
      <c r="AB66" s="190">
        <f t="shared" si="14"/>
        <v>180</v>
      </c>
    </row>
    <row r="67" spans="2:28" x14ac:dyDescent="0.35">
      <c r="B67" s="99">
        <v>20</v>
      </c>
      <c r="C67" s="70">
        <f t="shared" si="6"/>
        <v>0</v>
      </c>
      <c r="D67" s="70">
        <f t="shared" si="7"/>
        <v>0</v>
      </c>
      <c r="E67" s="190">
        <f t="shared" si="8"/>
        <v>0</v>
      </c>
      <c r="I67" s="99">
        <v>20</v>
      </c>
      <c r="J67" s="201">
        <f t="shared" si="9"/>
        <v>0</v>
      </c>
      <c r="K67" s="202"/>
      <c r="L67" s="202"/>
      <c r="M67" s="203"/>
      <c r="N67" s="201">
        <f t="shared" si="10"/>
        <v>0</v>
      </c>
      <c r="O67" s="202"/>
      <c r="P67" s="203"/>
      <c r="Q67" s="189">
        <f t="shared" si="13"/>
        <v>0</v>
      </c>
      <c r="T67" s="17"/>
      <c r="U67" s="99">
        <v>20</v>
      </c>
      <c r="V67" s="201">
        <f t="shared" si="11"/>
        <v>0</v>
      </c>
      <c r="W67" s="202"/>
      <c r="X67" s="202"/>
      <c r="Y67" s="203"/>
      <c r="Z67" s="201">
        <f t="shared" si="12"/>
        <v>0</v>
      </c>
      <c r="AA67" s="203"/>
      <c r="AB67" s="190">
        <f t="shared" si="14"/>
        <v>180</v>
      </c>
    </row>
    <row r="68" spans="2:28" x14ac:dyDescent="0.35">
      <c r="B68" s="99">
        <v>21</v>
      </c>
      <c r="C68" s="70">
        <f t="shared" si="6"/>
        <v>0</v>
      </c>
      <c r="D68" s="70">
        <f t="shared" si="7"/>
        <v>0</v>
      </c>
      <c r="E68" s="190">
        <f t="shared" si="8"/>
        <v>0</v>
      </c>
      <c r="I68" s="99">
        <v>21</v>
      </c>
      <c r="J68" s="201">
        <f t="shared" si="9"/>
        <v>0</v>
      </c>
      <c r="K68" s="202"/>
      <c r="L68" s="202"/>
      <c r="M68" s="203"/>
      <c r="N68" s="201">
        <f t="shared" si="10"/>
        <v>0</v>
      </c>
      <c r="O68" s="202"/>
      <c r="P68" s="203"/>
      <c r="Q68" s="189">
        <f t="shared" si="13"/>
        <v>0</v>
      </c>
      <c r="T68" s="17"/>
      <c r="U68" s="99">
        <v>21</v>
      </c>
      <c r="V68" s="201">
        <f t="shared" si="11"/>
        <v>0</v>
      </c>
      <c r="W68" s="202"/>
      <c r="X68" s="202"/>
      <c r="Y68" s="203"/>
      <c r="Z68" s="201">
        <f t="shared" si="12"/>
        <v>0</v>
      </c>
      <c r="AA68" s="203"/>
      <c r="AB68" s="190">
        <f t="shared" si="14"/>
        <v>180</v>
      </c>
    </row>
    <row r="69" spans="2:28" x14ac:dyDescent="0.35">
      <c r="B69" s="99">
        <v>22</v>
      </c>
      <c r="C69" s="70">
        <f t="shared" si="6"/>
        <v>0</v>
      </c>
      <c r="D69" s="70">
        <f t="shared" si="7"/>
        <v>0</v>
      </c>
      <c r="E69" s="190">
        <f t="shared" si="8"/>
        <v>0</v>
      </c>
      <c r="I69" s="99">
        <v>22</v>
      </c>
      <c r="J69" s="201">
        <f t="shared" si="9"/>
        <v>0</v>
      </c>
      <c r="K69" s="202"/>
      <c r="L69" s="202"/>
      <c r="M69" s="203"/>
      <c r="N69" s="201">
        <f t="shared" si="10"/>
        <v>0</v>
      </c>
      <c r="O69" s="202"/>
      <c r="P69" s="203"/>
      <c r="Q69" s="189">
        <f t="shared" si="13"/>
        <v>0</v>
      </c>
      <c r="T69" s="17"/>
      <c r="U69" s="99">
        <v>22</v>
      </c>
      <c r="V69" s="201">
        <f t="shared" si="11"/>
        <v>0</v>
      </c>
      <c r="W69" s="202"/>
      <c r="X69" s="202"/>
      <c r="Y69" s="203"/>
      <c r="Z69" s="201">
        <f t="shared" si="12"/>
        <v>0</v>
      </c>
      <c r="AA69" s="203"/>
      <c r="AB69" s="190">
        <f t="shared" si="14"/>
        <v>180</v>
      </c>
    </row>
    <row r="70" spans="2:28" x14ac:dyDescent="0.35">
      <c r="B70" s="99">
        <v>23</v>
      </c>
      <c r="C70" s="70">
        <f t="shared" si="6"/>
        <v>0</v>
      </c>
      <c r="D70" s="70">
        <f t="shared" si="7"/>
        <v>0</v>
      </c>
      <c r="E70" s="190">
        <f t="shared" si="8"/>
        <v>0</v>
      </c>
      <c r="I70" s="99">
        <v>23</v>
      </c>
      <c r="J70" s="201">
        <f t="shared" si="9"/>
        <v>0</v>
      </c>
      <c r="K70" s="202"/>
      <c r="L70" s="202"/>
      <c r="M70" s="203"/>
      <c r="N70" s="201">
        <f t="shared" si="10"/>
        <v>0</v>
      </c>
      <c r="O70" s="202"/>
      <c r="P70" s="203"/>
      <c r="Q70" s="189">
        <f t="shared" si="13"/>
        <v>0</v>
      </c>
      <c r="T70" s="17"/>
      <c r="U70" s="99">
        <v>23</v>
      </c>
      <c r="V70" s="201">
        <f t="shared" si="11"/>
        <v>0</v>
      </c>
      <c r="W70" s="202"/>
      <c r="X70" s="202"/>
      <c r="Y70" s="203"/>
      <c r="Z70" s="201">
        <f t="shared" si="12"/>
        <v>0</v>
      </c>
      <c r="AA70" s="203"/>
      <c r="AB70" s="190">
        <f t="shared" si="14"/>
        <v>180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>
        <f>C9</f>
        <v>0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0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20</v>
      </c>
      <c r="H88" s="211"/>
      <c r="I88" s="211"/>
      <c r="J88" s="211"/>
      <c r="K88" s="17"/>
      <c r="L88" s="211">
        <f>$F$3</f>
        <v>133</v>
      </c>
      <c r="M88" s="211"/>
      <c r="N88" s="211"/>
      <c r="O88" s="211">
        <f>$G$3</f>
        <v>68.599999999999994</v>
      </c>
      <c r="P88" s="211"/>
      <c r="Q88" s="212">
        <f>ROUND((G88*(L88/113)+(O88-AA91)),0)</f>
        <v>20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4</v>
      </c>
      <c r="I91" s="110">
        <f t="shared" si="15"/>
        <v>5</v>
      </c>
      <c r="J91" s="110">
        <f t="shared" si="15"/>
        <v>4</v>
      </c>
      <c r="K91" s="110">
        <f t="shared" si="15"/>
        <v>3</v>
      </c>
      <c r="L91" s="110">
        <f t="shared" si="15"/>
        <v>5</v>
      </c>
      <c r="M91" s="110">
        <f t="shared" si="15"/>
        <v>3</v>
      </c>
      <c r="N91" s="110">
        <f t="shared" si="15"/>
        <v>5</v>
      </c>
      <c r="O91" s="110">
        <f t="shared" si="15"/>
        <v>3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5</v>
      </c>
      <c r="U91" s="112">
        <f t="shared" si="16"/>
        <v>3</v>
      </c>
      <c r="V91" s="112">
        <f t="shared" si="16"/>
        <v>4</v>
      </c>
      <c r="W91" s="112">
        <f t="shared" si="16"/>
        <v>4</v>
      </c>
      <c r="X91" s="112">
        <f t="shared" si="16"/>
        <v>5</v>
      </c>
      <c r="Y91" s="113">
        <f t="shared" si="16"/>
        <v>4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4</v>
      </c>
      <c r="H92" s="115">
        <f t="shared" ref="H92:O92" si="17">H$8</f>
        <v>8</v>
      </c>
      <c r="I92" s="115">
        <f t="shared" si="17"/>
        <v>12</v>
      </c>
      <c r="J92" s="115">
        <f t="shared" si="17"/>
        <v>14</v>
      </c>
      <c r="K92" s="115">
        <f t="shared" si="17"/>
        <v>2</v>
      </c>
      <c r="L92" s="115">
        <f t="shared" si="17"/>
        <v>10</v>
      </c>
      <c r="M92" s="115">
        <f t="shared" si="17"/>
        <v>18</v>
      </c>
      <c r="N92" s="115">
        <f t="shared" si="17"/>
        <v>16</v>
      </c>
      <c r="O92" s="116">
        <f t="shared" si="17"/>
        <v>6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17</v>
      </c>
      <c r="V92" s="119">
        <f t="shared" si="18"/>
        <v>15</v>
      </c>
      <c r="W92" s="119">
        <f t="shared" si="18"/>
        <v>3</v>
      </c>
      <c r="X92" s="119">
        <f t="shared" si="18"/>
        <v>13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1</v>
      </c>
      <c r="H93" s="122">
        <f t="shared" ref="H93:O93" si="19">IF($Q88&lt;=18,IF(H92&lt;=$Q88,1,0),IF($Q88&lt;=36,IF(H92&lt;=($Q88-18),2,1),IF($Q88&gt;36,IF(H92&lt;=($Q88-36),3,2))))</f>
        <v>1</v>
      </c>
      <c r="I93" s="122">
        <f t="shared" si="19"/>
        <v>1</v>
      </c>
      <c r="J93" s="122">
        <f t="shared" si="19"/>
        <v>1</v>
      </c>
      <c r="K93" s="122">
        <f t="shared" si="19"/>
        <v>2</v>
      </c>
      <c r="L93" s="122">
        <f t="shared" si="19"/>
        <v>1</v>
      </c>
      <c r="M93" s="122">
        <f t="shared" si="19"/>
        <v>1</v>
      </c>
      <c r="N93" s="122">
        <f t="shared" si="19"/>
        <v>1</v>
      </c>
      <c r="O93" s="123">
        <f t="shared" si="19"/>
        <v>1</v>
      </c>
      <c r="P93" s="124">
        <f>SUM(G93:O93)</f>
        <v>10</v>
      </c>
      <c r="Q93" s="123">
        <f t="shared" ref="Q93:Y93" si="20">IF($Q88&lt;=18,IF(Q92&lt;=$Q88,1,0),IF($Q88&lt;=36,IF(Q92&lt;=($Q88-18),2,1),IF($Q88&gt;36,IF(Q92&lt;=($Q88-36),3,2))))</f>
        <v>2</v>
      </c>
      <c r="R93" s="123">
        <f t="shared" si="20"/>
        <v>1</v>
      </c>
      <c r="S93" s="123">
        <f t="shared" si="20"/>
        <v>1</v>
      </c>
      <c r="T93" s="123">
        <f t="shared" si="20"/>
        <v>1</v>
      </c>
      <c r="U93" s="123">
        <f t="shared" si="20"/>
        <v>1</v>
      </c>
      <c r="V93" s="123">
        <f t="shared" si="20"/>
        <v>1</v>
      </c>
      <c r="W93" s="123">
        <f t="shared" si="20"/>
        <v>1</v>
      </c>
      <c r="X93" s="123">
        <f t="shared" si="20"/>
        <v>1</v>
      </c>
      <c r="Y93" s="123">
        <f t="shared" si="20"/>
        <v>1</v>
      </c>
      <c r="Z93" s="125">
        <f>SUM(Q93:Y93)</f>
        <v>10</v>
      </c>
      <c r="AA93" s="126">
        <f>P93+Z93</f>
        <v>20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10</v>
      </c>
      <c r="H94" s="128">
        <f t="shared" si="21"/>
        <v>10</v>
      </c>
      <c r="I94" s="128">
        <f t="shared" si="21"/>
        <v>10</v>
      </c>
      <c r="J94" s="128">
        <f t="shared" si="21"/>
        <v>10</v>
      </c>
      <c r="K94" s="128">
        <f t="shared" si="21"/>
        <v>10</v>
      </c>
      <c r="L94" s="128">
        <f t="shared" si="21"/>
        <v>10</v>
      </c>
      <c r="M94" s="128">
        <f t="shared" si="21"/>
        <v>10</v>
      </c>
      <c r="N94" s="128">
        <f t="shared" si="21"/>
        <v>10</v>
      </c>
      <c r="O94" s="128">
        <f t="shared" si="21"/>
        <v>10</v>
      </c>
      <c r="P94" s="129">
        <f>SUM(G94:O94)</f>
        <v>90</v>
      </c>
      <c r="Q94" s="130">
        <f t="shared" ref="Q94:Y94" si="22">Q9</f>
        <v>10</v>
      </c>
      <c r="R94" s="128">
        <f t="shared" si="22"/>
        <v>10</v>
      </c>
      <c r="S94" s="128">
        <f t="shared" si="22"/>
        <v>10</v>
      </c>
      <c r="T94" s="128">
        <f t="shared" si="22"/>
        <v>10</v>
      </c>
      <c r="U94" s="128">
        <f t="shared" si="22"/>
        <v>10</v>
      </c>
      <c r="V94" s="128">
        <f t="shared" si="22"/>
        <v>10</v>
      </c>
      <c r="W94" s="128">
        <f t="shared" si="22"/>
        <v>10</v>
      </c>
      <c r="X94" s="128">
        <f t="shared" si="22"/>
        <v>10</v>
      </c>
      <c r="Y94" s="131">
        <f t="shared" si="22"/>
        <v>10</v>
      </c>
      <c r="Z94" s="129">
        <f>SUM(Q94:Y94)</f>
        <v>90</v>
      </c>
      <c r="AA94" s="132">
        <f>P94+Z94</f>
        <v>180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0</v>
      </c>
      <c r="H95" s="134">
        <f t="shared" ref="H95:O95" si="23">IF(H94-H91=-1,3+H93)+IF(H94-H91=0,2+H93)+IF(H94-H91=1,1+H93)+IF(H94-H91=2,H93)+IF(H94-H91=3,IF(H93-1&gt;0,H93-1,0))+IF(H94-H91=4,IF(H93-2&gt;0,H93-2,0))</f>
        <v>0</v>
      </c>
      <c r="I95" s="134">
        <f t="shared" si="23"/>
        <v>0</v>
      </c>
      <c r="J95" s="134">
        <f t="shared" si="23"/>
        <v>0</v>
      </c>
      <c r="K95" s="134">
        <f t="shared" si="23"/>
        <v>0</v>
      </c>
      <c r="L95" s="134">
        <f t="shared" si="23"/>
        <v>0</v>
      </c>
      <c r="M95" s="134">
        <f t="shared" si="23"/>
        <v>0</v>
      </c>
      <c r="N95" s="134">
        <f t="shared" si="23"/>
        <v>0</v>
      </c>
      <c r="O95" s="135">
        <f t="shared" si="23"/>
        <v>0</v>
      </c>
      <c r="P95" s="136">
        <f>SUM(G95:O95)</f>
        <v>0</v>
      </c>
      <c r="Q95" s="137">
        <f t="shared" ref="Q95:Y95" si="24">IF(Q94-Q91=-1,3+Q93)+IF(Q94-Q91=0,2+Q93)+IF(Q94-Q91=1,1+Q93)+IF(Q94-Q91=2,Q93)+IF(Q94-Q91=3,IF(Q93-1&gt;0,Q93-1,0))+IF(Q94-Q91=4,IF(Q93-2&gt;0,Q93-2,0))</f>
        <v>0</v>
      </c>
      <c r="R95" s="138">
        <f t="shared" si="24"/>
        <v>0</v>
      </c>
      <c r="S95" s="138">
        <f t="shared" si="24"/>
        <v>0</v>
      </c>
      <c r="T95" s="138">
        <f t="shared" si="24"/>
        <v>0</v>
      </c>
      <c r="U95" s="138">
        <f t="shared" si="24"/>
        <v>0</v>
      </c>
      <c r="V95" s="138">
        <f t="shared" si="24"/>
        <v>0</v>
      </c>
      <c r="W95" s="138">
        <f t="shared" si="24"/>
        <v>0</v>
      </c>
      <c r="X95" s="138">
        <f t="shared" si="24"/>
        <v>0</v>
      </c>
      <c r="Y95" s="135">
        <f t="shared" si="24"/>
        <v>0</v>
      </c>
      <c r="Z95" s="136">
        <f>SUM(Q95:Y95)</f>
        <v>0</v>
      </c>
      <c r="AA95" s="139">
        <f>P95+Z95</f>
        <v>0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0</v>
      </c>
      <c r="H96" s="141">
        <f t="shared" si="25"/>
        <v>0</v>
      </c>
      <c r="I96" s="141">
        <f t="shared" si="25"/>
        <v>0</v>
      </c>
      <c r="J96" s="141">
        <f t="shared" si="25"/>
        <v>0</v>
      </c>
      <c r="K96" s="141">
        <f t="shared" si="25"/>
        <v>0</v>
      </c>
      <c r="L96" s="141">
        <f t="shared" si="25"/>
        <v>0</v>
      </c>
      <c r="M96" s="141">
        <f t="shared" si="25"/>
        <v>0</v>
      </c>
      <c r="N96" s="141">
        <f t="shared" si="25"/>
        <v>0</v>
      </c>
      <c r="O96" s="142">
        <f t="shared" si="25"/>
        <v>0</v>
      </c>
      <c r="P96" s="143">
        <f>SUM(G96:O96)</f>
        <v>0</v>
      </c>
      <c r="Q96" s="142">
        <f t="shared" ref="Q96:Y96" si="26">IF(Q94-Q91=-2,4)+IF(Q94-Q91=-1,3)+IF(Q94-Q91=0,2)+IF(Q94-Q91=1,1)+IF(Q94-Q91&gt;2,0)</f>
        <v>0</v>
      </c>
      <c r="R96" s="142">
        <f t="shared" si="26"/>
        <v>0</v>
      </c>
      <c r="S96" s="142">
        <f t="shared" si="26"/>
        <v>0</v>
      </c>
      <c r="T96" s="142">
        <f t="shared" si="26"/>
        <v>0</v>
      </c>
      <c r="U96" s="142">
        <f t="shared" si="26"/>
        <v>0</v>
      </c>
      <c r="V96" s="142">
        <f t="shared" si="26"/>
        <v>0</v>
      </c>
      <c r="W96" s="142">
        <f t="shared" si="26"/>
        <v>0</v>
      </c>
      <c r="X96" s="142">
        <f t="shared" si="26"/>
        <v>0</v>
      </c>
      <c r="Y96" s="142">
        <f t="shared" si="26"/>
        <v>0</v>
      </c>
      <c r="Z96" s="143">
        <f>SUM(Q96:Y96)</f>
        <v>0</v>
      </c>
      <c r="AA96" s="144">
        <f>P96+Z96</f>
        <v>0</v>
      </c>
      <c r="AB96" s="101"/>
      <c r="AC96" s="101"/>
    </row>
    <row r="97" spans="5:32" x14ac:dyDescent="0.35">
      <c r="E97" s="101"/>
      <c r="F97" s="38"/>
      <c r="G97" s="28">
        <f>G94-G91</f>
        <v>6</v>
      </c>
      <c r="H97" s="28">
        <f t="shared" ref="H97:O97" si="27">H94-H91</f>
        <v>6</v>
      </c>
      <c r="I97" s="28">
        <f t="shared" si="27"/>
        <v>5</v>
      </c>
      <c r="J97" s="28">
        <f t="shared" si="27"/>
        <v>6</v>
      </c>
      <c r="K97" s="28">
        <f t="shared" si="27"/>
        <v>7</v>
      </c>
      <c r="L97" s="28">
        <f t="shared" si="27"/>
        <v>5</v>
      </c>
      <c r="M97" s="28">
        <f t="shared" si="27"/>
        <v>7</v>
      </c>
      <c r="N97" s="28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5"/>
      <c r="AA97" s="146"/>
      <c r="AB97" s="101"/>
      <c r="AC97" s="101"/>
    </row>
    <row r="98" spans="5:32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2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2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0</v>
      </c>
      <c r="P100" s="198" t="s">
        <v>57</v>
      </c>
      <c r="Q100" s="198"/>
      <c r="R100" s="198"/>
      <c r="S100" s="198"/>
      <c r="T100" s="198"/>
      <c r="U100" s="148">
        <f>COUNTIF(G97:Y97,"=2")</f>
        <v>0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</row>
    <row r="101" spans="5:32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0</v>
      </c>
      <c r="M101" s="217" t="s">
        <v>59</v>
      </c>
      <c r="N101" s="217"/>
      <c r="O101" s="152">
        <f>COUNTIF(G97:Y97,"=1")</f>
        <v>0</v>
      </c>
      <c r="P101" s="198" t="s">
        <v>60</v>
      </c>
      <c r="Q101" s="198"/>
      <c r="R101" s="198"/>
      <c r="S101" s="198"/>
      <c r="T101" s="198"/>
      <c r="U101" s="151">
        <f>COUNTIF(G97:Y97,"&gt;=3")</f>
        <v>18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</row>
    <row r="102" spans="5:32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0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</row>
    <row r="103" spans="5:32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0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</row>
    <row r="104" spans="5:32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0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</row>
    <row r="105" spans="5:32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18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</row>
    <row r="106" spans="5:32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</row>
    <row r="107" spans="5:32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</row>
    <row r="108" spans="5:32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</row>
    <row r="109" spans="5:32" ht="15.5" thickTop="1" thickBot="1" x14ac:dyDescent="0.4"/>
    <row r="110" spans="5:32" x14ac:dyDescent="0.35">
      <c r="E110" s="101"/>
      <c r="F110" s="102" t="s">
        <v>49</v>
      </c>
      <c r="G110" s="196">
        <f>C10</f>
        <v>0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0</v>
      </c>
      <c r="AB110" s="101"/>
      <c r="AC110" s="101"/>
    </row>
    <row r="111" spans="5:32" ht="15" thickBot="1" x14ac:dyDescent="0.4">
      <c r="E111" s="101"/>
      <c r="F111" s="104" t="s">
        <v>6</v>
      </c>
      <c r="G111" s="210">
        <f>E10</f>
        <v>20</v>
      </c>
      <c r="H111" s="211"/>
      <c r="I111" s="211"/>
      <c r="J111" s="211"/>
      <c r="K111" s="17"/>
      <c r="L111" s="211">
        <f>$F$3</f>
        <v>133</v>
      </c>
      <c r="M111" s="211"/>
      <c r="N111" s="211"/>
      <c r="O111" s="211">
        <f>$G$3</f>
        <v>68.599999999999994</v>
      </c>
      <c r="P111" s="211"/>
      <c r="Q111" s="212">
        <f>ROUND((G111*(L111/113)+(O111-AA114)),0)</f>
        <v>20</v>
      </c>
      <c r="R111" s="212"/>
      <c r="S111" s="212"/>
      <c r="T111" s="212"/>
      <c r="U111" s="17"/>
      <c r="V111" s="17"/>
      <c r="AA111" s="17"/>
      <c r="AB111" s="101"/>
      <c r="AC111" s="101"/>
    </row>
    <row r="112" spans="5:32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2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2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4</v>
      </c>
      <c r="I114" s="110">
        <f t="shared" si="29"/>
        <v>5</v>
      </c>
      <c r="J114" s="110">
        <f t="shared" si="29"/>
        <v>4</v>
      </c>
      <c r="K114" s="110">
        <f t="shared" si="29"/>
        <v>3</v>
      </c>
      <c r="L114" s="110">
        <f t="shared" si="29"/>
        <v>5</v>
      </c>
      <c r="M114" s="110">
        <f t="shared" si="29"/>
        <v>3</v>
      </c>
      <c r="N114" s="110">
        <f t="shared" si="29"/>
        <v>5</v>
      </c>
      <c r="O114" s="110">
        <f t="shared" si="29"/>
        <v>3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5</v>
      </c>
      <c r="U114" s="112">
        <f t="shared" si="30"/>
        <v>3</v>
      </c>
      <c r="V114" s="112">
        <f t="shared" si="30"/>
        <v>4</v>
      </c>
      <c r="W114" s="112">
        <f t="shared" si="30"/>
        <v>4</v>
      </c>
      <c r="X114" s="112">
        <f t="shared" si="30"/>
        <v>5</v>
      </c>
      <c r="Y114" s="113">
        <f t="shared" si="30"/>
        <v>4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2" x14ac:dyDescent="0.35">
      <c r="E115" s="101"/>
      <c r="F115" s="114" t="s">
        <v>7</v>
      </c>
      <c r="G115" s="115">
        <f>G$8</f>
        <v>4</v>
      </c>
      <c r="H115" s="115">
        <f t="shared" ref="H115:O115" si="31">H$8</f>
        <v>8</v>
      </c>
      <c r="I115" s="115">
        <f t="shared" si="31"/>
        <v>12</v>
      </c>
      <c r="J115" s="115">
        <f t="shared" si="31"/>
        <v>14</v>
      </c>
      <c r="K115" s="115">
        <f t="shared" si="31"/>
        <v>2</v>
      </c>
      <c r="L115" s="115">
        <f t="shared" si="31"/>
        <v>10</v>
      </c>
      <c r="M115" s="115">
        <f t="shared" si="31"/>
        <v>18</v>
      </c>
      <c r="N115" s="115">
        <f t="shared" si="31"/>
        <v>16</v>
      </c>
      <c r="O115" s="116">
        <f t="shared" si="31"/>
        <v>6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17</v>
      </c>
      <c r="V115" s="119">
        <f t="shared" si="32"/>
        <v>15</v>
      </c>
      <c r="W115" s="119">
        <f t="shared" si="32"/>
        <v>3</v>
      </c>
      <c r="X115" s="119">
        <f t="shared" si="32"/>
        <v>13</v>
      </c>
      <c r="Y115" s="116">
        <f t="shared" si="32"/>
        <v>7</v>
      </c>
      <c r="Z115" s="117"/>
      <c r="AA115" s="120"/>
      <c r="AB115" s="101"/>
      <c r="AC115" s="101"/>
    </row>
    <row r="116" spans="5:32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1</v>
      </c>
      <c r="H116" s="122">
        <f t="shared" ref="H116:O116" si="33">IF($Q111&lt;=18,IF(H115&lt;=$Q111,1,0),IF($Q111&lt;=36,IF(H115&lt;=($Q111-18),2,1),IF($Q111&gt;36,IF(H115&lt;=($Q111-36),3,2))))</f>
        <v>1</v>
      </c>
      <c r="I116" s="122">
        <f t="shared" si="33"/>
        <v>1</v>
      </c>
      <c r="J116" s="122">
        <f t="shared" si="33"/>
        <v>1</v>
      </c>
      <c r="K116" s="122">
        <f t="shared" si="33"/>
        <v>2</v>
      </c>
      <c r="L116" s="122">
        <f t="shared" si="33"/>
        <v>1</v>
      </c>
      <c r="M116" s="122">
        <f t="shared" si="33"/>
        <v>1</v>
      </c>
      <c r="N116" s="122">
        <f t="shared" si="33"/>
        <v>1</v>
      </c>
      <c r="O116" s="123">
        <f t="shared" si="33"/>
        <v>1</v>
      </c>
      <c r="P116" s="124">
        <f>SUM(G116:O116)</f>
        <v>10</v>
      </c>
      <c r="Q116" s="123">
        <f t="shared" ref="Q116:Y116" si="34">IF($Q111&lt;=18,IF(Q115&lt;=$Q111,1,0),IF($Q111&lt;=36,IF(Q115&lt;=($Q111-18),2,1),IF($Q111&gt;36,IF(Q115&lt;=($Q111-36),3,2))))</f>
        <v>2</v>
      </c>
      <c r="R116" s="123">
        <f t="shared" si="34"/>
        <v>1</v>
      </c>
      <c r="S116" s="123">
        <f t="shared" si="34"/>
        <v>1</v>
      </c>
      <c r="T116" s="123">
        <f t="shared" si="34"/>
        <v>1</v>
      </c>
      <c r="U116" s="123">
        <f t="shared" si="34"/>
        <v>1</v>
      </c>
      <c r="V116" s="123">
        <f t="shared" si="34"/>
        <v>1</v>
      </c>
      <c r="W116" s="123">
        <f t="shared" si="34"/>
        <v>1</v>
      </c>
      <c r="X116" s="123">
        <f t="shared" si="34"/>
        <v>1</v>
      </c>
      <c r="Y116" s="123">
        <f t="shared" si="34"/>
        <v>1</v>
      </c>
      <c r="Z116" s="125">
        <f>SUM(Q116:Y116)</f>
        <v>10</v>
      </c>
      <c r="AA116" s="126">
        <f>P116+Z116</f>
        <v>20</v>
      </c>
      <c r="AB116" s="101"/>
      <c r="AC116" s="101"/>
    </row>
    <row r="117" spans="5:32" x14ac:dyDescent="0.35">
      <c r="E117" s="101"/>
      <c r="F117" s="127" t="s">
        <v>51</v>
      </c>
      <c r="G117" s="128">
        <f t="shared" ref="G117:O117" si="35">G10</f>
        <v>10</v>
      </c>
      <c r="H117" s="128">
        <f t="shared" si="35"/>
        <v>10</v>
      </c>
      <c r="I117" s="128">
        <f t="shared" si="35"/>
        <v>10</v>
      </c>
      <c r="J117" s="128">
        <f t="shared" si="35"/>
        <v>10</v>
      </c>
      <c r="K117" s="128">
        <f t="shared" si="35"/>
        <v>10</v>
      </c>
      <c r="L117" s="128">
        <f t="shared" si="35"/>
        <v>10</v>
      </c>
      <c r="M117" s="128">
        <f t="shared" si="35"/>
        <v>10</v>
      </c>
      <c r="N117" s="128">
        <f t="shared" si="35"/>
        <v>10</v>
      </c>
      <c r="O117" s="128">
        <f t="shared" si="35"/>
        <v>10</v>
      </c>
      <c r="P117" s="129">
        <f>SUM(G117:O117)</f>
        <v>90</v>
      </c>
      <c r="Q117" s="130">
        <f t="shared" ref="Q117:Y117" si="36">Q10</f>
        <v>10</v>
      </c>
      <c r="R117" s="128">
        <f t="shared" si="36"/>
        <v>10</v>
      </c>
      <c r="S117" s="128">
        <f t="shared" si="36"/>
        <v>10</v>
      </c>
      <c r="T117" s="128">
        <f t="shared" si="36"/>
        <v>10</v>
      </c>
      <c r="U117" s="128">
        <f t="shared" si="36"/>
        <v>10</v>
      </c>
      <c r="V117" s="128">
        <f t="shared" si="36"/>
        <v>10</v>
      </c>
      <c r="W117" s="128">
        <f t="shared" si="36"/>
        <v>10</v>
      </c>
      <c r="X117" s="128">
        <f t="shared" si="36"/>
        <v>10</v>
      </c>
      <c r="Y117" s="131">
        <f t="shared" si="36"/>
        <v>10</v>
      </c>
      <c r="Z117" s="129">
        <f>SUM(Q117:Y117)</f>
        <v>90</v>
      </c>
      <c r="AA117" s="132">
        <f>P117+Z117</f>
        <v>180</v>
      </c>
      <c r="AB117" s="101"/>
      <c r="AC117" s="101"/>
    </row>
    <row r="118" spans="5:32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0</v>
      </c>
      <c r="H118" s="134">
        <f t="shared" ref="H118:O118" si="37">IF(H117-H114=-1,3+H116)+IF(H117-H114=0,2+H116)+IF(H117-H114=1,1+H116)+IF(H117-H114=2,H116)+IF(H117-H114=3,IF(H116-1&gt;0,H116-1,0))+IF(H117-H114=4,IF(H116-2&gt;0,H116-2,0))</f>
        <v>0</v>
      </c>
      <c r="I118" s="134">
        <f t="shared" si="37"/>
        <v>0</v>
      </c>
      <c r="J118" s="134">
        <f t="shared" si="37"/>
        <v>0</v>
      </c>
      <c r="K118" s="134">
        <f t="shared" si="37"/>
        <v>0</v>
      </c>
      <c r="L118" s="134">
        <f t="shared" si="37"/>
        <v>0</v>
      </c>
      <c r="M118" s="134">
        <f t="shared" si="37"/>
        <v>0</v>
      </c>
      <c r="N118" s="134">
        <f t="shared" si="37"/>
        <v>0</v>
      </c>
      <c r="O118" s="135">
        <f t="shared" si="37"/>
        <v>0</v>
      </c>
      <c r="P118" s="136">
        <f>SUM(G118:O118)</f>
        <v>0</v>
      </c>
      <c r="Q118" s="137">
        <f t="shared" ref="Q118:Y118" si="38">IF(Q117-Q114=-1,3+Q116)+IF(Q117-Q114=0,2+Q116)+IF(Q117-Q114=1,1+Q116)+IF(Q117-Q114=2,Q116)+IF(Q117-Q114=3,IF(Q116-1&gt;0,Q116-1,0))+IF(Q117-Q114=4,IF(Q116-2&gt;0,Q116-2,0))</f>
        <v>0</v>
      </c>
      <c r="R118" s="138">
        <f t="shared" si="38"/>
        <v>0</v>
      </c>
      <c r="S118" s="138">
        <f t="shared" si="38"/>
        <v>0</v>
      </c>
      <c r="T118" s="138">
        <f t="shared" si="38"/>
        <v>0</v>
      </c>
      <c r="U118" s="138">
        <f t="shared" si="38"/>
        <v>0</v>
      </c>
      <c r="V118" s="138">
        <f t="shared" si="38"/>
        <v>0</v>
      </c>
      <c r="W118" s="138">
        <f t="shared" si="38"/>
        <v>0</v>
      </c>
      <c r="X118" s="138">
        <f t="shared" si="38"/>
        <v>0</v>
      </c>
      <c r="Y118" s="135">
        <f t="shared" si="38"/>
        <v>0</v>
      </c>
      <c r="Z118" s="136">
        <f>SUM(Q118:Y118)</f>
        <v>0</v>
      </c>
      <c r="AA118" s="139">
        <f>P118+Z118</f>
        <v>0</v>
      </c>
      <c r="AB118" s="101"/>
      <c r="AC118" s="101"/>
    </row>
    <row r="119" spans="5:32" ht="15" thickBot="1" x14ac:dyDescent="0.4">
      <c r="E119" s="101"/>
      <c r="F119" s="140" t="s">
        <v>53</v>
      </c>
      <c r="G119" s="141">
        <f t="shared" ref="G119:O119" si="39">IF(G117-G114=-2,4)+IF(G117-G114=-1,3)+IF(G117-G114=0,2)+IF(G117-G114=1,1)+IF(G117-G114&gt;2,0)</f>
        <v>0</v>
      </c>
      <c r="H119" s="141">
        <f t="shared" si="39"/>
        <v>0</v>
      </c>
      <c r="I119" s="141">
        <f t="shared" si="39"/>
        <v>0</v>
      </c>
      <c r="J119" s="141">
        <f t="shared" si="39"/>
        <v>0</v>
      </c>
      <c r="K119" s="141">
        <f t="shared" si="39"/>
        <v>0</v>
      </c>
      <c r="L119" s="141">
        <f t="shared" si="39"/>
        <v>0</v>
      </c>
      <c r="M119" s="141">
        <f t="shared" si="39"/>
        <v>0</v>
      </c>
      <c r="N119" s="141">
        <f t="shared" si="39"/>
        <v>0</v>
      </c>
      <c r="O119" s="142">
        <f t="shared" si="39"/>
        <v>0</v>
      </c>
      <c r="P119" s="143">
        <f>SUM(G119:O119)</f>
        <v>0</v>
      </c>
      <c r="Q119" s="142">
        <f t="shared" ref="Q119:Y119" si="40">IF(Q117-Q114=-2,4)+IF(Q117-Q114=-1,3)+IF(Q117-Q114=0,2)+IF(Q117-Q114=1,1)+IF(Q117-Q114&gt;2,0)</f>
        <v>0</v>
      </c>
      <c r="R119" s="142">
        <f t="shared" si="40"/>
        <v>0</v>
      </c>
      <c r="S119" s="142">
        <f t="shared" si="40"/>
        <v>0</v>
      </c>
      <c r="T119" s="142">
        <f t="shared" si="40"/>
        <v>0</v>
      </c>
      <c r="U119" s="142">
        <f t="shared" si="40"/>
        <v>0</v>
      </c>
      <c r="V119" s="142">
        <f t="shared" si="40"/>
        <v>0</v>
      </c>
      <c r="W119" s="142">
        <f t="shared" si="40"/>
        <v>0</v>
      </c>
      <c r="X119" s="142">
        <f t="shared" si="40"/>
        <v>0</v>
      </c>
      <c r="Y119" s="142">
        <f t="shared" si="40"/>
        <v>0</v>
      </c>
      <c r="Z119" s="143">
        <f>SUM(Q119:Y119)</f>
        <v>0</v>
      </c>
      <c r="AA119" s="144">
        <f>P119+Z119</f>
        <v>0</v>
      </c>
      <c r="AB119" s="101"/>
      <c r="AC119" s="101"/>
    </row>
    <row r="120" spans="5:32" x14ac:dyDescent="0.35">
      <c r="E120" s="101"/>
      <c r="F120" s="38"/>
      <c r="G120" s="28">
        <f>G117-G114</f>
        <v>6</v>
      </c>
      <c r="H120" s="28">
        <f t="shared" ref="H120:O120" si="41">H117-H114</f>
        <v>6</v>
      </c>
      <c r="I120" s="28">
        <f t="shared" si="41"/>
        <v>5</v>
      </c>
      <c r="J120" s="28">
        <f t="shared" si="41"/>
        <v>6</v>
      </c>
      <c r="K120" s="28">
        <f t="shared" si="41"/>
        <v>7</v>
      </c>
      <c r="L120" s="28">
        <f t="shared" si="41"/>
        <v>5</v>
      </c>
      <c r="M120" s="28">
        <f t="shared" si="41"/>
        <v>7</v>
      </c>
      <c r="N120" s="28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5"/>
      <c r="AA120" s="146"/>
      <c r="AB120" s="101"/>
      <c r="AC120" s="101"/>
    </row>
    <row r="121" spans="5:32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2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2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0</v>
      </c>
      <c r="P123" s="198" t="s">
        <v>57</v>
      </c>
      <c r="Q123" s="198"/>
      <c r="R123" s="198"/>
      <c r="S123" s="198"/>
      <c r="T123" s="198"/>
      <c r="U123" s="148">
        <f>COUNTIF(G120:Y120,"=2")</f>
        <v>0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</row>
    <row r="124" spans="5:32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0</v>
      </c>
      <c r="P124" s="198" t="s">
        <v>60</v>
      </c>
      <c r="Q124" s="198"/>
      <c r="R124" s="198"/>
      <c r="S124" s="198"/>
      <c r="T124" s="198"/>
      <c r="U124" s="151">
        <f>COUNTIF(G120:Y120,"&gt;=3")</f>
        <v>18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</row>
    <row r="125" spans="5:32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0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</row>
    <row r="126" spans="5:32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0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</row>
    <row r="127" spans="5:32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0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</row>
    <row r="128" spans="5:32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18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</row>
    <row r="129" spans="5:32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</row>
    <row r="130" spans="5:32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</row>
    <row r="131" spans="5:32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</row>
    <row r="132" spans="5:32" ht="15.5" thickTop="1" thickBot="1" x14ac:dyDescent="0.4"/>
    <row r="133" spans="5:32" x14ac:dyDescent="0.35">
      <c r="E133" s="101"/>
      <c r="F133" s="102" t="s">
        <v>49</v>
      </c>
      <c r="G133" s="196">
        <f>C11</f>
        <v>0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0</v>
      </c>
      <c r="AB133" s="101"/>
      <c r="AC133" s="101"/>
    </row>
    <row r="134" spans="5:32" ht="15" thickBot="1" x14ac:dyDescent="0.4">
      <c r="E134" s="101"/>
      <c r="F134" s="104" t="s">
        <v>6</v>
      </c>
      <c r="G134" s="210">
        <f>E11</f>
        <v>20</v>
      </c>
      <c r="H134" s="211"/>
      <c r="I134" s="211"/>
      <c r="J134" s="211"/>
      <c r="K134" s="17"/>
      <c r="L134" s="211">
        <f>$F$3</f>
        <v>133</v>
      </c>
      <c r="M134" s="211"/>
      <c r="N134" s="211"/>
      <c r="O134" s="211">
        <f>$G$3</f>
        <v>68.599999999999994</v>
      </c>
      <c r="P134" s="211"/>
      <c r="Q134" s="212">
        <f>ROUND((G134*(L134/113)+(O134-AA137)),0)</f>
        <v>20</v>
      </c>
      <c r="R134" s="212"/>
      <c r="S134" s="212"/>
      <c r="T134" s="212"/>
      <c r="U134" s="17"/>
      <c r="V134" s="17"/>
      <c r="AA134" s="17"/>
      <c r="AB134" s="101"/>
      <c r="AC134" s="101"/>
    </row>
    <row r="135" spans="5:32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2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2" x14ac:dyDescent="0.35">
      <c r="E137" s="101"/>
      <c r="F137" s="109" t="s">
        <v>11</v>
      </c>
      <c r="G137" s="110">
        <f>G$7</f>
        <v>4</v>
      </c>
      <c r="H137" s="110">
        <f t="shared" ref="H137:O137" si="43">H$7</f>
        <v>4</v>
      </c>
      <c r="I137" s="110">
        <f t="shared" si="43"/>
        <v>5</v>
      </c>
      <c r="J137" s="110">
        <f t="shared" si="43"/>
        <v>4</v>
      </c>
      <c r="K137" s="110">
        <f t="shared" si="43"/>
        <v>3</v>
      </c>
      <c r="L137" s="110">
        <f t="shared" si="43"/>
        <v>5</v>
      </c>
      <c r="M137" s="110">
        <f t="shared" si="43"/>
        <v>3</v>
      </c>
      <c r="N137" s="110">
        <f t="shared" si="43"/>
        <v>5</v>
      </c>
      <c r="O137" s="110">
        <f t="shared" si="43"/>
        <v>3</v>
      </c>
      <c r="P137" s="111">
        <f>SUM(G137:O137)</f>
        <v>36</v>
      </c>
      <c r="Q137" s="110">
        <f t="shared" ref="Q137:Y137" si="44">Q$7</f>
        <v>4</v>
      </c>
      <c r="R137" s="112">
        <f t="shared" si="44"/>
        <v>4</v>
      </c>
      <c r="S137" s="112">
        <f t="shared" si="44"/>
        <v>3</v>
      </c>
      <c r="T137" s="112">
        <f t="shared" si="44"/>
        <v>5</v>
      </c>
      <c r="U137" s="112">
        <f t="shared" si="44"/>
        <v>3</v>
      </c>
      <c r="V137" s="112">
        <f t="shared" si="44"/>
        <v>4</v>
      </c>
      <c r="W137" s="112">
        <f t="shared" si="44"/>
        <v>4</v>
      </c>
      <c r="X137" s="112">
        <f t="shared" si="44"/>
        <v>5</v>
      </c>
      <c r="Y137" s="113">
        <f t="shared" si="44"/>
        <v>4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2" x14ac:dyDescent="0.35">
      <c r="E138" s="101"/>
      <c r="F138" s="114" t="s">
        <v>7</v>
      </c>
      <c r="G138" s="115">
        <f>G$8</f>
        <v>4</v>
      </c>
      <c r="H138" s="115">
        <f t="shared" ref="H138:O138" si="45">H$8</f>
        <v>8</v>
      </c>
      <c r="I138" s="115">
        <f t="shared" si="45"/>
        <v>12</v>
      </c>
      <c r="J138" s="115">
        <f t="shared" si="45"/>
        <v>14</v>
      </c>
      <c r="K138" s="115">
        <f t="shared" si="45"/>
        <v>2</v>
      </c>
      <c r="L138" s="115">
        <f t="shared" si="45"/>
        <v>10</v>
      </c>
      <c r="M138" s="115">
        <f t="shared" si="45"/>
        <v>18</v>
      </c>
      <c r="N138" s="115">
        <f t="shared" si="45"/>
        <v>16</v>
      </c>
      <c r="O138" s="116">
        <f t="shared" si="45"/>
        <v>6</v>
      </c>
      <c r="P138" s="117"/>
      <c r="Q138" s="118">
        <f t="shared" ref="Q138:Y138" si="46">Q$8</f>
        <v>1</v>
      </c>
      <c r="R138" s="119">
        <f t="shared" si="46"/>
        <v>9</v>
      </c>
      <c r="S138" s="119">
        <f t="shared" si="46"/>
        <v>11</v>
      </c>
      <c r="T138" s="119">
        <f t="shared" si="46"/>
        <v>5</v>
      </c>
      <c r="U138" s="119">
        <f t="shared" si="46"/>
        <v>17</v>
      </c>
      <c r="V138" s="119">
        <f t="shared" si="46"/>
        <v>15</v>
      </c>
      <c r="W138" s="119">
        <f t="shared" si="46"/>
        <v>3</v>
      </c>
      <c r="X138" s="119">
        <f t="shared" si="46"/>
        <v>13</v>
      </c>
      <c r="Y138" s="116">
        <f t="shared" si="46"/>
        <v>7</v>
      </c>
      <c r="Z138" s="117"/>
      <c r="AA138" s="120"/>
      <c r="AB138" s="101"/>
      <c r="AC138" s="101"/>
    </row>
    <row r="139" spans="5:32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1</v>
      </c>
      <c r="H139" s="122">
        <f t="shared" ref="H139:O139" si="47">IF($Q134&lt;=18,IF(H138&lt;=$Q134,1,0),IF($Q134&lt;=36,IF(H138&lt;=($Q134-18),2,1),IF($Q134&gt;36,IF(H138&lt;=($Q134-36),3,2))))</f>
        <v>1</v>
      </c>
      <c r="I139" s="122">
        <f t="shared" si="47"/>
        <v>1</v>
      </c>
      <c r="J139" s="122">
        <f t="shared" si="47"/>
        <v>1</v>
      </c>
      <c r="K139" s="122">
        <f t="shared" si="47"/>
        <v>2</v>
      </c>
      <c r="L139" s="122">
        <f t="shared" si="47"/>
        <v>1</v>
      </c>
      <c r="M139" s="122">
        <f t="shared" si="47"/>
        <v>1</v>
      </c>
      <c r="N139" s="122">
        <f t="shared" si="47"/>
        <v>1</v>
      </c>
      <c r="O139" s="123">
        <f t="shared" si="47"/>
        <v>1</v>
      </c>
      <c r="P139" s="124">
        <f>SUM(G139:O139)</f>
        <v>10</v>
      </c>
      <c r="Q139" s="123">
        <f t="shared" ref="Q139:Y139" si="48">IF($Q134&lt;=18,IF(Q138&lt;=$Q134,1,0),IF($Q134&lt;=36,IF(Q138&lt;=($Q134-18),2,1),IF($Q134&gt;36,IF(Q138&lt;=($Q134-36),3,2))))</f>
        <v>2</v>
      </c>
      <c r="R139" s="123">
        <f t="shared" si="48"/>
        <v>1</v>
      </c>
      <c r="S139" s="123">
        <f t="shared" si="48"/>
        <v>1</v>
      </c>
      <c r="T139" s="123">
        <f t="shared" si="48"/>
        <v>1</v>
      </c>
      <c r="U139" s="123">
        <f t="shared" si="48"/>
        <v>1</v>
      </c>
      <c r="V139" s="123">
        <f t="shared" si="48"/>
        <v>1</v>
      </c>
      <c r="W139" s="123">
        <f t="shared" si="48"/>
        <v>1</v>
      </c>
      <c r="X139" s="123">
        <f t="shared" si="48"/>
        <v>1</v>
      </c>
      <c r="Y139" s="123">
        <f t="shared" si="48"/>
        <v>1</v>
      </c>
      <c r="Z139" s="125">
        <f>SUM(Q139:Y139)</f>
        <v>10</v>
      </c>
      <c r="AA139" s="126">
        <f>P139+Z139</f>
        <v>20</v>
      </c>
      <c r="AB139" s="101"/>
      <c r="AC139" s="101"/>
    </row>
    <row r="140" spans="5:32" x14ac:dyDescent="0.35">
      <c r="E140" s="101"/>
      <c r="F140" s="127" t="s">
        <v>51</v>
      </c>
      <c r="G140" s="128">
        <f t="shared" ref="G140:O140" si="49">G11</f>
        <v>10</v>
      </c>
      <c r="H140" s="128">
        <f t="shared" si="49"/>
        <v>10</v>
      </c>
      <c r="I140" s="128">
        <f t="shared" si="49"/>
        <v>10</v>
      </c>
      <c r="J140" s="128">
        <f t="shared" si="49"/>
        <v>10</v>
      </c>
      <c r="K140" s="128">
        <f t="shared" si="49"/>
        <v>10</v>
      </c>
      <c r="L140" s="128">
        <f t="shared" si="49"/>
        <v>10</v>
      </c>
      <c r="M140" s="128">
        <f t="shared" si="49"/>
        <v>10</v>
      </c>
      <c r="N140" s="128">
        <f t="shared" si="49"/>
        <v>10</v>
      </c>
      <c r="O140" s="128">
        <f t="shared" si="49"/>
        <v>10</v>
      </c>
      <c r="P140" s="129">
        <f>SUM(G140:O140)</f>
        <v>90</v>
      </c>
      <c r="Q140" s="130">
        <f t="shared" ref="Q140:Y140" si="50">Q11</f>
        <v>10</v>
      </c>
      <c r="R140" s="128">
        <f t="shared" si="50"/>
        <v>10</v>
      </c>
      <c r="S140" s="128">
        <f t="shared" si="50"/>
        <v>10</v>
      </c>
      <c r="T140" s="128">
        <f t="shared" si="50"/>
        <v>10</v>
      </c>
      <c r="U140" s="128">
        <f t="shared" si="50"/>
        <v>10</v>
      </c>
      <c r="V140" s="128">
        <f t="shared" si="50"/>
        <v>10</v>
      </c>
      <c r="W140" s="128">
        <f t="shared" si="50"/>
        <v>10</v>
      </c>
      <c r="X140" s="128">
        <f t="shared" si="50"/>
        <v>10</v>
      </c>
      <c r="Y140" s="131">
        <f t="shared" si="50"/>
        <v>10</v>
      </c>
      <c r="Z140" s="129">
        <f>SUM(Q140:Y140)</f>
        <v>90</v>
      </c>
      <c r="AA140" s="132">
        <f>P140+Z140</f>
        <v>180</v>
      </c>
      <c r="AB140" s="101"/>
      <c r="AC140" s="101"/>
    </row>
    <row r="141" spans="5:32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0</v>
      </c>
      <c r="H141" s="134">
        <f t="shared" ref="H141:O141" si="51">IF(H140-H137=-1,3+H139)+IF(H140-H137=0,2+H139)+IF(H140-H137=1,1+H139)+IF(H140-H137=2,H139)+IF(H140-H137=3,IF(H139-1&gt;0,H139-1,0))+IF(H140-H137=4,IF(H139-2&gt;0,H139-2,0))</f>
        <v>0</v>
      </c>
      <c r="I141" s="134">
        <f t="shared" si="51"/>
        <v>0</v>
      </c>
      <c r="J141" s="134">
        <f t="shared" si="51"/>
        <v>0</v>
      </c>
      <c r="K141" s="134">
        <f t="shared" si="51"/>
        <v>0</v>
      </c>
      <c r="L141" s="134">
        <f t="shared" si="51"/>
        <v>0</v>
      </c>
      <c r="M141" s="134">
        <f t="shared" si="51"/>
        <v>0</v>
      </c>
      <c r="N141" s="134">
        <f t="shared" si="51"/>
        <v>0</v>
      </c>
      <c r="O141" s="135">
        <f t="shared" si="51"/>
        <v>0</v>
      </c>
      <c r="P141" s="136">
        <f>SUM(G141:O141)</f>
        <v>0</v>
      </c>
      <c r="Q141" s="137">
        <f t="shared" ref="Q141:Y141" si="52">IF(Q140-Q137=-1,3+Q139)+IF(Q140-Q137=0,2+Q139)+IF(Q140-Q137=1,1+Q139)+IF(Q140-Q137=2,Q139)+IF(Q140-Q137=3,IF(Q139-1&gt;0,Q139-1,0))+IF(Q140-Q137=4,IF(Q139-2&gt;0,Q139-2,0))</f>
        <v>0</v>
      </c>
      <c r="R141" s="138">
        <f t="shared" si="52"/>
        <v>0</v>
      </c>
      <c r="S141" s="138">
        <f t="shared" si="52"/>
        <v>0</v>
      </c>
      <c r="T141" s="138">
        <f t="shared" si="52"/>
        <v>0</v>
      </c>
      <c r="U141" s="138">
        <f t="shared" si="52"/>
        <v>0</v>
      </c>
      <c r="V141" s="138">
        <f t="shared" si="52"/>
        <v>0</v>
      </c>
      <c r="W141" s="138">
        <f t="shared" si="52"/>
        <v>0</v>
      </c>
      <c r="X141" s="138">
        <f t="shared" si="52"/>
        <v>0</v>
      </c>
      <c r="Y141" s="135">
        <f t="shared" si="52"/>
        <v>0</v>
      </c>
      <c r="Z141" s="136">
        <f>SUM(Q141:Y141)</f>
        <v>0</v>
      </c>
      <c r="AA141" s="139">
        <f>P141+Z141</f>
        <v>0</v>
      </c>
      <c r="AB141" s="101"/>
      <c r="AC141" s="101"/>
    </row>
    <row r="142" spans="5:32" ht="15" thickBot="1" x14ac:dyDescent="0.4">
      <c r="E142" s="101"/>
      <c r="F142" s="140" t="s">
        <v>53</v>
      </c>
      <c r="G142" s="141">
        <f t="shared" ref="G142:O142" si="53">IF(G140-G137=-2,4)+IF(G140-G137=-1,3)+IF(G140-G137=0,2)+IF(G140-G137=1,1)+IF(G140-G137&gt;2,0)</f>
        <v>0</v>
      </c>
      <c r="H142" s="141">
        <f t="shared" si="53"/>
        <v>0</v>
      </c>
      <c r="I142" s="141">
        <f t="shared" si="53"/>
        <v>0</v>
      </c>
      <c r="J142" s="141">
        <f t="shared" si="53"/>
        <v>0</v>
      </c>
      <c r="K142" s="141">
        <f t="shared" si="53"/>
        <v>0</v>
      </c>
      <c r="L142" s="141">
        <f t="shared" si="53"/>
        <v>0</v>
      </c>
      <c r="M142" s="141">
        <f t="shared" si="53"/>
        <v>0</v>
      </c>
      <c r="N142" s="141">
        <f t="shared" si="53"/>
        <v>0</v>
      </c>
      <c r="O142" s="142">
        <f t="shared" si="53"/>
        <v>0</v>
      </c>
      <c r="P142" s="143">
        <f>SUM(G142:O142)</f>
        <v>0</v>
      </c>
      <c r="Q142" s="142">
        <f t="shared" ref="Q142:Y142" si="54">IF(Q140-Q137=-2,4)+IF(Q140-Q137=-1,3)+IF(Q140-Q137=0,2)+IF(Q140-Q137=1,1)+IF(Q140-Q137&gt;2,0)</f>
        <v>0</v>
      </c>
      <c r="R142" s="142">
        <f t="shared" si="54"/>
        <v>0</v>
      </c>
      <c r="S142" s="142">
        <f t="shared" si="54"/>
        <v>0</v>
      </c>
      <c r="T142" s="142">
        <f t="shared" si="54"/>
        <v>0</v>
      </c>
      <c r="U142" s="142">
        <f t="shared" si="54"/>
        <v>0</v>
      </c>
      <c r="V142" s="142">
        <f t="shared" si="54"/>
        <v>0</v>
      </c>
      <c r="W142" s="142">
        <f t="shared" si="54"/>
        <v>0</v>
      </c>
      <c r="X142" s="142">
        <f t="shared" si="54"/>
        <v>0</v>
      </c>
      <c r="Y142" s="142">
        <f t="shared" si="54"/>
        <v>0</v>
      </c>
      <c r="Z142" s="143">
        <f>SUM(Q142:Y142)</f>
        <v>0</v>
      </c>
      <c r="AA142" s="144">
        <f>P142+Z142</f>
        <v>0</v>
      </c>
      <c r="AB142" s="101"/>
      <c r="AC142" s="101"/>
    </row>
    <row r="143" spans="5:32" x14ac:dyDescent="0.35">
      <c r="E143" s="101"/>
      <c r="F143" s="38"/>
      <c r="G143" s="28">
        <f>G140-G137</f>
        <v>6</v>
      </c>
      <c r="H143" s="28">
        <f t="shared" ref="H143:O143" si="55">H140-H137</f>
        <v>6</v>
      </c>
      <c r="I143" s="28">
        <f t="shared" si="55"/>
        <v>5</v>
      </c>
      <c r="J143" s="28">
        <f t="shared" si="55"/>
        <v>6</v>
      </c>
      <c r="K143" s="28">
        <f t="shared" si="55"/>
        <v>7</v>
      </c>
      <c r="L143" s="28">
        <f t="shared" si="55"/>
        <v>5</v>
      </c>
      <c r="M143" s="28">
        <f t="shared" si="55"/>
        <v>7</v>
      </c>
      <c r="N143" s="28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5"/>
      <c r="AA143" s="146"/>
      <c r="AB143" s="101"/>
      <c r="AC143" s="101"/>
    </row>
    <row r="144" spans="5:32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2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2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0</v>
      </c>
      <c r="P146" s="198" t="s">
        <v>57</v>
      </c>
      <c r="Q146" s="198"/>
      <c r="R146" s="198"/>
      <c r="S146" s="198"/>
      <c r="T146" s="198"/>
      <c r="U146" s="148">
        <f>COUNTIF(G143:Y143,"=2")</f>
        <v>0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</row>
    <row r="147" spans="5:32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0</v>
      </c>
      <c r="P147" s="198" t="s">
        <v>60</v>
      </c>
      <c r="Q147" s="198"/>
      <c r="R147" s="198"/>
      <c r="S147" s="198"/>
      <c r="T147" s="198"/>
      <c r="U147" s="151">
        <f>COUNTIF(G143:Y143,"&gt;=3")</f>
        <v>18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</row>
    <row r="148" spans="5:32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0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</row>
    <row r="149" spans="5:32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0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</row>
    <row r="150" spans="5:32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0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</row>
    <row r="151" spans="5:32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18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</row>
    <row r="152" spans="5:32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</row>
    <row r="153" spans="5:32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</row>
    <row r="154" spans="5:32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</row>
    <row r="155" spans="5:32" ht="15.5" thickTop="1" thickBot="1" x14ac:dyDescent="0.4"/>
    <row r="156" spans="5:32" x14ac:dyDescent="0.35">
      <c r="E156" s="101"/>
      <c r="F156" s="102" t="s">
        <v>49</v>
      </c>
      <c r="G156" s="196">
        <f>C12</f>
        <v>0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0</v>
      </c>
      <c r="AB156" s="101"/>
      <c r="AC156" s="101"/>
    </row>
    <row r="157" spans="5:32" ht="15" thickBot="1" x14ac:dyDescent="0.4">
      <c r="E157" s="101"/>
      <c r="F157" s="104" t="s">
        <v>6</v>
      </c>
      <c r="G157" s="210">
        <f>E12</f>
        <v>20</v>
      </c>
      <c r="H157" s="211"/>
      <c r="I157" s="211"/>
      <c r="J157" s="211"/>
      <c r="K157" s="17"/>
      <c r="L157" s="211">
        <f>$F$3</f>
        <v>133</v>
      </c>
      <c r="M157" s="211"/>
      <c r="N157" s="211"/>
      <c r="O157" s="211">
        <f>$G$3</f>
        <v>68.599999999999994</v>
      </c>
      <c r="P157" s="211"/>
      <c r="Q157" s="212">
        <f>ROUND((G157*(L157/113)+(O157-AA160)),0)</f>
        <v>20</v>
      </c>
      <c r="R157" s="212"/>
      <c r="S157" s="212"/>
      <c r="T157" s="212"/>
      <c r="U157" s="17"/>
      <c r="V157" s="17"/>
      <c r="AA157" s="17"/>
      <c r="AB157" s="101"/>
      <c r="AC157" s="101"/>
    </row>
    <row r="158" spans="5:32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2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2" x14ac:dyDescent="0.35">
      <c r="E160" s="101"/>
      <c r="F160" s="109" t="s">
        <v>11</v>
      </c>
      <c r="G160" s="110">
        <f>G$7</f>
        <v>4</v>
      </c>
      <c r="H160" s="110">
        <f t="shared" ref="H160:O160" si="57">H$7</f>
        <v>4</v>
      </c>
      <c r="I160" s="110">
        <f t="shared" si="57"/>
        <v>5</v>
      </c>
      <c r="J160" s="110">
        <f t="shared" si="57"/>
        <v>4</v>
      </c>
      <c r="K160" s="110">
        <f t="shared" si="57"/>
        <v>3</v>
      </c>
      <c r="L160" s="110">
        <f t="shared" si="57"/>
        <v>5</v>
      </c>
      <c r="M160" s="110">
        <f t="shared" si="57"/>
        <v>3</v>
      </c>
      <c r="N160" s="110">
        <f t="shared" si="57"/>
        <v>5</v>
      </c>
      <c r="O160" s="110">
        <f t="shared" si="57"/>
        <v>3</v>
      </c>
      <c r="P160" s="111">
        <f>SUM(G160:O160)</f>
        <v>36</v>
      </c>
      <c r="Q160" s="110">
        <f t="shared" ref="Q160:Y160" si="58">Q$7</f>
        <v>4</v>
      </c>
      <c r="R160" s="112">
        <f t="shared" si="58"/>
        <v>4</v>
      </c>
      <c r="S160" s="112">
        <f t="shared" si="58"/>
        <v>3</v>
      </c>
      <c r="T160" s="112">
        <f t="shared" si="58"/>
        <v>5</v>
      </c>
      <c r="U160" s="112">
        <f t="shared" si="58"/>
        <v>3</v>
      </c>
      <c r="V160" s="112">
        <f t="shared" si="58"/>
        <v>4</v>
      </c>
      <c r="W160" s="112">
        <f t="shared" si="58"/>
        <v>4</v>
      </c>
      <c r="X160" s="112">
        <f t="shared" si="58"/>
        <v>5</v>
      </c>
      <c r="Y160" s="113">
        <f t="shared" si="58"/>
        <v>4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2" x14ac:dyDescent="0.35">
      <c r="E161" s="101"/>
      <c r="F161" s="114" t="s">
        <v>7</v>
      </c>
      <c r="G161" s="115">
        <f>G$8</f>
        <v>4</v>
      </c>
      <c r="H161" s="115">
        <f t="shared" ref="H161:O161" si="59">H$8</f>
        <v>8</v>
      </c>
      <c r="I161" s="115">
        <f t="shared" si="59"/>
        <v>12</v>
      </c>
      <c r="J161" s="115">
        <f t="shared" si="59"/>
        <v>14</v>
      </c>
      <c r="K161" s="115">
        <f t="shared" si="59"/>
        <v>2</v>
      </c>
      <c r="L161" s="115">
        <f t="shared" si="59"/>
        <v>10</v>
      </c>
      <c r="M161" s="115">
        <f t="shared" si="59"/>
        <v>18</v>
      </c>
      <c r="N161" s="115">
        <f t="shared" si="59"/>
        <v>16</v>
      </c>
      <c r="O161" s="116">
        <f t="shared" si="59"/>
        <v>6</v>
      </c>
      <c r="P161" s="117"/>
      <c r="Q161" s="118">
        <f t="shared" ref="Q161:Y161" si="60">Q$8</f>
        <v>1</v>
      </c>
      <c r="R161" s="119">
        <f t="shared" si="60"/>
        <v>9</v>
      </c>
      <c r="S161" s="119">
        <f t="shared" si="60"/>
        <v>11</v>
      </c>
      <c r="T161" s="119">
        <f t="shared" si="60"/>
        <v>5</v>
      </c>
      <c r="U161" s="119">
        <f t="shared" si="60"/>
        <v>17</v>
      </c>
      <c r="V161" s="119">
        <f t="shared" si="60"/>
        <v>15</v>
      </c>
      <c r="W161" s="119">
        <f t="shared" si="60"/>
        <v>3</v>
      </c>
      <c r="X161" s="119">
        <f t="shared" si="60"/>
        <v>13</v>
      </c>
      <c r="Y161" s="116">
        <f t="shared" si="60"/>
        <v>7</v>
      </c>
      <c r="Z161" s="117"/>
      <c r="AA161" s="120"/>
      <c r="AB161" s="101"/>
      <c r="AC161" s="101"/>
    </row>
    <row r="162" spans="5:32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1</v>
      </c>
      <c r="H162" s="122">
        <f t="shared" ref="H162:O162" si="61">IF($Q157&lt;=18,IF(H161&lt;=$Q157,1,0),IF($Q157&lt;=36,IF(H161&lt;=($Q157-18),2,1),IF($Q157&gt;36,IF(H161&lt;=($Q157-36),3,2))))</f>
        <v>1</v>
      </c>
      <c r="I162" s="122">
        <f t="shared" si="61"/>
        <v>1</v>
      </c>
      <c r="J162" s="122">
        <f t="shared" si="61"/>
        <v>1</v>
      </c>
      <c r="K162" s="122">
        <f t="shared" si="61"/>
        <v>2</v>
      </c>
      <c r="L162" s="122">
        <f t="shared" si="61"/>
        <v>1</v>
      </c>
      <c r="M162" s="122">
        <f t="shared" si="61"/>
        <v>1</v>
      </c>
      <c r="N162" s="122">
        <f t="shared" si="61"/>
        <v>1</v>
      </c>
      <c r="O162" s="123">
        <f t="shared" si="61"/>
        <v>1</v>
      </c>
      <c r="P162" s="124">
        <f>SUM(G162:O162)</f>
        <v>10</v>
      </c>
      <c r="Q162" s="123">
        <f t="shared" ref="Q162:Y162" si="62">IF($Q157&lt;=18,IF(Q161&lt;=$Q157,1,0),IF($Q157&lt;=36,IF(Q161&lt;=($Q157-18),2,1),IF($Q157&gt;36,IF(Q161&lt;=($Q157-36),3,2))))</f>
        <v>2</v>
      </c>
      <c r="R162" s="123">
        <f t="shared" si="62"/>
        <v>1</v>
      </c>
      <c r="S162" s="123">
        <f t="shared" si="62"/>
        <v>1</v>
      </c>
      <c r="T162" s="123">
        <f t="shared" si="62"/>
        <v>1</v>
      </c>
      <c r="U162" s="123">
        <f t="shared" si="62"/>
        <v>1</v>
      </c>
      <c r="V162" s="123">
        <f t="shared" si="62"/>
        <v>1</v>
      </c>
      <c r="W162" s="123">
        <f t="shared" si="62"/>
        <v>1</v>
      </c>
      <c r="X162" s="123">
        <f t="shared" si="62"/>
        <v>1</v>
      </c>
      <c r="Y162" s="123">
        <f t="shared" si="62"/>
        <v>1</v>
      </c>
      <c r="Z162" s="125">
        <f>SUM(Q162:Y162)</f>
        <v>10</v>
      </c>
      <c r="AA162" s="126">
        <f>P162+Z162</f>
        <v>20</v>
      </c>
      <c r="AB162" s="101"/>
      <c r="AC162" s="101"/>
    </row>
    <row r="163" spans="5:32" x14ac:dyDescent="0.35">
      <c r="E163" s="101"/>
      <c r="F163" s="127" t="s">
        <v>51</v>
      </c>
      <c r="G163" s="128">
        <f t="shared" ref="G163:O163" si="63">G12</f>
        <v>10</v>
      </c>
      <c r="H163" s="128">
        <f t="shared" si="63"/>
        <v>10</v>
      </c>
      <c r="I163" s="128">
        <f t="shared" si="63"/>
        <v>10</v>
      </c>
      <c r="J163" s="128">
        <f t="shared" si="63"/>
        <v>10</v>
      </c>
      <c r="K163" s="128">
        <f t="shared" si="63"/>
        <v>10</v>
      </c>
      <c r="L163" s="128">
        <f t="shared" si="63"/>
        <v>10</v>
      </c>
      <c r="M163" s="128">
        <f t="shared" si="63"/>
        <v>10</v>
      </c>
      <c r="N163" s="128">
        <f t="shared" si="63"/>
        <v>10</v>
      </c>
      <c r="O163" s="128">
        <f t="shared" si="63"/>
        <v>10</v>
      </c>
      <c r="P163" s="129">
        <f>SUM(G163:O163)</f>
        <v>90</v>
      </c>
      <c r="Q163" s="130">
        <f t="shared" ref="Q163:Y163" si="64">Q12</f>
        <v>10</v>
      </c>
      <c r="R163" s="128">
        <f t="shared" si="64"/>
        <v>10</v>
      </c>
      <c r="S163" s="128">
        <f t="shared" si="64"/>
        <v>10</v>
      </c>
      <c r="T163" s="128">
        <f t="shared" si="64"/>
        <v>10</v>
      </c>
      <c r="U163" s="128">
        <f t="shared" si="64"/>
        <v>10</v>
      </c>
      <c r="V163" s="128">
        <f t="shared" si="64"/>
        <v>10</v>
      </c>
      <c r="W163" s="128">
        <f t="shared" si="64"/>
        <v>10</v>
      </c>
      <c r="X163" s="128">
        <f t="shared" si="64"/>
        <v>10</v>
      </c>
      <c r="Y163" s="131">
        <f t="shared" si="64"/>
        <v>10</v>
      </c>
      <c r="Z163" s="129">
        <f>SUM(Q163:Y163)</f>
        <v>90</v>
      </c>
      <c r="AA163" s="132">
        <f>P163+Z163</f>
        <v>180</v>
      </c>
      <c r="AB163" s="101"/>
      <c r="AC163" s="101"/>
    </row>
    <row r="164" spans="5:32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0</v>
      </c>
      <c r="H164" s="134">
        <f t="shared" ref="H164:O164" si="65">IF(H163-H160=-1,3+H162)+IF(H163-H160=0,2+H162)+IF(H163-H160=1,1+H162)+IF(H163-H160=2,H162)+IF(H163-H160=3,IF(H162-1&gt;0,H162-1,0))+IF(H163-H160=4,IF(H162-2&gt;0,H162-2,0))</f>
        <v>0</v>
      </c>
      <c r="I164" s="134">
        <f t="shared" si="65"/>
        <v>0</v>
      </c>
      <c r="J164" s="134">
        <f t="shared" si="65"/>
        <v>0</v>
      </c>
      <c r="K164" s="134">
        <f t="shared" si="65"/>
        <v>0</v>
      </c>
      <c r="L164" s="134">
        <f t="shared" si="65"/>
        <v>0</v>
      </c>
      <c r="M164" s="134">
        <f t="shared" si="65"/>
        <v>0</v>
      </c>
      <c r="N164" s="134">
        <f t="shared" si="65"/>
        <v>0</v>
      </c>
      <c r="O164" s="135">
        <f t="shared" si="65"/>
        <v>0</v>
      </c>
      <c r="P164" s="136">
        <f>SUM(G164:O164)</f>
        <v>0</v>
      </c>
      <c r="Q164" s="137">
        <f t="shared" ref="Q164:Y164" si="66">IF(Q163-Q160=-1,3+Q162)+IF(Q163-Q160=0,2+Q162)+IF(Q163-Q160=1,1+Q162)+IF(Q163-Q160=2,Q162)+IF(Q163-Q160=3,IF(Q162-1&gt;0,Q162-1,0))+IF(Q163-Q160=4,IF(Q162-2&gt;0,Q162-2,0))</f>
        <v>0</v>
      </c>
      <c r="R164" s="138">
        <f t="shared" si="66"/>
        <v>0</v>
      </c>
      <c r="S164" s="138">
        <f t="shared" si="66"/>
        <v>0</v>
      </c>
      <c r="T164" s="138">
        <f t="shared" si="66"/>
        <v>0</v>
      </c>
      <c r="U164" s="138">
        <f t="shared" si="66"/>
        <v>0</v>
      </c>
      <c r="V164" s="138">
        <f t="shared" si="66"/>
        <v>0</v>
      </c>
      <c r="W164" s="138">
        <f t="shared" si="66"/>
        <v>0</v>
      </c>
      <c r="X164" s="138">
        <f t="shared" si="66"/>
        <v>0</v>
      </c>
      <c r="Y164" s="135">
        <f t="shared" si="66"/>
        <v>0</v>
      </c>
      <c r="Z164" s="136">
        <f>SUM(Q164:Y164)</f>
        <v>0</v>
      </c>
      <c r="AA164" s="139">
        <f>P164+Z164</f>
        <v>0</v>
      </c>
      <c r="AB164" s="101"/>
      <c r="AC164" s="101"/>
    </row>
    <row r="165" spans="5:32" ht="15" thickBot="1" x14ac:dyDescent="0.4">
      <c r="E165" s="101"/>
      <c r="F165" s="140" t="s">
        <v>53</v>
      </c>
      <c r="G165" s="141">
        <f t="shared" ref="G165:O165" si="67">IF(G163-G160=-2,4)+IF(G163-G160=-1,3)+IF(G163-G160=0,2)+IF(G163-G160=1,1)+IF(G163-G160&gt;2,0)</f>
        <v>0</v>
      </c>
      <c r="H165" s="141">
        <f t="shared" si="67"/>
        <v>0</v>
      </c>
      <c r="I165" s="141">
        <f t="shared" si="67"/>
        <v>0</v>
      </c>
      <c r="J165" s="141">
        <f t="shared" si="67"/>
        <v>0</v>
      </c>
      <c r="K165" s="141">
        <f t="shared" si="67"/>
        <v>0</v>
      </c>
      <c r="L165" s="141">
        <f t="shared" si="67"/>
        <v>0</v>
      </c>
      <c r="M165" s="141">
        <f t="shared" si="67"/>
        <v>0</v>
      </c>
      <c r="N165" s="141">
        <f t="shared" si="67"/>
        <v>0</v>
      </c>
      <c r="O165" s="142">
        <f t="shared" si="67"/>
        <v>0</v>
      </c>
      <c r="P165" s="143">
        <f>SUM(G165:O165)</f>
        <v>0</v>
      </c>
      <c r="Q165" s="142">
        <f t="shared" ref="Q165:Y165" si="68">IF(Q163-Q160=-2,4)+IF(Q163-Q160=-1,3)+IF(Q163-Q160=0,2)+IF(Q163-Q160=1,1)+IF(Q163-Q160&gt;2,0)</f>
        <v>0</v>
      </c>
      <c r="R165" s="142">
        <f t="shared" si="68"/>
        <v>0</v>
      </c>
      <c r="S165" s="142">
        <f t="shared" si="68"/>
        <v>0</v>
      </c>
      <c r="T165" s="142">
        <f t="shared" si="68"/>
        <v>0</v>
      </c>
      <c r="U165" s="142">
        <f t="shared" si="68"/>
        <v>0</v>
      </c>
      <c r="V165" s="142">
        <f t="shared" si="68"/>
        <v>0</v>
      </c>
      <c r="W165" s="142">
        <f t="shared" si="68"/>
        <v>0</v>
      </c>
      <c r="X165" s="142">
        <f t="shared" si="68"/>
        <v>0</v>
      </c>
      <c r="Y165" s="142">
        <f t="shared" si="68"/>
        <v>0</v>
      </c>
      <c r="Z165" s="143">
        <f>SUM(Q165:Y165)</f>
        <v>0</v>
      </c>
      <c r="AA165" s="144">
        <f>P165+Z165</f>
        <v>0</v>
      </c>
      <c r="AB165" s="101"/>
      <c r="AC165" s="101"/>
    </row>
    <row r="166" spans="5:32" x14ac:dyDescent="0.35">
      <c r="E166" s="101"/>
      <c r="F166" s="38"/>
      <c r="G166" s="28">
        <f>G163-G160</f>
        <v>6</v>
      </c>
      <c r="H166" s="28">
        <f t="shared" ref="H166:O166" si="69">H163-H160</f>
        <v>6</v>
      </c>
      <c r="I166" s="28">
        <f t="shared" si="69"/>
        <v>5</v>
      </c>
      <c r="J166" s="28">
        <f t="shared" si="69"/>
        <v>6</v>
      </c>
      <c r="K166" s="28">
        <f t="shared" si="69"/>
        <v>7</v>
      </c>
      <c r="L166" s="28">
        <f t="shared" si="69"/>
        <v>5</v>
      </c>
      <c r="M166" s="28">
        <f t="shared" si="69"/>
        <v>7</v>
      </c>
      <c r="N166" s="28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5"/>
      <c r="AA166" s="146"/>
      <c r="AB166" s="101"/>
      <c r="AC166" s="101"/>
    </row>
    <row r="167" spans="5:32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2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2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0</v>
      </c>
      <c r="P169" s="198" t="s">
        <v>57</v>
      </c>
      <c r="Q169" s="198"/>
      <c r="R169" s="198"/>
      <c r="S169" s="198"/>
      <c r="T169" s="198"/>
      <c r="U169" s="148">
        <f>COUNTIF(G166:Y166,"=2")</f>
        <v>0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</row>
    <row r="170" spans="5:32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0</v>
      </c>
      <c r="M170" s="217" t="s">
        <v>59</v>
      </c>
      <c r="N170" s="217"/>
      <c r="O170" s="152">
        <f>COUNTIF(G166:Y166,"=1")</f>
        <v>0</v>
      </c>
      <c r="P170" s="198" t="s">
        <v>60</v>
      </c>
      <c r="Q170" s="198"/>
      <c r="R170" s="198"/>
      <c r="S170" s="198"/>
      <c r="T170" s="198"/>
      <c r="U170" s="151">
        <f>COUNTIF(G166:Y166,"&gt;=3")</f>
        <v>18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</row>
    <row r="171" spans="5:32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0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</row>
    <row r="172" spans="5:32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0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</row>
    <row r="173" spans="5:32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0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</row>
    <row r="174" spans="5:32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18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</row>
    <row r="175" spans="5:32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</row>
    <row r="176" spans="5:32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</row>
    <row r="177" spans="5:32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</row>
    <row r="178" spans="5:32" ht="15.5" thickTop="1" thickBot="1" x14ac:dyDescent="0.4"/>
    <row r="179" spans="5:32" x14ac:dyDescent="0.35">
      <c r="E179" s="101"/>
      <c r="F179" s="102" t="s">
        <v>49</v>
      </c>
      <c r="G179" s="196">
        <f>C13</f>
        <v>0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0</v>
      </c>
      <c r="AB179" s="101"/>
      <c r="AC179" s="101"/>
    </row>
    <row r="180" spans="5:32" ht="15" thickBot="1" x14ac:dyDescent="0.4">
      <c r="E180" s="101"/>
      <c r="F180" s="104" t="s">
        <v>6</v>
      </c>
      <c r="G180" s="210">
        <f>E13</f>
        <v>20</v>
      </c>
      <c r="H180" s="211"/>
      <c r="I180" s="211"/>
      <c r="J180" s="211"/>
      <c r="K180" s="17"/>
      <c r="L180" s="211">
        <f>$F$3</f>
        <v>133</v>
      </c>
      <c r="M180" s="211"/>
      <c r="N180" s="211"/>
      <c r="O180" s="211">
        <f>$G$3</f>
        <v>68.599999999999994</v>
      </c>
      <c r="P180" s="211"/>
      <c r="Q180" s="212">
        <f>ROUND((G180*(L180/113)+(O180-AA183)),0)</f>
        <v>20</v>
      </c>
      <c r="R180" s="212"/>
      <c r="S180" s="212"/>
      <c r="T180" s="212"/>
      <c r="U180" s="17"/>
      <c r="V180" s="17"/>
      <c r="AA180" s="17"/>
      <c r="AB180" s="101"/>
      <c r="AC180" s="101"/>
    </row>
    <row r="181" spans="5:32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2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2" x14ac:dyDescent="0.35">
      <c r="E183" s="101"/>
      <c r="F183" s="109" t="s">
        <v>11</v>
      </c>
      <c r="G183" s="110">
        <f>G$7</f>
        <v>4</v>
      </c>
      <c r="H183" s="110">
        <f t="shared" ref="H183:O183" si="71">H$7</f>
        <v>4</v>
      </c>
      <c r="I183" s="110">
        <f t="shared" si="71"/>
        <v>5</v>
      </c>
      <c r="J183" s="110">
        <f t="shared" si="71"/>
        <v>4</v>
      </c>
      <c r="K183" s="110">
        <f t="shared" si="71"/>
        <v>3</v>
      </c>
      <c r="L183" s="110">
        <f t="shared" si="71"/>
        <v>5</v>
      </c>
      <c r="M183" s="110">
        <f t="shared" si="71"/>
        <v>3</v>
      </c>
      <c r="N183" s="110">
        <f t="shared" si="71"/>
        <v>5</v>
      </c>
      <c r="O183" s="110">
        <f t="shared" si="71"/>
        <v>3</v>
      </c>
      <c r="P183" s="111">
        <f>SUM(G183:O183)</f>
        <v>36</v>
      </c>
      <c r="Q183" s="110">
        <f t="shared" ref="Q183:Y183" si="72">Q$7</f>
        <v>4</v>
      </c>
      <c r="R183" s="112">
        <f t="shared" si="72"/>
        <v>4</v>
      </c>
      <c r="S183" s="112">
        <f t="shared" si="72"/>
        <v>3</v>
      </c>
      <c r="T183" s="112">
        <f t="shared" si="72"/>
        <v>5</v>
      </c>
      <c r="U183" s="112">
        <f t="shared" si="72"/>
        <v>3</v>
      </c>
      <c r="V183" s="112">
        <f t="shared" si="72"/>
        <v>4</v>
      </c>
      <c r="W183" s="112">
        <f t="shared" si="72"/>
        <v>4</v>
      </c>
      <c r="X183" s="112">
        <f t="shared" si="72"/>
        <v>5</v>
      </c>
      <c r="Y183" s="113">
        <f t="shared" si="72"/>
        <v>4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2" x14ac:dyDescent="0.35">
      <c r="E184" s="101"/>
      <c r="F184" s="114" t="s">
        <v>7</v>
      </c>
      <c r="G184" s="115">
        <f>G$8</f>
        <v>4</v>
      </c>
      <c r="H184" s="115">
        <f t="shared" ref="H184:O184" si="73">H$8</f>
        <v>8</v>
      </c>
      <c r="I184" s="115">
        <f t="shared" si="73"/>
        <v>12</v>
      </c>
      <c r="J184" s="115">
        <f t="shared" si="73"/>
        <v>14</v>
      </c>
      <c r="K184" s="115">
        <f t="shared" si="73"/>
        <v>2</v>
      </c>
      <c r="L184" s="115">
        <f t="shared" si="73"/>
        <v>10</v>
      </c>
      <c r="M184" s="115">
        <f t="shared" si="73"/>
        <v>18</v>
      </c>
      <c r="N184" s="115">
        <f t="shared" si="73"/>
        <v>16</v>
      </c>
      <c r="O184" s="116">
        <f t="shared" si="73"/>
        <v>6</v>
      </c>
      <c r="P184" s="117"/>
      <c r="Q184" s="118">
        <f t="shared" ref="Q184:Y184" si="74">Q$8</f>
        <v>1</v>
      </c>
      <c r="R184" s="119">
        <f t="shared" si="74"/>
        <v>9</v>
      </c>
      <c r="S184" s="119">
        <f t="shared" si="74"/>
        <v>11</v>
      </c>
      <c r="T184" s="119">
        <f t="shared" si="74"/>
        <v>5</v>
      </c>
      <c r="U184" s="119">
        <f t="shared" si="74"/>
        <v>17</v>
      </c>
      <c r="V184" s="119">
        <f t="shared" si="74"/>
        <v>15</v>
      </c>
      <c r="W184" s="119">
        <f t="shared" si="74"/>
        <v>3</v>
      </c>
      <c r="X184" s="119">
        <f t="shared" si="74"/>
        <v>13</v>
      </c>
      <c r="Y184" s="116">
        <f t="shared" si="74"/>
        <v>7</v>
      </c>
      <c r="Z184" s="117"/>
      <c r="AA184" s="120"/>
      <c r="AB184" s="101"/>
      <c r="AC184" s="101"/>
    </row>
    <row r="185" spans="5:32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1</v>
      </c>
      <c r="H185" s="122">
        <f t="shared" ref="H185:O185" si="75">IF($Q180&lt;=18,IF(H184&lt;=$Q180,1,0),IF($Q180&lt;=36,IF(H184&lt;=($Q180-18),2,1),IF($Q180&gt;36,IF(H184&lt;=($Q180-36),3,2))))</f>
        <v>1</v>
      </c>
      <c r="I185" s="122">
        <f t="shared" si="75"/>
        <v>1</v>
      </c>
      <c r="J185" s="122">
        <f t="shared" si="75"/>
        <v>1</v>
      </c>
      <c r="K185" s="122">
        <f t="shared" si="75"/>
        <v>2</v>
      </c>
      <c r="L185" s="122">
        <f t="shared" si="75"/>
        <v>1</v>
      </c>
      <c r="M185" s="122">
        <f t="shared" si="75"/>
        <v>1</v>
      </c>
      <c r="N185" s="122">
        <f t="shared" si="75"/>
        <v>1</v>
      </c>
      <c r="O185" s="123">
        <f t="shared" si="75"/>
        <v>1</v>
      </c>
      <c r="P185" s="124">
        <f>SUM(G185:O185)</f>
        <v>10</v>
      </c>
      <c r="Q185" s="123">
        <f t="shared" ref="Q185:Y185" si="76">IF($Q180&lt;=18,IF(Q184&lt;=$Q180,1,0),IF($Q180&lt;=36,IF(Q184&lt;=($Q180-18),2,1),IF($Q180&gt;36,IF(Q184&lt;=($Q180-36),3,2))))</f>
        <v>2</v>
      </c>
      <c r="R185" s="123">
        <f t="shared" si="76"/>
        <v>1</v>
      </c>
      <c r="S185" s="123">
        <f t="shared" si="76"/>
        <v>1</v>
      </c>
      <c r="T185" s="123">
        <f t="shared" si="76"/>
        <v>1</v>
      </c>
      <c r="U185" s="123">
        <f t="shared" si="76"/>
        <v>1</v>
      </c>
      <c r="V185" s="123">
        <f t="shared" si="76"/>
        <v>1</v>
      </c>
      <c r="W185" s="123">
        <f t="shared" si="76"/>
        <v>1</v>
      </c>
      <c r="X185" s="123">
        <f t="shared" si="76"/>
        <v>1</v>
      </c>
      <c r="Y185" s="123">
        <f t="shared" si="76"/>
        <v>1</v>
      </c>
      <c r="Z185" s="125">
        <f>SUM(Q185:Y185)</f>
        <v>10</v>
      </c>
      <c r="AA185" s="126">
        <f>P185+Z185</f>
        <v>20</v>
      </c>
      <c r="AB185" s="101"/>
      <c r="AC185" s="101"/>
    </row>
    <row r="186" spans="5:32" x14ac:dyDescent="0.35">
      <c r="E186" s="101"/>
      <c r="F186" s="127" t="s">
        <v>51</v>
      </c>
      <c r="G186" s="128">
        <f t="shared" ref="G186:O186" si="77">G13</f>
        <v>10</v>
      </c>
      <c r="H186" s="128">
        <f t="shared" si="77"/>
        <v>10</v>
      </c>
      <c r="I186" s="128">
        <f t="shared" si="77"/>
        <v>10</v>
      </c>
      <c r="J186" s="128">
        <f t="shared" si="77"/>
        <v>10</v>
      </c>
      <c r="K186" s="128">
        <f t="shared" si="77"/>
        <v>10</v>
      </c>
      <c r="L186" s="128">
        <f t="shared" si="77"/>
        <v>10</v>
      </c>
      <c r="M186" s="128">
        <f t="shared" si="77"/>
        <v>10</v>
      </c>
      <c r="N186" s="128">
        <f t="shared" si="77"/>
        <v>10</v>
      </c>
      <c r="O186" s="128">
        <f t="shared" si="77"/>
        <v>10</v>
      </c>
      <c r="P186" s="129">
        <f>SUM(G186:O186)</f>
        <v>90</v>
      </c>
      <c r="Q186" s="130">
        <f t="shared" ref="Q186:Y186" si="78">Q13</f>
        <v>10</v>
      </c>
      <c r="R186" s="128">
        <f t="shared" si="78"/>
        <v>10</v>
      </c>
      <c r="S186" s="128">
        <f t="shared" si="78"/>
        <v>10</v>
      </c>
      <c r="T186" s="128">
        <f t="shared" si="78"/>
        <v>10</v>
      </c>
      <c r="U186" s="128">
        <f t="shared" si="78"/>
        <v>10</v>
      </c>
      <c r="V186" s="128">
        <f t="shared" si="78"/>
        <v>10</v>
      </c>
      <c r="W186" s="128">
        <f t="shared" si="78"/>
        <v>10</v>
      </c>
      <c r="X186" s="128">
        <f t="shared" si="78"/>
        <v>10</v>
      </c>
      <c r="Y186" s="131">
        <f t="shared" si="78"/>
        <v>10</v>
      </c>
      <c r="Z186" s="129">
        <f>SUM(Q186:Y186)</f>
        <v>90</v>
      </c>
      <c r="AA186" s="132">
        <f>P186+Z186</f>
        <v>180</v>
      </c>
      <c r="AB186" s="101"/>
      <c r="AC186" s="101"/>
    </row>
    <row r="187" spans="5:32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0</v>
      </c>
      <c r="H187" s="134">
        <f t="shared" ref="H187:O187" si="79">IF(H186-H183=-1,3+H185)+IF(H186-H183=0,2+H185)+IF(H186-H183=1,1+H185)+IF(H186-H183=2,H185)+IF(H186-H183=3,IF(H185-1&gt;0,H185-1,0))+IF(H186-H183=4,IF(H185-2&gt;0,H185-2,0))</f>
        <v>0</v>
      </c>
      <c r="I187" s="134">
        <f t="shared" si="79"/>
        <v>0</v>
      </c>
      <c r="J187" s="134">
        <f t="shared" si="79"/>
        <v>0</v>
      </c>
      <c r="K187" s="134">
        <f t="shared" si="79"/>
        <v>0</v>
      </c>
      <c r="L187" s="134">
        <f t="shared" si="79"/>
        <v>0</v>
      </c>
      <c r="M187" s="134">
        <f t="shared" si="79"/>
        <v>0</v>
      </c>
      <c r="N187" s="134">
        <f t="shared" si="79"/>
        <v>0</v>
      </c>
      <c r="O187" s="135">
        <f t="shared" si="79"/>
        <v>0</v>
      </c>
      <c r="P187" s="136">
        <f>SUM(G187:O187)</f>
        <v>0</v>
      </c>
      <c r="Q187" s="137">
        <f t="shared" ref="Q187:Y187" si="80">IF(Q186-Q183=-1,3+Q185)+IF(Q186-Q183=0,2+Q185)+IF(Q186-Q183=1,1+Q185)+IF(Q186-Q183=2,Q185)+IF(Q186-Q183=3,IF(Q185-1&gt;0,Q185-1,0))+IF(Q186-Q183=4,IF(Q185-2&gt;0,Q185-2,0))</f>
        <v>0</v>
      </c>
      <c r="R187" s="138">
        <f t="shared" si="80"/>
        <v>0</v>
      </c>
      <c r="S187" s="138">
        <f t="shared" si="80"/>
        <v>0</v>
      </c>
      <c r="T187" s="138">
        <f t="shared" si="80"/>
        <v>0</v>
      </c>
      <c r="U187" s="138">
        <f t="shared" si="80"/>
        <v>0</v>
      </c>
      <c r="V187" s="138">
        <f t="shared" si="80"/>
        <v>0</v>
      </c>
      <c r="W187" s="138">
        <f t="shared" si="80"/>
        <v>0</v>
      </c>
      <c r="X187" s="138">
        <f t="shared" si="80"/>
        <v>0</v>
      </c>
      <c r="Y187" s="135">
        <f t="shared" si="80"/>
        <v>0</v>
      </c>
      <c r="Z187" s="136">
        <f>SUM(Q187:Y187)</f>
        <v>0</v>
      </c>
      <c r="AA187" s="139">
        <f>P187+Z187</f>
        <v>0</v>
      </c>
      <c r="AB187" s="101"/>
      <c r="AC187" s="101"/>
    </row>
    <row r="188" spans="5:32" ht="15" thickBot="1" x14ac:dyDescent="0.4">
      <c r="E188" s="101"/>
      <c r="F188" s="140" t="s">
        <v>53</v>
      </c>
      <c r="G188" s="141">
        <f t="shared" ref="G188:O188" si="81">IF(G186-G183=-2,4)+IF(G186-G183=-1,3)+IF(G186-G183=0,2)+IF(G186-G183=1,1)+IF(G186-G183&gt;2,0)</f>
        <v>0</v>
      </c>
      <c r="H188" s="141">
        <f t="shared" si="81"/>
        <v>0</v>
      </c>
      <c r="I188" s="141">
        <f t="shared" si="81"/>
        <v>0</v>
      </c>
      <c r="J188" s="141">
        <f t="shared" si="81"/>
        <v>0</v>
      </c>
      <c r="K188" s="141">
        <f t="shared" si="81"/>
        <v>0</v>
      </c>
      <c r="L188" s="141">
        <f t="shared" si="81"/>
        <v>0</v>
      </c>
      <c r="M188" s="141">
        <f t="shared" si="81"/>
        <v>0</v>
      </c>
      <c r="N188" s="141">
        <f t="shared" si="81"/>
        <v>0</v>
      </c>
      <c r="O188" s="142">
        <f t="shared" si="81"/>
        <v>0</v>
      </c>
      <c r="P188" s="143">
        <f>SUM(G188:O188)</f>
        <v>0</v>
      </c>
      <c r="Q188" s="142">
        <f t="shared" ref="Q188:Y188" si="82">IF(Q186-Q183=-2,4)+IF(Q186-Q183=-1,3)+IF(Q186-Q183=0,2)+IF(Q186-Q183=1,1)+IF(Q186-Q183&gt;2,0)</f>
        <v>0</v>
      </c>
      <c r="R188" s="142">
        <f t="shared" si="82"/>
        <v>0</v>
      </c>
      <c r="S188" s="142">
        <f t="shared" si="82"/>
        <v>0</v>
      </c>
      <c r="T188" s="142">
        <f t="shared" si="82"/>
        <v>0</v>
      </c>
      <c r="U188" s="142">
        <f t="shared" si="82"/>
        <v>0</v>
      </c>
      <c r="V188" s="142">
        <f t="shared" si="82"/>
        <v>0</v>
      </c>
      <c r="W188" s="142">
        <f t="shared" si="82"/>
        <v>0</v>
      </c>
      <c r="X188" s="142">
        <f t="shared" si="82"/>
        <v>0</v>
      </c>
      <c r="Y188" s="142">
        <f t="shared" si="82"/>
        <v>0</v>
      </c>
      <c r="Z188" s="143">
        <f>SUM(Q188:Y188)</f>
        <v>0</v>
      </c>
      <c r="AA188" s="144">
        <f>P188+Z188</f>
        <v>0</v>
      </c>
      <c r="AB188" s="101"/>
      <c r="AC188" s="101"/>
    </row>
    <row r="189" spans="5:32" x14ac:dyDescent="0.35">
      <c r="E189" s="101"/>
      <c r="F189" s="38"/>
      <c r="G189" s="28">
        <f>G186-G183</f>
        <v>6</v>
      </c>
      <c r="H189" s="28">
        <f t="shared" ref="H189:O189" si="83">H186-H183</f>
        <v>6</v>
      </c>
      <c r="I189" s="28">
        <f t="shared" si="83"/>
        <v>5</v>
      </c>
      <c r="J189" s="28">
        <f t="shared" si="83"/>
        <v>6</v>
      </c>
      <c r="K189" s="28">
        <f t="shared" si="83"/>
        <v>7</v>
      </c>
      <c r="L189" s="28">
        <f t="shared" si="83"/>
        <v>5</v>
      </c>
      <c r="M189" s="28">
        <f t="shared" si="83"/>
        <v>7</v>
      </c>
      <c r="N189" s="28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5"/>
      <c r="AA189" s="146"/>
      <c r="AB189" s="101"/>
      <c r="AC189" s="101"/>
    </row>
    <row r="190" spans="5:32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2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2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0</v>
      </c>
      <c r="P192" s="198" t="s">
        <v>57</v>
      </c>
      <c r="Q192" s="198"/>
      <c r="R192" s="198"/>
      <c r="S192" s="198"/>
      <c r="T192" s="198"/>
      <c r="U192" s="148">
        <f>COUNTIF(G189:Y189,"=2")</f>
        <v>0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</row>
    <row r="193" spans="5:32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0</v>
      </c>
      <c r="P193" s="198" t="s">
        <v>60</v>
      </c>
      <c r="Q193" s="198"/>
      <c r="R193" s="198"/>
      <c r="S193" s="198"/>
      <c r="T193" s="198"/>
      <c r="U193" s="151">
        <f>COUNTIF(G189:Y189,"&gt;=3")</f>
        <v>18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</row>
    <row r="194" spans="5:32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0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</row>
    <row r="195" spans="5:32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0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</row>
    <row r="196" spans="5:32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0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</row>
    <row r="197" spans="5:32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18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</row>
    <row r="198" spans="5:32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</row>
    <row r="199" spans="5:32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</row>
    <row r="200" spans="5:32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</row>
    <row r="201" spans="5:32" ht="15.5" thickTop="1" thickBot="1" x14ac:dyDescent="0.4"/>
    <row r="202" spans="5:32" x14ac:dyDescent="0.35">
      <c r="E202" s="101"/>
      <c r="F202" s="102" t="s">
        <v>49</v>
      </c>
      <c r="G202" s="196">
        <f>C14</f>
        <v>0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0</v>
      </c>
      <c r="AB202" s="101"/>
      <c r="AC202" s="101"/>
    </row>
    <row r="203" spans="5:32" ht="15" thickBot="1" x14ac:dyDescent="0.4">
      <c r="E203" s="101"/>
      <c r="F203" s="104" t="s">
        <v>6</v>
      </c>
      <c r="G203" s="210">
        <f>E14</f>
        <v>20</v>
      </c>
      <c r="H203" s="211"/>
      <c r="I203" s="211"/>
      <c r="J203" s="211"/>
      <c r="K203" s="17"/>
      <c r="L203" s="211">
        <f>$F$3</f>
        <v>133</v>
      </c>
      <c r="M203" s="211"/>
      <c r="N203" s="211"/>
      <c r="O203" s="211">
        <f>$G$3</f>
        <v>68.599999999999994</v>
      </c>
      <c r="P203" s="211"/>
      <c r="Q203" s="212">
        <f>ROUND((G203*(L203/113)+(O203-AA206)),0)</f>
        <v>20</v>
      </c>
      <c r="R203" s="212"/>
      <c r="S203" s="212"/>
      <c r="T203" s="212"/>
      <c r="U203" s="17"/>
      <c r="V203" s="17"/>
      <c r="AA203" s="17"/>
      <c r="AB203" s="101"/>
      <c r="AC203" s="101"/>
    </row>
    <row r="204" spans="5:32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2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2" x14ac:dyDescent="0.35">
      <c r="E206" s="101"/>
      <c r="F206" s="109" t="s">
        <v>11</v>
      </c>
      <c r="G206" s="110">
        <f>G$7</f>
        <v>4</v>
      </c>
      <c r="H206" s="110">
        <f t="shared" ref="H206:O206" si="85">H$7</f>
        <v>4</v>
      </c>
      <c r="I206" s="110">
        <f t="shared" si="85"/>
        <v>5</v>
      </c>
      <c r="J206" s="110">
        <f t="shared" si="85"/>
        <v>4</v>
      </c>
      <c r="K206" s="110">
        <f t="shared" si="85"/>
        <v>3</v>
      </c>
      <c r="L206" s="110">
        <f t="shared" si="85"/>
        <v>5</v>
      </c>
      <c r="M206" s="110">
        <f t="shared" si="85"/>
        <v>3</v>
      </c>
      <c r="N206" s="110">
        <f t="shared" si="85"/>
        <v>5</v>
      </c>
      <c r="O206" s="110">
        <f t="shared" si="85"/>
        <v>3</v>
      </c>
      <c r="P206" s="111">
        <f>SUM(G206:O206)</f>
        <v>36</v>
      </c>
      <c r="Q206" s="110">
        <f t="shared" ref="Q206:Y206" si="86">Q$7</f>
        <v>4</v>
      </c>
      <c r="R206" s="112">
        <f t="shared" si="86"/>
        <v>4</v>
      </c>
      <c r="S206" s="112">
        <f t="shared" si="86"/>
        <v>3</v>
      </c>
      <c r="T206" s="112">
        <f t="shared" si="86"/>
        <v>5</v>
      </c>
      <c r="U206" s="112">
        <f t="shared" si="86"/>
        <v>3</v>
      </c>
      <c r="V206" s="112">
        <f t="shared" si="86"/>
        <v>4</v>
      </c>
      <c r="W206" s="112">
        <f t="shared" si="86"/>
        <v>4</v>
      </c>
      <c r="X206" s="112">
        <f t="shared" si="86"/>
        <v>5</v>
      </c>
      <c r="Y206" s="113">
        <f t="shared" si="86"/>
        <v>4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2" x14ac:dyDescent="0.35">
      <c r="E207" s="101"/>
      <c r="F207" s="114" t="s">
        <v>7</v>
      </c>
      <c r="G207" s="115">
        <f>G$8</f>
        <v>4</v>
      </c>
      <c r="H207" s="115">
        <f t="shared" ref="H207:O207" si="87">H$8</f>
        <v>8</v>
      </c>
      <c r="I207" s="115">
        <f t="shared" si="87"/>
        <v>12</v>
      </c>
      <c r="J207" s="115">
        <f t="shared" si="87"/>
        <v>14</v>
      </c>
      <c r="K207" s="115">
        <f t="shared" si="87"/>
        <v>2</v>
      </c>
      <c r="L207" s="115">
        <f t="shared" si="87"/>
        <v>10</v>
      </c>
      <c r="M207" s="115">
        <f t="shared" si="87"/>
        <v>18</v>
      </c>
      <c r="N207" s="115">
        <f t="shared" si="87"/>
        <v>16</v>
      </c>
      <c r="O207" s="116">
        <f t="shared" si="87"/>
        <v>6</v>
      </c>
      <c r="P207" s="117"/>
      <c r="Q207" s="118">
        <f t="shared" ref="Q207:Y207" si="88">Q$8</f>
        <v>1</v>
      </c>
      <c r="R207" s="119">
        <f t="shared" si="88"/>
        <v>9</v>
      </c>
      <c r="S207" s="119">
        <f t="shared" si="88"/>
        <v>11</v>
      </c>
      <c r="T207" s="119">
        <f t="shared" si="88"/>
        <v>5</v>
      </c>
      <c r="U207" s="119">
        <f t="shared" si="88"/>
        <v>17</v>
      </c>
      <c r="V207" s="119">
        <f t="shared" si="88"/>
        <v>15</v>
      </c>
      <c r="W207" s="119">
        <f t="shared" si="88"/>
        <v>3</v>
      </c>
      <c r="X207" s="119">
        <f t="shared" si="88"/>
        <v>13</v>
      </c>
      <c r="Y207" s="116">
        <f t="shared" si="88"/>
        <v>7</v>
      </c>
      <c r="Z207" s="117"/>
      <c r="AA207" s="120"/>
      <c r="AB207" s="101"/>
      <c r="AC207" s="101"/>
    </row>
    <row r="208" spans="5:32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:O208" si="89">IF($Q203&lt;=18,IF(H207&lt;=$Q203,1,0),IF($Q203&lt;=36,IF(H207&lt;=($Q203-18),2,1),IF($Q203&gt;36,IF(H207&lt;=($Q203-36),3,2))))</f>
        <v>1</v>
      </c>
      <c r="I208" s="122">
        <f t="shared" si="89"/>
        <v>1</v>
      </c>
      <c r="J208" s="122">
        <f t="shared" si="89"/>
        <v>1</v>
      </c>
      <c r="K208" s="122">
        <f t="shared" si="89"/>
        <v>2</v>
      </c>
      <c r="L208" s="122">
        <f t="shared" si="89"/>
        <v>1</v>
      </c>
      <c r="M208" s="122">
        <f t="shared" si="89"/>
        <v>1</v>
      </c>
      <c r="N208" s="122">
        <f t="shared" si="89"/>
        <v>1</v>
      </c>
      <c r="O208" s="123">
        <f t="shared" si="89"/>
        <v>1</v>
      </c>
      <c r="P208" s="124">
        <f>SUM(G208:O208)</f>
        <v>10</v>
      </c>
      <c r="Q208" s="123">
        <f t="shared" ref="Q208:Y208" si="90">IF($Q203&lt;=18,IF(Q207&lt;=$Q203,1,0),IF($Q203&lt;=36,IF(Q207&lt;=($Q203-18),2,1),IF($Q203&gt;36,IF(Q207&lt;=($Q203-36),3,2))))</f>
        <v>2</v>
      </c>
      <c r="R208" s="123">
        <f t="shared" si="90"/>
        <v>1</v>
      </c>
      <c r="S208" s="123">
        <f t="shared" si="90"/>
        <v>1</v>
      </c>
      <c r="T208" s="123">
        <f t="shared" si="90"/>
        <v>1</v>
      </c>
      <c r="U208" s="123">
        <f t="shared" si="90"/>
        <v>1</v>
      </c>
      <c r="V208" s="123">
        <f t="shared" si="90"/>
        <v>1</v>
      </c>
      <c r="W208" s="123">
        <f t="shared" si="90"/>
        <v>1</v>
      </c>
      <c r="X208" s="123">
        <f t="shared" si="90"/>
        <v>1</v>
      </c>
      <c r="Y208" s="123">
        <f t="shared" si="90"/>
        <v>1</v>
      </c>
      <c r="Z208" s="125">
        <f>SUM(Q208:Y208)</f>
        <v>10</v>
      </c>
      <c r="AA208" s="126">
        <f>P208+Z208</f>
        <v>20</v>
      </c>
      <c r="AB208" s="101"/>
      <c r="AC208" s="101"/>
    </row>
    <row r="209" spans="5:32" x14ac:dyDescent="0.35">
      <c r="E209" s="101"/>
      <c r="F209" s="127" t="s">
        <v>51</v>
      </c>
      <c r="G209" s="128">
        <f t="shared" ref="G209:O209" si="91">G14</f>
        <v>10</v>
      </c>
      <c r="H209" s="128">
        <f t="shared" si="91"/>
        <v>10</v>
      </c>
      <c r="I209" s="128">
        <f t="shared" si="91"/>
        <v>10</v>
      </c>
      <c r="J209" s="128">
        <f t="shared" si="91"/>
        <v>10</v>
      </c>
      <c r="K209" s="128">
        <f t="shared" si="91"/>
        <v>10</v>
      </c>
      <c r="L209" s="128">
        <f t="shared" si="91"/>
        <v>10</v>
      </c>
      <c r="M209" s="128">
        <f t="shared" si="91"/>
        <v>10</v>
      </c>
      <c r="N209" s="128">
        <f t="shared" si="91"/>
        <v>10</v>
      </c>
      <c r="O209" s="128">
        <f t="shared" si="91"/>
        <v>10</v>
      </c>
      <c r="P209" s="129">
        <f>SUM(G209:O209)</f>
        <v>90</v>
      </c>
      <c r="Q209" s="130">
        <f t="shared" ref="Q209:Y209" si="92">Q14</f>
        <v>10</v>
      </c>
      <c r="R209" s="128">
        <f t="shared" si="92"/>
        <v>10</v>
      </c>
      <c r="S209" s="128">
        <f t="shared" si="92"/>
        <v>10</v>
      </c>
      <c r="T209" s="128">
        <f t="shared" si="92"/>
        <v>10</v>
      </c>
      <c r="U209" s="128">
        <f t="shared" si="92"/>
        <v>10</v>
      </c>
      <c r="V209" s="128">
        <f t="shared" si="92"/>
        <v>10</v>
      </c>
      <c r="W209" s="128">
        <f t="shared" si="92"/>
        <v>10</v>
      </c>
      <c r="X209" s="128">
        <f t="shared" si="92"/>
        <v>10</v>
      </c>
      <c r="Y209" s="131">
        <f t="shared" si="92"/>
        <v>10</v>
      </c>
      <c r="Z209" s="129">
        <f>SUM(Q209:Y209)</f>
        <v>90</v>
      </c>
      <c r="AA209" s="132">
        <f>P209+Z209</f>
        <v>180</v>
      </c>
      <c r="AB209" s="101"/>
      <c r="AC209" s="101"/>
    </row>
    <row r="210" spans="5:32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0</v>
      </c>
      <c r="H210" s="134">
        <f t="shared" ref="H210:O210" si="93">IF(H209-H206=-1,3+H208)+IF(H209-H206=0,2+H208)+IF(H209-H206=1,1+H208)+IF(H209-H206=2,H208)+IF(H209-H206=3,IF(H208-1&gt;0,H208-1,0))+IF(H209-H206=4,IF(H208-2&gt;0,H208-2,0))</f>
        <v>0</v>
      </c>
      <c r="I210" s="134">
        <f t="shared" si="93"/>
        <v>0</v>
      </c>
      <c r="J210" s="134">
        <f t="shared" si="93"/>
        <v>0</v>
      </c>
      <c r="K210" s="134">
        <f t="shared" si="93"/>
        <v>0</v>
      </c>
      <c r="L210" s="134">
        <f t="shared" si="93"/>
        <v>0</v>
      </c>
      <c r="M210" s="134">
        <f t="shared" si="93"/>
        <v>0</v>
      </c>
      <c r="N210" s="134">
        <f t="shared" si="93"/>
        <v>0</v>
      </c>
      <c r="O210" s="135">
        <f t="shared" si="93"/>
        <v>0</v>
      </c>
      <c r="P210" s="136">
        <f>SUM(G210:O210)</f>
        <v>0</v>
      </c>
      <c r="Q210" s="137">
        <f t="shared" ref="Q210:Y210" si="94">IF(Q209-Q206=-1,3+Q208)+IF(Q209-Q206=0,2+Q208)+IF(Q209-Q206=1,1+Q208)+IF(Q209-Q206=2,Q208)+IF(Q209-Q206=3,IF(Q208-1&gt;0,Q208-1,0))+IF(Q209-Q206=4,IF(Q208-2&gt;0,Q208-2,0))</f>
        <v>0</v>
      </c>
      <c r="R210" s="138">
        <f t="shared" si="94"/>
        <v>0</v>
      </c>
      <c r="S210" s="138">
        <f t="shared" si="94"/>
        <v>0</v>
      </c>
      <c r="T210" s="138">
        <f t="shared" si="94"/>
        <v>0</v>
      </c>
      <c r="U210" s="138">
        <f t="shared" si="94"/>
        <v>0</v>
      </c>
      <c r="V210" s="138">
        <f t="shared" si="94"/>
        <v>0</v>
      </c>
      <c r="W210" s="138">
        <f t="shared" si="94"/>
        <v>0</v>
      </c>
      <c r="X210" s="138">
        <f t="shared" si="94"/>
        <v>0</v>
      </c>
      <c r="Y210" s="135">
        <f t="shared" si="94"/>
        <v>0</v>
      </c>
      <c r="Z210" s="136">
        <f>SUM(Q210:Y210)</f>
        <v>0</v>
      </c>
      <c r="AA210" s="139">
        <f>P210+Z210</f>
        <v>0</v>
      </c>
      <c r="AB210" s="101"/>
      <c r="AC210" s="101"/>
    </row>
    <row r="211" spans="5:32" ht="15" thickBot="1" x14ac:dyDescent="0.4">
      <c r="E211" s="101"/>
      <c r="F211" s="140" t="s">
        <v>53</v>
      </c>
      <c r="G211" s="141">
        <f t="shared" ref="G211:O211" si="95">IF(G209-G206=-2,4)+IF(G209-G206=-1,3)+IF(G209-G206=0,2)+IF(G209-G206=1,1)+IF(G209-G206&gt;2,0)</f>
        <v>0</v>
      </c>
      <c r="H211" s="141">
        <f t="shared" si="95"/>
        <v>0</v>
      </c>
      <c r="I211" s="141">
        <f t="shared" si="95"/>
        <v>0</v>
      </c>
      <c r="J211" s="141">
        <f t="shared" si="95"/>
        <v>0</v>
      </c>
      <c r="K211" s="141">
        <f t="shared" si="95"/>
        <v>0</v>
      </c>
      <c r="L211" s="141">
        <f t="shared" si="95"/>
        <v>0</v>
      </c>
      <c r="M211" s="141">
        <f t="shared" si="95"/>
        <v>0</v>
      </c>
      <c r="N211" s="141">
        <f t="shared" si="95"/>
        <v>0</v>
      </c>
      <c r="O211" s="142">
        <f t="shared" si="95"/>
        <v>0</v>
      </c>
      <c r="P211" s="143">
        <f>SUM(G211:O211)</f>
        <v>0</v>
      </c>
      <c r="Q211" s="142">
        <f t="shared" ref="Q211:Y211" si="96">IF(Q209-Q206=-2,4)+IF(Q209-Q206=-1,3)+IF(Q209-Q206=0,2)+IF(Q209-Q206=1,1)+IF(Q209-Q206&gt;2,0)</f>
        <v>0</v>
      </c>
      <c r="R211" s="142">
        <f t="shared" si="96"/>
        <v>0</v>
      </c>
      <c r="S211" s="142">
        <f t="shared" si="96"/>
        <v>0</v>
      </c>
      <c r="T211" s="142">
        <f t="shared" si="96"/>
        <v>0</v>
      </c>
      <c r="U211" s="142">
        <f t="shared" si="96"/>
        <v>0</v>
      </c>
      <c r="V211" s="142">
        <f t="shared" si="96"/>
        <v>0</v>
      </c>
      <c r="W211" s="142">
        <f t="shared" si="96"/>
        <v>0</v>
      </c>
      <c r="X211" s="142">
        <f t="shared" si="96"/>
        <v>0</v>
      </c>
      <c r="Y211" s="142">
        <f t="shared" si="96"/>
        <v>0</v>
      </c>
      <c r="Z211" s="143">
        <f>SUM(Q211:Y211)</f>
        <v>0</v>
      </c>
      <c r="AA211" s="144">
        <f>P211+Z211</f>
        <v>0</v>
      </c>
      <c r="AB211" s="101"/>
      <c r="AC211" s="101"/>
    </row>
    <row r="212" spans="5:32" x14ac:dyDescent="0.35">
      <c r="E212" s="101"/>
      <c r="F212" s="38"/>
      <c r="G212" s="28">
        <f>G209-G206</f>
        <v>6</v>
      </c>
      <c r="H212" s="28">
        <f t="shared" ref="H212:O212" si="97">H209-H206</f>
        <v>6</v>
      </c>
      <c r="I212" s="28">
        <f t="shared" si="97"/>
        <v>5</v>
      </c>
      <c r="J212" s="28">
        <f t="shared" si="97"/>
        <v>6</v>
      </c>
      <c r="K212" s="28">
        <f t="shared" si="97"/>
        <v>7</v>
      </c>
      <c r="L212" s="28">
        <f t="shared" si="97"/>
        <v>5</v>
      </c>
      <c r="M212" s="28">
        <f t="shared" si="97"/>
        <v>7</v>
      </c>
      <c r="N212" s="28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5"/>
      <c r="AA212" s="146"/>
      <c r="AB212" s="101"/>
      <c r="AC212" s="101"/>
    </row>
    <row r="213" spans="5:32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2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2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0</v>
      </c>
      <c r="P215" s="198" t="s">
        <v>57</v>
      </c>
      <c r="Q215" s="198"/>
      <c r="R215" s="198"/>
      <c r="S215" s="198"/>
      <c r="T215" s="198"/>
      <c r="U215" s="148">
        <f>COUNTIF(G212:Y212,"=2")</f>
        <v>0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</row>
    <row r="216" spans="5:32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0</v>
      </c>
      <c r="M216" s="217" t="s">
        <v>59</v>
      </c>
      <c r="N216" s="217"/>
      <c r="O216" s="152">
        <f>COUNTIF(G212:Y212,"=1")</f>
        <v>0</v>
      </c>
      <c r="P216" s="198" t="s">
        <v>60</v>
      </c>
      <c r="Q216" s="198"/>
      <c r="R216" s="198"/>
      <c r="S216" s="198"/>
      <c r="T216" s="198"/>
      <c r="U216" s="151">
        <f>COUNTIF(G212:Y212,"&gt;=3")</f>
        <v>18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</row>
    <row r="217" spans="5:32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0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</row>
    <row r="218" spans="5:32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0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</row>
    <row r="219" spans="5:32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0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</row>
    <row r="220" spans="5:32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18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</row>
    <row r="221" spans="5:32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</row>
    <row r="222" spans="5:32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</row>
    <row r="223" spans="5:32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</row>
    <row r="224" spans="5:32" ht="15.5" thickTop="1" thickBot="1" x14ac:dyDescent="0.4"/>
    <row r="225" spans="5:32" x14ac:dyDescent="0.35">
      <c r="E225" s="101"/>
      <c r="F225" s="102" t="s">
        <v>49</v>
      </c>
      <c r="G225" s="196">
        <f>C15</f>
        <v>0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0</v>
      </c>
      <c r="AB225" s="101"/>
      <c r="AC225" s="101"/>
    </row>
    <row r="226" spans="5:32" ht="15" thickBot="1" x14ac:dyDescent="0.4">
      <c r="E226" s="101"/>
      <c r="F226" s="104" t="s">
        <v>6</v>
      </c>
      <c r="G226" s="210">
        <f>E15</f>
        <v>20</v>
      </c>
      <c r="H226" s="211"/>
      <c r="I226" s="211"/>
      <c r="J226" s="211"/>
      <c r="K226" s="17"/>
      <c r="L226" s="211">
        <f>$F$3</f>
        <v>133</v>
      </c>
      <c r="M226" s="211"/>
      <c r="N226" s="211"/>
      <c r="O226" s="211">
        <f>$G$3</f>
        <v>68.599999999999994</v>
      </c>
      <c r="P226" s="211"/>
      <c r="Q226" s="212">
        <f>ROUND((G226*(L226/113)+(O226-AA229)),0)</f>
        <v>20</v>
      </c>
      <c r="R226" s="212"/>
      <c r="S226" s="212"/>
      <c r="T226" s="212"/>
      <c r="U226" s="17"/>
      <c r="V226" s="17"/>
      <c r="AA226" s="17"/>
      <c r="AB226" s="101"/>
      <c r="AC226" s="101"/>
    </row>
    <row r="227" spans="5:32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2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2" x14ac:dyDescent="0.35">
      <c r="E229" s="101"/>
      <c r="F229" s="109" t="s">
        <v>11</v>
      </c>
      <c r="G229" s="110">
        <f>G$7</f>
        <v>4</v>
      </c>
      <c r="H229" s="110">
        <f t="shared" ref="H229:O229" si="99">H$7</f>
        <v>4</v>
      </c>
      <c r="I229" s="110">
        <f t="shared" si="99"/>
        <v>5</v>
      </c>
      <c r="J229" s="110">
        <f t="shared" si="99"/>
        <v>4</v>
      </c>
      <c r="K229" s="110">
        <f t="shared" si="99"/>
        <v>3</v>
      </c>
      <c r="L229" s="110">
        <f t="shared" si="99"/>
        <v>5</v>
      </c>
      <c r="M229" s="110">
        <f t="shared" si="99"/>
        <v>3</v>
      </c>
      <c r="N229" s="110">
        <f t="shared" si="99"/>
        <v>5</v>
      </c>
      <c r="O229" s="110">
        <f t="shared" si="99"/>
        <v>3</v>
      </c>
      <c r="P229" s="111">
        <f>SUM(G229:O229)</f>
        <v>36</v>
      </c>
      <c r="Q229" s="110">
        <f t="shared" ref="Q229:Y229" si="100">Q$7</f>
        <v>4</v>
      </c>
      <c r="R229" s="112">
        <f t="shared" si="100"/>
        <v>4</v>
      </c>
      <c r="S229" s="112">
        <f t="shared" si="100"/>
        <v>3</v>
      </c>
      <c r="T229" s="112">
        <f t="shared" si="100"/>
        <v>5</v>
      </c>
      <c r="U229" s="112">
        <f t="shared" si="100"/>
        <v>3</v>
      </c>
      <c r="V229" s="112">
        <f t="shared" si="100"/>
        <v>4</v>
      </c>
      <c r="W229" s="112">
        <f t="shared" si="100"/>
        <v>4</v>
      </c>
      <c r="X229" s="112">
        <f t="shared" si="100"/>
        <v>5</v>
      </c>
      <c r="Y229" s="113">
        <f t="shared" si="100"/>
        <v>4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2" x14ac:dyDescent="0.35">
      <c r="E230" s="101"/>
      <c r="F230" s="114" t="s">
        <v>7</v>
      </c>
      <c r="G230" s="115">
        <f>G$8</f>
        <v>4</v>
      </c>
      <c r="H230" s="115">
        <f t="shared" ref="H230:O230" si="101">H$8</f>
        <v>8</v>
      </c>
      <c r="I230" s="115">
        <f t="shared" si="101"/>
        <v>12</v>
      </c>
      <c r="J230" s="115">
        <f t="shared" si="101"/>
        <v>14</v>
      </c>
      <c r="K230" s="115">
        <f t="shared" si="101"/>
        <v>2</v>
      </c>
      <c r="L230" s="115">
        <f t="shared" si="101"/>
        <v>10</v>
      </c>
      <c r="M230" s="115">
        <f t="shared" si="101"/>
        <v>18</v>
      </c>
      <c r="N230" s="115">
        <f t="shared" si="101"/>
        <v>16</v>
      </c>
      <c r="O230" s="116">
        <f t="shared" si="101"/>
        <v>6</v>
      </c>
      <c r="P230" s="117"/>
      <c r="Q230" s="118">
        <f t="shared" ref="Q230:Y230" si="102">Q$8</f>
        <v>1</v>
      </c>
      <c r="R230" s="119">
        <f t="shared" si="102"/>
        <v>9</v>
      </c>
      <c r="S230" s="119">
        <f t="shared" si="102"/>
        <v>11</v>
      </c>
      <c r="T230" s="119">
        <f t="shared" si="102"/>
        <v>5</v>
      </c>
      <c r="U230" s="119">
        <f t="shared" si="102"/>
        <v>17</v>
      </c>
      <c r="V230" s="119">
        <f t="shared" si="102"/>
        <v>15</v>
      </c>
      <c r="W230" s="119">
        <f t="shared" si="102"/>
        <v>3</v>
      </c>
      <c r="X230" s="119">
        <f t="shared" si="102"/>
        <v>13</v>
      </c>
      <c r="Y230" s="116">
        <f t="shared" si="102"/>
        <v>7</v>
      </c>
      <c r="Z230" s="117"/>
      <c r="AA230" s="120"/>
      <c r="AB230" s="101"/>
      <c r="AC230" s="101"/>
    </row>
    <row r="231" spans="5:32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1</v>
      </c>
      <c r="H231" s="122">
        <f t="shared" ref="H231:O231" si="103">IF($Q226&lt;=18,IF(H230&lt;=$Q226,1,0),IF($Q226&lt;=36,IF(H230&lt;=($Q226-18),2,1),IF($Q226&gt;36,IF(H230&lt;=($Q226-36),3,2))))</f>
        <v>1</v>
      </c>
      <c r="I231" s="122">
        <f t="shared" si="103"/>
        <v>1</v>
      </c>
      <c r="J231" s="122">
        <f t="shared" si="103"/>
        <v>1</v>
      </c>
      <c r="K231" s="122">
        <f t="shared" si="103"/>
        <v>2</v>
      </c>
      <c r="L231" s="122">
        <f t="shared" si="103"/>
        <v>1</v>
      </c>
      <c r="M231" s="122">
        <f t="shared" si="103"/>
        <v>1</v>
      </c>
      <c r="N231" s="122">
        <f t="shared" si="103"/>
        <v>1</v>
      </c>
      <c r="O231" s="123">
        <f t="shared" si="103"/>
        <v>1</v>
      </c>
      <c r="P231" s="124">
        <f>SUM(G231:O231)</f>
        <v>10</v>
      </c>
      <c r="Q231" s="123">
        <f t="shared" ref="Q231:Y231" si="104">IF($Q226&lt;=18,IF(Q230&lt;=$Q226,1,0),IF($Q226&lt;=36,IF(Q230&lt;=($Q226-18),2,1),IF($Q226&gt;36,IF(Q230&lt;=($Q226-36),3,2))))</f>
        <v>2</v>
      </c>
      <c r="R231" s="123">
        <f t="shared" si="104"/>
        <v>1</v>
      </c>
      <c r="S231" s="123">
        <f t="shared" si="104"/>
        <v>1</v>
      </c>
      <c r="T231" s="123">
        <f t="shared" si="104"/>
        <v>1</v>
      </c>
      <c r="U231" s="123">
        <f t="shared" si="104"/>
        <v>1</v>
      </c>
      <c r="V231" s="123">
        <f t="shared" si="104"/>
        <v>1</v>
      </c>
      <c r="W231" s="123">
        <f t="shared" si="104"/>
        <v>1</v>
      </c>
      <c r="X231" s="123">
        <f t="shared" si="104"/>
        <v>1</v>
      </c>
      <c r="Y231" s="123">
        <f t="shared" si="104"/>
        <v>1</v>
      </c>
      <c r="Z231" s="125">
        <f>SUM(Q231:Y231)</f>
        <v>10</v>
      </c>
      <c r="AA231" s="126">
        <f>P231+Z231</f>
        <v>20</v>
      </c>
      <c r="AB231" s="101"/>
      <c r="AC231" s="101"/>
    </row>
    <row r="232" spans="5:32" x14ac:dyDescent="0.35">
      <c r="E232" s="101"/>
      <c r="F232" s="127" t="s">
        <v>51</v>
      </c>
      <c r="G232" s="128">
        <f t="shared" ref="G232:O232" si="105">G15</f>
        <v>10</v>
      </c>
      <c r="H232" s="128">
        <f t="shared" si="105"/>
        <v>10</v>
      </c>
      <c r="I232" s="128">
        <f t="shared" si="105"/>
        <v>10</v>
      </c>
      <c r="J232" s="128">
        <f t="shared" si="105"/>
        <v>10</v>
      </c>
      <c r="K232" s="128">
        <f t="shared" si="105"/>
        <v>10</v>
      </c>
      <c r="L232" s="128">
        <f t="shared" si="105"/>
        <v>10</v>
      </c>
      <c r="M232" s="128">
        <f t="shared" si="105"/>
        <v>10</v>
      </c>
      <c r="N232" s="128">
        <f t="shared" si="105"/>
        <v>10</v>
      </c>
      <c r="O232" s="128">
        <f t="shared" si="105"/>
        <v>10</v>
      </c>
      <c r="P232" s="129">
        <f>SUM(G232:O232)</f>
        <v>90</v>
      </c>
      <c r="Q232" s="130">
        <f t="shared" ref="Q232:Y232" si="106">Q15</f>
        <v>10</v>
      </c>
      <c r="R232" s="128">
        <f t="shared" si="106"/>
        <v>10</v>
      </c>
      <c r="S232" s="128">
        <f t="shared" si="106"/>
        <v>10</v>
      </c>
      <c r="T232" s="128">
        <f t="shared" si="106"/>
        <v>10</v>
      </c>
      <c r="U232" s="128">
        <f t="shared" si="106"/>
        <v>10</v>
      </c>
      <c r="V232" s="128">
        <f t="shared" si="106"/>
        <v>10</v>
      </c>
      <c r="W232" s="128">
        <f t="shared" si="106"/>
        <v>10</v>
      </c>
      <c r="X232" s="128">
        <f t="shared" si="106"/>
        <v>10</v>
      </c>
      <c r="Y232" s="131">
        <f t="shared" si="106"/>
        <v>10</v>
      </c>
      <c r="Z232" s="129">
        <f>SUM(Q232:Y232)</f>
        <v>90</v>
      </c>
      <c r="AA232" s="132">
        <f>P232+Z232</f>
        <v>180</v>
      </c>
      <c r="AB232" s="101"/>
      <c r="AC232" s="101"/>
    </row>
    <row r="233" spans="5:32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0</v>
      </c>
      <c r="H233" s="134">
        <f t="shared" ref="H233:O233" si="107">IF(H232-H229=-1,3+H231)+IF(H232-H229=0,2+H231)+IF(H232-H229=1,1+H231)+IF(H232-H229=2,H231)+IF(H232-H229=3,IF(H231-1&gt;0,H231-1,0))+IF(H232-H229=4,IF(H231-2&gt;0,H231-2,0))</f>
        <v>0</v>
      </c>
      <c r="I233" s="134">
        <f t="shared" si="107"/>
        <v>0</v>
      </c>
      <c r="J233" s="134">
        <f t="shared" si="107"/>
        <v>0</v>
      </c>
      <c r="K233" s="134">
        <f t="shared" si="107"/>
        <v>0</v>
      </c>
      <c r="L233" s="134">
        <f t="shared" si="107"/>
        <v>0</v>
      </c>
      <c r="M233" s="134">
        <f t="shared" si="107"/>
        <v>0</v>
      </c>
      <c r="N233" s="134">
        <f t="shared" si="107"/>
        <v>0</v>
      </c>
      <c r="O233" s="135">
        <f t="shared" si="107"/>
        <v>0</v>
      </c>
      <c r="P233" s="136">
        <f>SUM(G233:O233)</f>
        <v>0</v>
      </c>
      <c r="Q233" s="137">
        <f t="shared" ref="Q233:Y233" si="108">IF(Q232-Q229=-1,3+Q231)+IF(Q232-Q229=0,2+Q231)+IF(Q232-Q229=1,1+Q231)+IF(Q232-Q229=2,Q231)+IF(Q232-Q229=3,IF(Q231-1&gt;0,Q231-1,0))+IF(Q232-Q229=4,IF(Q231-2&gt;0,Q231-2,0))</f>
        <v>0</v>
      </c>
      <c r="R233" s="138">
        <f t="shared" si="108"/>
        <v>0</v>
      </c>
      <c r="S233" s="138">
        <f t="shared" si="108"/>
        <v>0</v>
      </c>
      <c r="T233" s="138">
        <f t="shared" si="108"/>
        <v>0</v>
      </c>
      <c r="U233" s="138">
        <f t="shared" si="108"/>
        <v>0</v>
      </c>
      <c r="V233" s="138">
        <f t="shared" si="108"/>
        <v>0</v>
      </c>
      <c r="W233" s="138">
        <f t="shared" si="108"/>
        <v>0</v>
      </c>
      <c r="X233" s="138">
        <f t="shared" si="108"/>
        <v>0</v>
      </c>
      <c r="Y233" s="135">
        <f t="shared" si="108"/>
        <v>0</v>
      </c>
      <c r="Z233" s="136">
        <f>SUM(Q233:Y233)</f>
        <v>0</v>
      </c>
      <c r="AA233" s="139">
        <f>P233+Z233</f>
        <v>0</v>
      </c>
      <c r="AB233" s="101"/>
      <c r="AC233" s="101"/>
    </row>
    <row r="234" spans="5:32" ht="15" thickBot="1" x14ac:dyDescent="0.4">
      <c r="E234" s="101"/>
      <c r="F234" s="140" t="s">
        <v>53</v>
      </c>
      <c r="G234" s="141">
        <f t="shared" ref="G234:O234" si="109">IF(G232-G229=-2,4)+IF(G232-G229=-1,3)+IF(G232-G229=0,2)+IF(G232-G229=1,1)+IF(G232-G229&gt;2,0)</f>
        <v>0</v>
      </c>
      <c r="H234" s="141">
        <f t="shared" si="109"/>
        <v>0</v>
      </c>
      <c r="I234" s="141">
        <f t="shared" si="109"/>
        <v>0</v>
      </c>
      <c r="J234" s="141">
        <f t="shared" si="109"/>
        <v>0</v>
      </c>
      <c r="K234" s="141">
        <f t="shared" si="109"/>
        <v>0</v>
      </c>
      <c r="L234" s="141">
        <f t="shared" si="109"/>
        <v>0</v>
      </c>
      <c r="M234" s="141">
        <f t="shared" si="109"/>
        <v>0</v>
      </c>
      <c r="N234" s="141">
        <f t="shared" si="109"/>
        <v>0</v>
      </c>
      <c r="O234" s="142">
        <f t="shared" si="109"/>
        <v>0</v>
      </c>
      <c r="P234" s="143">
        <f>SUM(G234:O234)</f>
        <v>0</v>
      </c>
      <c r="Q234" s="142">
        <f t="shared" ref="Q234:Y234" si="110">IF(Q232-Q229=-2,4)+IF(Q232-Q229=-1,3)+IF(Q232-Q229=0,2)+IF(Q232-Q229=1,1)+IF(Q232-Q229&gt;2,0)</f>
        <v>0</v>
      </c>
      <c r="R234" s="142">
        <f t="shared" si="110"/>
        <v>0</v>
      </c>
      <c r="S234" s="142">
        <f t="shared" si="110"/>
        <v>0</v>
      </c>
      <c r="T234" s="142">
        <f t="shared" si="110"/>
        <v>0</v>
      </c>
      <c r="U234" s="142">
        <f t="shared" si="110"/>
        <v>0</v>
      </c>
      <c r="V234" s="142">
        <f t="shared" si="110"/>
        <v>0</v>
      </c>
      <c r="W234" s="142">
        <f t="shared" si="110"/>
        <v>0</v>
      </c>
      <c r="X234" s="142">
        <f t="shared" si="110"/>
        <v>0</v>
      </c>
      <c r="Y234" s="142">
        <f t="shared" si="110"/>
        <v>0</v>
      </c>
      <c r="Z234" s="143">
        <f>SUM(Q234:Y234)</f>
        <v>0</v>
      </c>
      <c r="AA234" s="144">
        <f>P234+Z234</f>
        <v>0</v>
      </c>
      <c r="AB234" s="101"/>
      <c r="AC234" s="101"/>
    </row>
    <row r="235" spans="5:32" x14ac:dyDescent="0.35">
      <c r="E235" s="101"/>
      <c r="F235" s="38"/>
      <c r="G235" s="28">
        <f>G232-G229</f>
        <v>6</v>
      </c>
      <c r="H235" s="28">
        <f t="shared" ref="H235:O235" si="111">H232-H229</f>
        <v>6</v>
      </c>
      <c r="I235" s="28">
        <f t="shared" si="111"/>
        <v>5</v>
      </c>
      <c r="J235" s="28">
        <f t="shared" si="111"/>
        <v>6</v>
      </c>
      <c r="K235" s="28">
        <f t="shared" si="111"/>
        <v>7</v>
      </c>
      <c r="L235" s="28">
        <f t="shared" si="111"/>
        <v>5</v>
      </c>
      <c r="M235" s="28">
        <f t="shared" si="111"/>
        <v>7</v>
      </c>
      <c r="N235" s="28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5"/>
      <c r="AA235" s="146"/>
      <c r="AB235" s="101"/>
      <c r="AC235" s="101"/>
    </row>
    <row r="236" spans="5:32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2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2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0</v>
      </c>
      <c r="P238" s="198" t="s">
        <v>57</v>
      </c>
      <c r="Q238" s="198"/>
      <c r="R238" s="198"/>
      <c r="S238" s="198"/>
      <c r="T238" s="198"/>
      <c r="U238" s="148">
        <f>COUNTIF(G235:Y235,"=2")</f>
        <v>0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</row>
    <row r="239" spans="5:32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0</v>
      </c>
      <c r="P239" s="198" t="s">
        <v>60</v>
      </c>
      <c r="Q239" s="198"/>
      <c r="R239" s="198"/>
      <c r="S239" s="198"/>
      <c r="T239" s="198"/>
      <c r="U239" s="151">
        <f>COUNTIF(G235:Y235,"&gt;=3")</f>
        <v>18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</row>
    <row r="240" spans="5:32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0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</row>
    <row r="241" spans="5:32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0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</row>
    <row r="242" spans="5:32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0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</row>
    <row r="243" spans="5:32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18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</row>
    <row r="244" spans="5:32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</row>
    <row r="245" spans="5:32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</row>
    <row r="246" spans="5:32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</row>
    <row r="247" spans="5:32" ht="15.5" thickTop="1" thickBot="1" x14ac:dyDescent="0.4"/>
    <row r="248" spans="5:32" x14ac:dyDescent="0.35">
      <c r="E248" s="101"/>
      <c r="F248" s="102" t="s">
        <v>49</v>
      </c>
      <c r="G248" s="196">
        <f>C16</f>
        <v>0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0</v>
      </c>
      <c r="AB248" s="101"/>
      <c r="AC248" s="101"/>
    </row>
    <row r="249" spans="5:32" ht="15" thickBot="1" x14ac:dyDescent="0.4">
      <c r="E249" s="101"/>
      <c r="F249" s="104" t="s">
        <v>6</v>
      </c>
      <c r="G249" s="210">
        <f>E16</f>
        <v>20</v>
      </c>
      <c r="H249" s="211"/>
      <c r="I249" s="211"/>
      <c r="J249" s="211"/>
      <c r="K249" s="17"/>
      <c r="L249" s="211">
        <f>$F$3</f>
        <v>133</v>
      </c>
      <c r="M249" s="211"/>
      <c r="N249" s="211"/>
      <c r="O249" s="211">
        <f>$G$3</f>
        <v>68.599999999999994</v>
      </c>
      <c r="P249" s="211"/>
      <c r="Q249" s="212">
        <f>ROUND((G249*(L249/113)+(O249-AA252)),0)</f>
        <v>20</v>
      </c>
      <c r="R249" s="212"/>
      <c r="S249" s="212"/>
      <c r="T249" s="212"/>
      <c r="U249" s="17"/>
      <c r="V249" s="17"/>
      <c r="AA249" s="17"/>
      <c r="AB249" s="101"/>
      <c r="AC249" s="101"/>
    </row>
    <row r="250" spans="5:32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2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2" x14ac:dyDescent="0.35">
      <c r="E252" s="101"/>
      <c r="F252" s="109" t="s">
        <v>11</v>
      </c>
      <c r="G252" s="110">
        <f>G$7</f>
        <v>4</v>
      </c>
      <c r="H252" s="110">
        <f t="shared" ref="H252:O252" si="113">H$7</f>
        <v>4</v>
      </c>
      <c r="I252" s="110">
        <f t="shared" si="113"/>
        <v>5</v>
      </c>
      <c r="J252" s="110">
        <f t="shared" si="113"/>
        <v>4</v>
      </c>
      <c r="K252" s="110">
        <f t="shared" si="113"/>
        <v>3</v>
      </c>
      <c r="L252" s="110">
        <f t="shared" si="113"/>
        <v>5</v>
      </c>
      <c r="M252" s="110">
        <f t="shared" si="113"/>
        <v>3</v>
      </c>
      <c r="N252" s="110">
        <f t="shared" si="113"/>
        <v>5</v>
      </c>
      <c r="O252" s="110">
        <f t="shared" si="113"/>
        <v>3</v>
      </c>
      <c r="P252" s="111">
        <f>SUM(G252:O252)</f>
        <v>36</v>
      </c>
      <c r="Q252" s="110">
        <f t="shared" ref="Q252:Y252" si="114">Q$7</f>
        <v>4</v>
      </c>
      <c r="R252" s="112">
        <f t="shared" si="114"/>
        <v>4</v>
      </c>
      <c r="S252" s="112">
        <f t="shared" si="114"/>
        <v>3</v>
      </c>
      <c r="T252" s="112">
        <f t="shared" si="114"/>
        <v>5</v>
      </c>
      <c r="U252" s="112">
        <f t="shared" si="114"/>
        <v>3</v>
      </c>
      <c r="V252" s="112">
        <f t="shared" si="114"/>
        <v>4</v>
      </c>
      <c r="W252" s="112">
        <f t="shared" si="114"/>
        <v>4</v>
      </c>
      <c r="X252" s="112">
        <f t="shared" si="114"/>
        <v>5</v>
      </c>
      <c r="Y252" s="113">
        <f t="shared" si="114"/>
        <v>4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2" x14ac:dyDescent="0.35">
      <c r="E253" s="101"/>
      <c r="F253" s="114" t="s">
        <v>7</v>
      </c>
      <c r="G253" s="115">
        <f>G$8</f>
        <v>4</v>
      </c>
      <c r="H253" s="115">
        <f t="shared" ref="H253:O253" si="115">H$8</f>
        <v>8</v>
      </c>
      <c r="I253" s="115">
        <f t="shared" si="115"/>
        <v>12</v>
      </c>
      <c r="J253" s="115">
        <f t="shared" si="115"/>
        <v>14</v>
      </c>
      <c r="K253" s="115">
        <f t="shared" si="115"/>
        <v>2</v>
      </c>
      <c r="L253" s="115">
        <f t="shared" si="115"/>
        <v>10</v>
      </c>
      <c r="M253" s="115">
        <f t="shared" si="115"/>
        <v>18</v>
      </c>
      <c r="N253" s="115">
        <f t="shared" si="115"/>
        <v>16</v>
      </c>
      <c r="O253" s="116">
        <f t="shared" si="115"/>
        <v>6</v>
      </c>
      <c r="P253" s="117"/>
      <c r="Q253" s="118">
        <f t="shared" ref="Q253:Y253" si="116">Q$8</f>
        <v>1</v>
      </c>
      <c r="R253" s="119">
        <f t="shared" si="116"/>
        <v>9</v>
      </c>
      <c r="S253" s="119">
        <f t="shared" si="116"/>
        <v>11</v>
      </c>
      <c r="T253" s="119">
        <f t="shared" si="116"/>
        <v>5</v>
      </c>
      <c r="U253" s="119">
        <f t="shared" si="116"/>
        <v>17</v>
      </c>
      <c r="V253" s="119">
        <f t="shared" si="116"/>
        <v>15</v>
      </c>
      <c r="W253" s="119">
        <f t="shared" si="116"/>
        <v>3</v>
      </c>
      <c r="X253" s="119">
        <f t="shared" si="116"/>
        <v>13</v>
      </c>
      <c r="Y253" s="116">
        <f t="shared" si="116"/>
        <v>7</v>
      </c>
      <c r="Z253" s="117"/>
      <c r="AA253" s="120"/>
      <c r="AB253" s="101"/>
      <c r="AC253" s="101"/>
    </row>
    <row r="254" spans="5:32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1</v>
      </c>
      <c r="H254" s="122">
        <f t="shared" ref="H254:O254" si="117">IF($Q249&lt;=18,IF(H253&lt;=$Q249,1,0),IF($Q249&lt;=36,IF(H253&lt;=($Q249-18),2,1),IF($Q249&gt;36,IF(H253&lt;=($Q249-36),3,2))))</f>
        <v>1</v>
      </c>
      <c r="I254" s="122">
        <f t="shared" si="117"/>
        <v>1</v>
      </c>
      <c r="J254" s="122">
        <f t="shared" si="117"/>
        <v>1</v>
      </c>
      <c r="K254" s="122">
        <f t="shared" si="117"/>
        <v>2</v>
      </c>
      <c r="L254" s="122">
        <f t="shared" si="117"/>
        <v>1</v>
      </c>
      <c r="M254" s="122">
        <f t="shared" si="117"/>
        <v>1</v>
      </c>
      <c r="N254" s="122">
        <f t="shared" si="117"/>
        <v>1</v>
      </c>
      <c r="O254" s="123">
        <f t="shared" si="117"/>
        <v>1</v>
      </c>
      <c r="P254" s="124">
        <f>SUM(G254:O254)</f>
        <v>10</v>
      </c>
      <c r="Q254" s="123">
        <f t="shared" ref="Q254:Y254" si="118">IF($Q249&lt;=18,IF(Q253&lt;=$Q249,1,0),IF($Q249&lt;=36,IF(Q253&lt;=($Q249-18),2,1),IF($Q249&gt;36,IF(Q253&lt;=($Q249-36),3,2))))</f>
        <v>2</v>
      </c>
      <c r="R254" s="123">
        <f t="shared" si="118"/>
        <v>1</v>
      </c>
      <c r="S254" s="123">
        <f t="shared" si="118"/>
        <v>1</v>
      </c>
      <c r="T254" s="123">
        <f t="shared" si="118"/>
        <v>1</v>
      </c>
      <c r="U254" s="123">
        <f t="shared" si="118"/>
        <v>1</v>
      </c>
      <c r="V254" s="123">
        <f t="shared" si="118"/>
        <v>1</v>
      </c>
      <c r="W254" s="123">
        <f t="shared" si="118"/>
        <v>1</v>
      </c>
      <c r="X254" s="123">
        <f t="shared" si="118"/>
        <v>1</v>
      </c>
      <c r="Y254" s="123">
        <f t="shared" si="118"/>
        <v>1</v>
      </c>
      <c r="Z254" s="125">
        <f>SUM(Q254:Y254)</f>
        <v>10</v>
      </c>
      <c r="AA254" s="126">
        <f>P254+Z254</f>
        <v>20</v>
      </c>
      <c r="AB254" s="101"/>
      <c r="AC254" s="101"/>
    </row>
    <row r="255" spans="5:32" x14ac:dyDescent="0.35">
      <c r="E255" s="101"/>
      <c r="F255" s="127" t="s">
        <v>51</v>
      </c>
      <c r="G255" s="128">
        <f t="shared" ref="G255:O255" si="119">G16</f>
        <v>10</v>
      </c>
      <c r="H255" s="128">
        <f t="shared" si="119"/>
        <v>10</v>
      </c>
      <c r="I255" s="128">
        <f t="shared" si="119"/>
        <v>10</v>
      </c>
      <c r="J255" s="128">
        <f t="shared" si="119"/>
        <v>10</v>
      </c>
      <c r="K255" s="128">
        <f t="shared" si="119"/>
        <v>10</v>
      </c>
      <c r="L255" s="128">
        <f t="shared" si="119"/>
        <v>10</v>
      </c>
      <c r="M255" s="128">
        <f t="shared" si="119"/>
        <v>10</v>
      </c>
      <c r="N255" s="128">
        <f t="shared" si="119"/>
        <v>10</v>
      </c>
      <c r="O255" s="128">
        <f t="shared" si="119"/>
        <v>10</v>
      </c>
      <c r="P255" s="129">
        <f>SUM(G255:O255)</f>
        <v>90</v>
      </c>
      <c r="Q255" s="130">
        <f t="shared" ref="Q255:Y255" si="120">Q16</f>
        <v>10</v>
      </c>
      <c r="R255" s="128">
        <f t="shared" si="120"/>
        <v>10</v>
      </c>
      <c r="S255" s="128">
        <f t="shared" si="120"/>
        <v>10</v>
      </c>
      <c r="T255" s="128">
        <f t="shared" si="120"/>
        <v>10</v>
      </c>
      <c r="U255" s="128">
        <f t="shared" si="120"/>
        <v>10</v>
      </c>
      <c r="V255" s="128">
        <f t="shared" si="120"/>
        <v>10</v>
      </c>
      <c r="W255" s="128">
        <f t="shared" si="120"/>
        <v>10</v>
      </c>
      <c r="X255" s="128">
        <f t="shared" si="120"/>
        <v>10</v>
      </c>
      <c r="Y255" s="131">
        <f t="shared" si="120"/>
        <v>10</v>
      </c>
      <c r="Z255" s="129">
        <f>SUM(Q255:Y255)</f>
        <v>90</v>
      </c>
      <c r="AA255" s="132">
        <f>P255+Z255</f>
        <v>180</v>
      </c>
      <c r="AB255" s="101"/>
      <c r="AC255" s="101"/>
    </row>
    <row r="256" spans="5:32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0</v>
      </c>
      <c r="H256" s="134">
        <f t="shared" ref="H256:O256" si="121">IF(H255-H252=-1,3+H254)+IF(H255-H252=0,2+H254)+IF(H255-H252=1,1+H254)+IF(H255-H252=2,H254)+IF(H255-H252=3,IF(H254-1&gt;0,H254-1,0))+IF(H255-H252=4,IF(H254-2&gt;0,H254-2,0))</f>
        <v>0</v>
      </c>
      <c r="I256" s="134">
        <f t="shared" si="121"/>
        <v>0</v>
      </c>
      <c r="J256" s="134">
        <f t="shared" si="121"/>
        <v>0</v>
      </c>
      <c r="K256" s="134">
        <f t="shared" si="121"/>
        <v>0</v>
      </c>
      <c r="L256" s="134">
        <f t="shared" si="121"/>
        <v>0</v>
      </c>
      <c r="M256" s="134">
        <f t="shared" si="121"/>
        <v>0</v>
      </c>
      <c r="N256" s="134">
        <f t="shared" si="121"/>
        <v>0</v>
      </c>
      <c r="O256" s="135">
        <f t="shared" si="121"/>
        <v>0</v>
      </c>
      <c r="P256" s="136">
        <f>SUM(G256:O256)</f>
        <v>0</v>
      </c>
      <c r="Q256" s="137">
        <f t="shared" ref="Q256:Y256" si="122">IF(Q255-Q252=-1,3+Q254)+IF(Q255-Q252=0,2+Q254)+IF(Q255-Q252=1,1+Q254)+IF(Q255-Q252=2,Q254)+IF(Q255-Q252=3,IF(Q254-1&gt;0,Q254-1,0))+IF(Q255-Q252=4,IF(Q254-2&gt;0,Q254-2,0))</f>
        <v>0</v>
      </c>
      <c r="R256" s="138">
        <f t="shared" si="122"/>
        <v>0</v>
      </c>
      <c r="S256" s="138">
        <f t="shared" si="122"/>
        <v>0</v>
      </c>
      <c r="T256" s="138">
        <f t="shared" si="122"/>
        <v>0</v>
      </c>
      <c r="U256" s="138">
        <f t="shared" si="122"/>
        <v>0</v>
      </c>
      <c r="V256" s="138">
        <f t="shared" si="122"/>
        <v>0</v>
      </c>
      <c r="W256" s="138">
        <f t="shared" si="122"/>
        <v>0</v>
      </c>
      <c r="X256" s="138">
        <f t="shared" si="122"/>
        <v>0</v>
      </c>
      <c r="Y256" s="135">
        <f t="shared" si="122"/>
        <v>0</v>
      </c>
      <c r="Z256" s="136">
        <f>SUM(Q256:Y256)</f>
        <v>0</v>
      </c>
      <c r="AA256" s="139">
        <f>P256+Z256</f>
        <v>0</v>
      </c>
      <c r="AB256" s="101"/>
      <c r="AC256" s="101"/>
    </row>
    <row r="257" spans="5:32" ht="15" thickBot="1" x14ac:dyDescent="0.4">
      <c r="E257" s="101"/>
      <c r="F257" s="140" t="s">
        <v>53</v>
      </c>
      <c r="G257" s="141">
        <f t="shared" ref="G257:O257" si="123">IF(G255-G252=-2,4)+IF(G255-G252=-1,3)+IF(G255-G252=0,2)+IF(G255-G252=1,1)+IF(G255-G252&gt;2,0)</f>
        <v>0</v>
      </c>
      <c r="H257" s="141">
        <f t="shared" si="123"/>
        <v>0</v>
      </c>
      <c r="I257" s="141">
        <f t="shared" si="123"/>
        <v>0</v>
      </c>
      <c r="J257" s="141">
        <f t="shared" si="123"/>
        <v>0</v>
      </c>
      <c r="K257" s="141">
        <f t="shared" si="123"/>
        <v>0</v>
      </c>
      <c r="L257" s="141">
        <f t="shared" si="123"/>
        <v>0</v>
      </c>
      <c r="M257" s="141">
        <f t="shared" si="123"/>
        <v>0</v>
      </c>
      <c r="N257" s="141">
        <f t="shared" si="123"/>
        <v>0</v>
      </c>
      <c r="O257" s="142">
        <f t="shared" si="123"/>
        <v>0</v>
      </c>
      <c r="P257" s="143">
        <f>SUM(G257:O257)</f>
        <v>0</v>
      </c>
      <c r="Q257" s="142">
        <f t="shared" ref="Q257:Y257" si="124">IF(Q255-Q252=-2,4)+IF(Q255-Q252=-1,3)+IF(Q255-Q252=0,2)+IF(Q255-Q252=1,1)+IF(Q255-Q252&gt;2,0)</f>
        <v>0</v>
      </c>
      <c r="R257" s="142">
        <f t="shared" si="124"/>
        <v>0</v>
      </c>
      <c r="S257" s="142">
        <f t="shared" si="124"/>
        <v>0</v>
      </c>
      <c r="T257" s="142">
        <f t="shared" si="124"/>
        <v>0</v>
      </c>
      <c r="U257" s="142">
        <f t="shared" si="124"/>
        <v>0</v>
      </c>
      <c r="V257" s="142">
        <f t="shared" si="124"/>
        <v>0</v>
      </c>
      <c r="W257" s="142">
        <f t="shared" si="124"/>
        <v>0</v>
      </c>
      <c r="X257" s="142">
        <f t="shared" si="124"/>
        <v>0</v>
      </c>
      <c r="Y257" s="142">
        <f t="shared" si="124"/>
        <v>0</v>
      </c>
      <c r="Z257" s="143">
        <f>SUM(Q257:Y257)</f>
        <v>0</v>
      </c>
      <c r="AA257" s="144">
        <f>P257+Z257</f>
        <v>0</v>
      </c>
      <c r="AB257" s="101"/>
      <c r="AC257" s="101"/>
    </row>
    <row r="258" spans="5:32" x14ac:dyDescent="0.35">
      <c r="E258" s="101"/>
      <c r="F258" s="38"/>
      <c r="G258" s="28">
        <f>G255-G252</f>
        <v>6</v>
      </c>
      <c r="H258" s="28">
        <f t="shared" ref="H258:O258" si="125">H255-H252</f>
        <v>6</v>
      </c>
      <c r="I258" s="28">
        <f t="shared" si="125"/>
        <v>5</v>
      </c>
      <c r="J258" s="28">
        <f t="shared" si="125"/>
        <v>6</v>
      </c>
      <c r="K258" s="28">
        <f t="shared" si="125"/>
        <v>7</v>
      </c>
      <c r="L258" s="28">
        <f t="shared" si="125"/>
        <v>5</v>
      </c>
      <c r="M258" s="28">
        <f t="shared" si="125"/>
        <v>7</v>
      </c>
      <c r="N258" s="28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5"/>
      <c r="AA258" s="146"/>
      <c r="AB258" s="101"/>
      <c r="AC258" s="101"/>
    </row>
    <row r="259" spans="5:32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2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2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0</v>
      </c>
      <c r="P261" s="198" t="s">
        <v>57</v>
      </c>
      <c r="Q261" s="198"/>
      <c r="R261" s="198"/>
      <c r="S261" s="198"/>
      <c r="T261" s="198"/>
      <c r="U261" s="148">
        <f>COUNTIF(G258:Y258,"=2")</f>
        <v>0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</row>
    <row r="262" spans="5:32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0</v>
      </c>
      <c r="M262" s="217" t="s">
        <v>59</v>
      </c>
      <c r="N262" s="217"/>
      <c r="O262" s="152">
        <f>COUNTIF(G258:Y258,"=1")</f>
        <v>0</v>
      </c>
      <c r="P262" s="198" t="s">
        <v>60</v>
      </c>
      <c r="Q262" s="198"/>
      <c r="R262" s="198"/>
      <c r="S262" s="198"/>
      <c r="T262" s="198"/>
      <c r="U262" s="151">
        <f>COUNTIF(G258:Y258,"&gt;=3")</f>
        <v>18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</row>
    <row r="263" spans="5:32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0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</row>
    <row r="264" spans="5:32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0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</row>
    <row r="265" spans="5:32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0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</row>
    <row r="266" spans="5:32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18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</row>
    <row r="267" spans="5:32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</row>
    <row r="268" spans="5:32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</row>
    <row r="269" spans="5:32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</row>
    <row r="270" spans="5:32" ht="15.5" thickTop="1" thickBot="1" x14ac:dyDescent="0.4"/>
    <row r="271" spans="5:32" x14ac:dyDescent="0.35">
      <c r="E271" s="101"/>
      <c r="F271" s="102" t="s">
        <v>49</v>
      </c>
      <c r="G271" s="196">
        <f>C17</f>
        <v>0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0</v>
      </c>
      <c r="AB271" s="101"/>
      <c r="AC271" s="101"/>
    </row>
    <row r="272" spans="5:32" ht="15" thickBot="1" x14ac:dyDescent="0.4">
      <c r="E272" s="101"/>
      <c r="F272" s="104" t="s">
        <v>6</v>
      </c>
      <c r="G272" s="210">
        <f>E17</f>
        <v>20</v>
      </c>
      <c r="H272" s="211"/>
      <c r="I272" s="211"/>
      <c r="J272" s="211"/>
      <c r="K272" s="17"/>
      <c r="L272" s="211">
        <f>$F$3</f>
        <v>133</v>
      </c>
      <c r="M272" s="211"/>
      <c r="N272" s="211"/>
      <c r="O272" s="211">
        <f>$G$3</f>
        <v>68.599999999999994</v>
      </c>
      <c r="P272" s="211"/>
      <c r="Q272" s="212">
        <f>ROUND((G272*(L272/113)+(O272-AA275)),0)</f>
        <v>20</v>
      </c>
      <c r="R272" s="212"/>
      <c r="S272" s="212"/>
      <c r="T272" s="212"/>
      <c r="U272" s="17"/>
      <c r="V272" s="17"/>
      <c r="AA272" s="17"/>
      <c r="AB272" s="101"/>
      <c r="AC272" s="101"/>
    </row>
    <row r="273" spans="5:32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2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2" x14ac:dyDescent="0.35">
      <c r="E275" s="101"/>
      <c r="F275" s="109" t="s">
        <v>11</v>
      </c>
      <c r="G275" s="110">
        <f>G$7</f>
        <v>4</v>
      </c>
      <c r="H275" s="110">
        <f t="shared" ref="H275:O275" si="127">H$7</f>
        <v>4</v>
      </c>
      <c r="I275" s="110">
        <f t="shared" si="127"/>
        <v>5</v>
      </c>
      <c r="J275" s="110">
        <f t="shared" si="127"/>
        <v>4</v>
      </c>
      <c r="K275" s="110">
        <f t="shared" si="127"/>
        <v>3</v>
      </c>
      <c r="L275" s="110">
        <f t="shared" si="127"/>
        <v>5</v>
      </c>
      <c r="M275" s="110">
        <f t="shared" si="127"/>
        <v>3</v>
      </c>
      <c r="N275" s="110">
        <f t="shared" si="127"/>
        <v>5</v>
      </c>
      <c r="O275" s="110">
        <f t="shared" si="127"/>
        <v>3</v>
      </c>
      <c r="P275" s="111">
        <f>SUM(G275:O275)</f>
        <v>36</v>
      </c>
      <c r="Q275" s="110">
        <f t="shared" ref="Q275:Y275" si="128">Q$7</f>
        <v>4</v>
      </c>
      <c r="R275" s="112">
        <f t="shared" si="128"/>
        <v>4</v>
      </c>
      <c r="S275" s="112">
        <f t="shared" si="128"/>
        <v>3</v>
      </c>
      <c r="T275" s="112">
        <f t="shared" si="128"/>
        <v>5</v>
      </c>
      <c r="U275" s="112">
        <f t="shared" si="128"/>
        <v>3</v>
      </c>
      <c r="V275" s="112">
        <f t="shared" si="128"/>
        <v>4</v>
      </c>
      <c r="W275" s="112">
        <f t="shared" si="128"/>
        <v>4</v>
      </c>
      <c r="X275" s="112">
        <f t="shared" si="128"/>
        <v>5</v>
      </c>
      <c r="Y275" s="113">
        <f t="shared" si="128"/>
        <v>4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2" x14ac:dyDescent="0.35">
      <c r="E276" s="101"/>
      <c r="F276" s="114" t="s">
        <v>7</v>
      </c>
      <c r="G276" s="115">
        <f>G$8</f>
        <v>4</v>
      </c>
      <c r="H276" s="115">
        <f t="shared" ref="H276:O276" si="129">H$8</f>
        <v>8</v>
      </c>
      <c r="I276" s="115">
        <f t="shared" si="129"/>
        <v>12</v>
      </c>
      <c r="J276" s="115">
        <f t="shared" si="129"/>
        <v>14</v>
      </c>
      <c r="K276" s="115">
        <f t="shared" si="129"/>
        <v>2</v>
      </c>
      <c r="L276" s="115">
        <f t="shared" si="129"/>
        <v>10</v>
      </c>
      <c r="M276" s="115">
        <f t="shared" si="129"/>
        <v>18</v>
      </c>
      <c r="N276" s="115">
        <f t="shared" si="129"/>
        <v>16</v>
      </c>
      <c r="O276" s="116">
        <f t="shared" si="129"/>
        <v>6</v>
      </c>
      <c r="P276" s="117"/>
      <c r="Q276" s="118">
        <f t="shared" ref="Q276:Y276" si="130">Q$8</f>
        <v>1</v>
      </c>
      <c r="R276" s="119">
        <f t="shared" si="130"/>
        <v>9</v>
      </c>
      <c r="S276" s="119">
        <f t="shared" si="130"/>
        <v>11</v>
      </c>
      <c r="T276" s="119">
        <f t="shared" si="130"/>
        <v>5</v>
      </c>
      <c r="U276" s="119">
        <f t="shared" si="130"/>
        <v>17</v>
      </c>
      <c r="V276" s="119">
        <f t="shared" si="130"/>
        <v>15</v>
      </c>
      <c r="W276" s="119">
        <f t="shared" si="130"/>
        <v>3</v>
      </c>
      <c r="X276" s="119">
        <f t="shared" si="130"/>
        <v>13</v>
      </c>
      <c r="Y276" s="116">
        <f t="shared" si="130"/>
        <v>7</v>
      </c>
      <c r="Z276" s="117"/>
      <c r="AA276" s="120"/>
      <c r="AB276" s="101"/>
      <c r="AC276" s="101"/>
    </row>
    <row r="277" spans="5:32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1</v>
      </c>
      <c r="H277" s="122">
        <f t="shared" ref="H277:O277" si="131">IF($Q272&lt;=18,IF(H276&lt;=$Q272,1,0),IF($Q272&lt;=36,IF(H276&lt;=($Q272-18),2,1),IF($Q272&gt;36,IF(H276&lt;=($Q272-36),3,2))))</f>
        <v>1</v>
      </c>
      <c r="I277" s="122">
        <f t="shared" si="131"/>
        <v>1</v>
      </c>
      <c r="J277" s="122">
        <f t="shared" si="131"/>
        <v>1</v>
      </c>
      <c r="K277" s="122">
        <f t="shared" si="131"/>
        <v>2</v>
      </c>
      <c r="L277" s="122">
        <f t="shared" si="131"/>
        <v>1</v>
      </c>
      <c r="M277" s="122">
        <f t="shared" si="131"/>
        <v>1</v>
      </c>
      <c r="N277" s="122">
        <f t="shared" si="131"/>
        <v>1</v>
      </c>
      <c r="O277" s="123">
        <f t="shared" si="131"/>
        <v>1</v>
      </c>
      <c r="P277" s="124">
        <f>SUM(G277:O277)</f>
        <v>10</v>
      </c>
      <c r="Q277" s="123">
        <f t="shared" ref="Q277:Y277" si="132">IF($Q272&lt;=18,IF(Q276&lt;=$Q272,1,0),IF($Q272&lt;=36,IF(Q276&lt;=($Q272-18),2,1),IF($Q272&gt;36,IF(Q276&lt;=($Q272-36),3,2))))</f>
        <v>2</v>
      </c>
      <c r="R277" s="123">
        <f t="shared" si="132"/>
        <v>1</v>
      </c>
      <c r="S277" s="123">
        <f t="shared" si="132"/>
        <v>1</v>
      </c>
      <c r="T277" s="123">
        <f t="shared" si="132"/>
        <v>1</v>
      </c>
      <c r="U277" s="123">
        <f t="shared" si="132"/>
        <v>1</v>
      </c>
      <c r="V277" s="123">
        <f t="shared" si="132"/>
        <v>1</v>
      </c>
      <c r="W277" s="123">
        <f t="shared" si="132"/>
        <v>1</v>
      </c>
      <c r="X277" s="123">
        <f t="shared" si="132"/>
        <v>1</v>
      </c>
      <c r="Y277" s="123">
        <f t="shared" si="132"/>
        <v>1</v>
      </c>
      <c r="Z277" s="125">
        <f>SUM(Q277:Y277)</f>
        <v>10</v>
      </c>
      <c r="AA277" s="126">
        <f>P277+Z277</f>
        <v>20</v>
      </c>
      <c r="AB277" s="101"/>
      <c r="AC277" s="101"/>
    </row>
    <row r="278" spans="5:32" x14ac:dyDescent="0.35">
      <c r="E278" s="101"/>
      <c r="F278" s="127" t="s">
        <v>51</v>
      </c>
      <c r="G278" s="128">
        <f t="shared" ref="G278:O278" si="133">G17</f>
        <v>10</v>
      </c>
      <c r="H278" s="128">
        <f t="shared" si="133"/>
        <v>10</v>
      </c>
      <c r="I278" s="128">
        <f t="shared" si="133"/>
        <v>10</v>
      </c>
      <c r="J278" s="128">
        <f t="shared" si="133"/>
        <v>10</v>
      </c>
      <c r="K278" s="128">
        <f t="shared" si="133"/>
        <v>10</v>
      </c>
      <c r="L278" s="128">
        <f t="shared" si="133"/>
        <v>10</v>
      </c>
      <c r="M278" s="128">
        <f t="shared" si="133"/>
        <v>10</v>
      </c>
      <c r="N278" s="128">
        <f t="shared" si="133"/>
        <v>10</v>
      </c>
      <c r="O278" s="128">
        <f t="shared" si="133"/>
        <v>10</v>
      </c>
      <c r="P278" s="129">
        <f>SUM(G278:O278)</f>
        <v>90</v>
      </c>
      <c r="Q278" s="130">
        <f t="shared" ref="Q278:Y278" si="134">Q17</f>
        <v>10</v>
      </c>
      <c r="R278" s="128">
        <f t="shared" si="134"/>
        <v>10</v>
      </c>
      <c r="S278" s="128">
        <f t="shared" si="134"/>
        <v>10</v>
      </c>
      <c r="T278" s="128">
        <f t="shared" si="134"/>
        <v>10</v>
      </c>
      <c r="U278" s="128">
        <f t="shared" si="134"/>
        <v>10</v>
      </c>
      <c r="V278" s="128">
        <f t="shared" si="134"/>
        <v>10</v>
      </c>
      <c r="W278" s="128">
        <f t="shared" si="134"/>
        <v>10</v>
      </c>
      <c r="X278" s="128">
        <f t="shared" si="134"/>
        <v>10</v>
      </c>
      <c r="Y278" s="131">
        <f t="shared" si="134"/>
        <v>10</v>
      </c>
      <c r="Z278" s="129">
        <f>SUM(Q278:Y278)</f>
        <v>90</v>
      </c>
      <c r="AA278" s="132">
        <f>P278+Z278</f>
        <v>180</v>
      </c>
      <c r="AB278" s="101"/>
      <c r="AC278" s="101"/>
    </row>
    <row r="279" spans="5:32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0</v>
      </c>
      <c r="H279" s="134">
        <f t="shared" ref="H279:O279" si="135">IF(H278-H275=-1,3+H277)+IF(H278-H275=0,2+H277)+IF(H278-H275=1,1+H277)+IF(H278-H275=2,H277)+IF(H278-H275=3,IF(H277-1&gt;0,H277-1,0))+IF(H278-H275=4,IF(H277-2&gt;0,H277-2,0))</f>
        <v>0</v>
      </c>
      <c r="I279" s="134">
        <f t="shared" si="135"/>
        <v>0</v>
      </c>
      <c r="J279" s="134">
        <f t="shared" si="135"/>
        <v>0</v>
      </c>
      <c r="K279" s="134">
        <f t="shared" si="135"/>
        <v>0</v>
      </c>
      <c r="L279" s="134">
        <f t="shared" si="135"/>
        <v>0</v>
      </c>
      <c r="M279" s="134">
        <f t="shared" si="135"/>
        <v>0</v>
      </c>
      <c r="N279" s="134">
        <f t="shared" si="135"/>
        <v>0</v>
      </c>
      <c r="O279" s="135">
        <f t="shared" si="135"/>
        <v>0</v>
      </c>
      <c r="P279" s="136">
        <f>SUM(G279:O279)</f>
        <v>0</v>
      </c>
      <c r="Q279" s="137">
        <f t="shared" ref="Q279:Y279" si="136">IF(Q278-Q275=-1,3+Q277)+IF(Q278-Q275=0,2+Q277)+IF(Q278-Q275=1,1+Q277)+IF(Q278-Q275=2,Q277)+IF(Q278-Q275=3,IF(Q277-1&gt;0,Q277-1,0))+IF(Q278-Q275=4,IF(Q277-2&gt;0,Q277-2,0))</f>
        <v>0</v>
      </c>
      <c r="R279" s="138">
        <f t="shared" si="136"/>
        <v>0</v>
      </c>
      <c r="S279" s="138">
        <f t="shared" si="136"/>
        <v>0</v>
      </c>
      <c r="T279" s="138">
        <f t="shared" si="136"/>
        <v>0</v>
      </c>
      <c r="U279" s="138">
        <f t="shared" si="136"/>
        <v>0</v>
      </c>
      <c r="V279" s="138">
        <f t="shared" si="136"/>
        <v>0</v>
      </c>
      <c r="W279" s="138">
        <f t="shared" si="136"/>
        <v>0</v>
      </c>
      <c r="X279" s="138">
        <f t="shared" si="136"/>
        <v>0</v>
      </c>
      <c r="Y279" s="135">
        <f t="shared" si="136"/>
        <v>0</v>
      </c>
      <c r="Z279" s="136">
        <f>SUM(Q279:Y279)</f>
        <v>0</v>
      </c>
      <c r="AA279" s="139">
        <f>P279+Z279</f>
        <v>0</v>
      </c>
      <c r="AB279" s="101"/>
      <c r="AC279" s="101"/>
    </row>
    <row r="280" spans="5:32" ht="15" thickBot="1" x14ac:dyDescent="0.4">
      <c r="E280" s="101"/>
      <c r="F280" s="140" t="s">
        <v>53</v>
      </c>
      <c r="G280" s="141">
        <f t="shared" ref="G280:O280" si="137">IF(G278-G275=-2,4)+IF(G278-G275=-1,3)+IF(G278-G275=0,2)+IF(G278-G275=1,1)+IF(G278-G275&gt;2,0)</f>
        <v>0</v>
      </c>
      <c r="H280" s="141">
        <f t="shared" si="137"/>
        <v>0</v>
      </c>
      <c r="I280" s="141">
        <f t="shared" si="137"/>
        <v>0</v>
      </c>
      <c r="J280" s="141">
        <f t="shared" si="137"/>
        <v>0</v>
      </c>
      <c r="K280" s="141">
        <f t="shared" si="137"/>
        <v>0</v>
      </c>
      <c r="L280" s="141">
        <f t="shared" si="137"/>
        <v>0</v>
      </c>
      <c r="M280" s="141">
        <f t="shared" si="137"/>
        <v>0</v>
      </c>
      <c r="N280" s="141">
        <f t="shared" si="137"/>
        <v>0</v>
      </c>
      <c r="O280" s="142">
        <f t="shared" si="137"/>
        <v>0</v>
      </c>
      <c r="P280" s="143">
        <f>SUM(G280:O280)</f>
        <v>0</v>
      </c>
      <c r="Q280" s="142">
        <f t="shared" ref="Q280:Y280" si="138">IF(Q278-Q275=-2,4)+IF(Q278-Q275=-1,3)+IF(Q278-Q275=0,2)+IF(Q278-Q275=1,1)+IF(Q278-Q275&gt;2,0)</f>
        <v>0</v>
      </c>
      <c r="R280" s="142">
        <f t="shared" si="138"/>
        <v>0</v>
      </c>
      <c r="S280" s="142">
        <f t="shared" si="138"/>
        <v>0</v>
      </c>
      <c r="T280" s="142">
        <f t="shared" si="138"/>
        <v>0</v>
      </c>
      <c r="U280" s="142">
        <f t="shared" si="138"/>
        <v>0</v>
      </c>
      <c r="V280" s="142">
        <f t="shared" si="138"/>
        <v>0</v>
      </c>
      <c r="W280" s="142">
        <f t="shared" si="138"/>
        <v>0</v>
      </c>
      <c r="X280" s="142">
        <f t="shared" si="138"/>
        <v>0</v>
      </c>
      <c r="Y280" s="142">
        <f t="shared" si="138"/>
        <v>0</v>
      </c>
      <c r="Z280" s="143">
        <f>SUM(Q280:Y280)</f>
        <v>0</v>
      </c>
      <c r="AA280" s="144">
        <f>P280+Z280</f>
        <v>0</v>
      </c>
      <c r="AB280" s="101"/>
      <c r="AC280" s="101"/>
    </row>
    <row r="281" spans="5:32" x14ac:dyDescent="0.35">
      <c r="E281" s="101"/>
      <c r="F281" s="38"/>
      <c r="G281" s="28">
        <f>G278-G275</f>
        <v>6</v>
      </c>
      <c r="H281" s="28">
        <f t="shared" ref="H281:O281" si="139">H278-H275</f>
        <v>6</v>
      </c>
      <c r="I281" s="28">
        <f t="shared" si="139"/>
        <v>5</v>
      </c>
      <c r="J281" s="28">
        <f t="shared" si="139"/>
        <v>6</v>
      </c>
      <c r="K281" s="28">
        <f t="shared" si="139"/>
        <v>7</v>
      </c>
      <c r="L281" s="28">
        <f t="shared" si="139"/>
        <v>5</v>
      </c>
      <c r="M281" s="28">
        <f t="shared" si="139"/>
        <v>7</v>
      </c>
      <c r="N281" s="28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5"/>
      <c r="AA281" s="146"/>
      <c r="AB281" s="101"/>
      <c r="AC281" s="101"/>
    </row>
    <row r="282" spans="5:32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2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2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0</v>
      </c>
      <c r="P284" s="198" t="s">
        <v>57</v>
      </c>
      <c r="Q284" s="198"/>
      <c r="R284" s="198"/>
      <c r="S284" s="198"/>
      <c r="T284" s="198"/>
      <c r="U284" s="148">
        <f>COUNTIF(G281:Y281,"=2")</f>
        <v>0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</row>
    <row r="285" spans="5:32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0</v>
      </c>
      <c r="P285" s="198" t="s">
        <v>60</v>
      </c>
      <c r="Q285" s="198"/>
      <c r="R285" s="198"/>
      <c r="S285" s="198"/>
      <c r="T285" s="198"/>
      <c r="U285" s="151">
        <f>COUNTIF(G281:Y281,"&gt;=3")</f>
        <v>18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</row>
    <row r="286" spans="5:32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0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</row>
    <row r="287" spans="5:32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0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</row>
    <row r="288" spans="5:32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0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</row>
    <row r="289" spans="5:32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18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</row>
    <row r="290" spans="5:32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</row>
    <row r="291" spans="5:32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</row>
    <row r="292" spans="5:32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</row>
    <row r="293" spans="5:32" ht="15.5" thickTop="1" thickBot="1" x14ac:dyDescent="0.4"/>
    <row r="294" spans="5:32" x14ac:dyDescent="0.35">
      <c r="E294" s="101"/>
      <c r="F294" s="102" t="s">
        <v>49</v>
      </c>
      <c r="G294" s="196">
        <f>C18</f>
        <v>0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0</v>
      </c>
      <c r="AB294" s="101"/>
      <c r="AC294" s="101"/>
    </row>
    <row r="295" spans="5:32" ht="15" thickBot="1" x14ac:dyDescent="0.4">
      <c r="E295" s="101"/>
      <c r="F295" s="104" t="s">
        <v>6</v>
      </c>
      <c r="G295" s="210">
        <f>E18</f>
        <v>20</v>
      </c>
      <c r="H295" s="211"/>
      <c r="I295" s="211"/>
      <c r="J295" s="211"/>
      <c r="K295" s="17"/>
      <c r="L295" s="211">
        <f>$F$3</f>
        <v>133</v>
      </c>
      <c r="M295" s="211"/>
      <c r="N295" s="211"/>
      <c r="O295" s="211">
        <f>$G$3</f>
        <v>68.599999999999994</v>
      </c>
      <c r="P295" s="211"/>
      <c r="Q295" s="212">
        <f>ROUND((G295*(L295/113)+(O295-AA298)),0)</f>
        <v>20</v>
      </c>
      <c r="R295" s="212"/>
      <c r="S295" s="212"/>
      <c r="T295" s="212"/>
      <c r="U295" s="17"/>
      <c r="V295" s="17"/>
      <c r="AA295" s="17"/>
      <c r="AB295" s="101"/>
      <c r="AC295" s="101"/>
    </row>
    <row r="296" spans="5:32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2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2" x14ac:dyDescent="0.35">
      <c r="E298" s="101"/>
      <c r="F298" s="109" t="s">
        <v>11</v>
      </c>
      <c r="G298" s="110">
        <f>G$7</f>
        <v>4</v>
      </c>
      <c r="H298" s="110">
        <f t="shared" ref="H298:O298" si="141">H$7</f>
        <v>4</v>
      </c>
      <c r="I298" s="110">
        <f t="shared" si="141"/>
        <v>5</v>
      </c>
      <c r="J298" s="110">
        <f t="shared" si="141"/>
        <v>4</v>
      </c>
      <c r="K298" s="110">
        <f t="shared" si="141"/>
        <v>3</v>
      </c>
      <c r="L298" s="110">
        <f t="shared" si="141"/>
        <v>5</v>
      </c>
      <c r="M298" s="110">
        <f t="shared" si="141"/>
        <v>3</v>
      </c>
      <c r="N298" s="110">
        <f t="shared" si="141"/>
        <v>5</v>
      </c>
      <c r="O298" s="110">
        <f t="shared" si="141"/>
        <v>3</v>
      </c>
      <c r="P298" s="111">
        <f>SUM(G298:O298)</f>
        <v>36</v>
      </c>
      <c r="Q298" s="110">
        <f t="shared" ref="Q298:Y298" si="142">Q$7</f>
        <v>4</v>
      </c>
      <c r="R298" s="112">
        <f t="shared" si="142"/>
        <v>4</v>
      </c>
      <c r="S298" s="112">
        <f t="shared" si="142"/>
        <v>3</v>
      </c>
      <c r="T298" s="112">
        <f t="shared" si="142"/>
        <v>5</v>
      </c>
      <c r="U298" s="112">
        <f t="shared" si="142"/>
        <v>3</v>
      </c>
      <c r="V298" s="112">
        <f t="shared" si="142"/>
        <v>4</v>
      </c>
      <c r="W298" s="112">
        <f t="shared" si="142"/>
        <v>4</v>
      </c>
      <c r="X298" s="112">
        <f t="shared" si="142"/>
        <v>5</v>
      </c>
      <c r="Y298" s="113">
        <f t="shared" si="142"/>
        <v>4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2" x14ac:dyDescent="0.35">
      <c r="E299" s="101"/>
      <c r="F299" s="114" t="s">
        <v>7</v>
      </c>
      <c r="G299" s="115">
        <f>G$8</f>
        <v>4</v>
      </c>
      <c r="H299" s="115">
        <f t="shared" ref="H299:O299" si="143">H$8</f>
        <v>8</v>
      </c>
      <c r="I299" s="115">
        <f t="shared" si="143"/>
        <v>12</v>
      </c>
      <c r="J299" s="115">
        <f t="shared" si="143"/>
        <v>14</v>
      </c>
      <c r="K299" s="115">
        <f t="shared" si="143"/>
        <v>2</v>
      </c>
      <c r="L299" s="115">
        <f t="shared" si="143"/>
        <v>10</v>
      </c>
      <c r="M299" s="115">
        <f t="shared" si="143"/>
        <v>18</v>
      </c>
      <c r="N299" s="115">
        <f t="shared" si="143"/>
        <v>16</v>
      </c>
      <c r="O299" s="116">
        <f t="shared" si="143"/>
        <v>6</v>
      </c>
      <c r="P299" s="117"/>
      <c r="Q299" s="118">
        <f t="shared" ref="Q299:Y299" si="144">Q$8</f>
        <v>1</v>
      </c>
      <c r="R299" s="119">
        <f t="shared" si="144"/>
        <v>9</v>
      </c>
      <c r="S299" s="119">
        <f t="shared" si="144"/>
        <v>11</v>
      </c>
      <c r="T299" s="119">
        <f t="shared" si="144"/>
        <v>5</v>
      </c>
      <c r="U299" s="119">
        <f t="shared" si="144"/>
        <v>17</v>
      </c>
      <c r="V299" s="119">
        <f t="shared" si="144"/>
        <v>15</v>
      </c>
      <c r="W299" s="119">
        <f t="shared" si="144"/>
        <v>3</v>
      </c>
      <c r="X299" s="119">
        <f t="shared" si="144"/>
        <v>13</v>
      </c>
      <c r="Y299" s="116">
        <f t="shared" si="144"/>
        <v>7</v>
      </c>
      <c r="Z299" s="117"/>
      <c r="AA299" s="120"/>
      <c r="AB299" s="101"/>
      <c r="AC299" s="101"/>
    </row>
    <row r="300" spans="5:32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1</v>
      </c>
      <c r="H300" s="122">
        <f t="shared" ref="H300:O300" si="145">IF($Q295&lt;=18,IF(H299&lt;=$Q295,1,0),IF($Q295&lt;=36,IF(H299&lt;=($Q295-18),2,1),IF($Q295&gt;36,IF(H299&lt;=($Q295-36),3,2))))</f>
        <v>1</v>
      </c>
      <c r="I300" s="122">
        <f t="shared" si="145"/>
        <v>1</v>
      </c>
      <c r="J300" s="122">
        <f t="shared" si="145"/>
        <v>1</v>
      </c>
      <c r="K300" s="122">
        <f t="shared" si="145"/>
        <v>2</v>
      </c>
      <c r="L300" s="122">
        <f t="shared" si="145"/>
        <v>1</v>
      </c>
      <c r="M300" s="122">
        <f t="shared" si="145"/>
        <v>1</v>
      </c>
      <c r="N300" s="122">
        <f t="shared" si="145"/>
        <v>1</v>
      </c>
      <c r="O300" s="123">
        <f t="shared" si="145"/>
        <v>1</v>
      </c>
      <c r="P300" s="124">
        <f>SUM(G300:O300)</f>
        <v>10</v>
      </c>
      <c r="Q300" s="123">
        <f t="shared" ref="Q300:Y300" si="146">IF($Q295&lt;=18,IF(Q299&lt;=$Q295,1,0),IF($Q295&lt;=36,IF(Q299&lt;=($Q295-18),2,1),IF($Q295&gt;36,IF(Q299&lt;=($Q295-36),3,2))))</f>
        <v>2</v>
      </c>
      <c r="R300" s="123">
        <f t="shared" si="146"/>
        <v>1</v>
      </c>
      <c r="S300" s="123">
        <f t="shared" si="146"/>
        <v>1</v>
      </c>
      <c r="T300" s="123">
        <f t="shared" si="146"/>
        <v>1</v>
      </c>
      <c r="U300" s="123">
        <f t="shared" si="146"/>
        <v>1</v>
      </c>
      <c r="V300" s="123">
        <f t="shared" si="146"/>
        <v>1</v>
      </c>
      <c r="W300" s="123">
        <f t="shared" si="146"/>
        <v>1</v>
      </c>
      <c r="X300" s="123">
        <f t="shared" si="146"/>
        <v>1</v>
      </c>
      <c r="Y300" s="123">
        <f t="shared" si="146"/>
        <v>1</v>
      </c>
      <c r="Z300" s="125">
        <f>SUM(Q300:Y300)</f>
        <v>10</v>
      </c>
      <c r="AA300" s="126">
        <f>P300+Z300</f>
        <v>20</v>
      </c>
      <c r="AB300" s="101"/>
      <c r="AC300" s="101"/>
    </row>
    <row r="301" spans="5:32" x14ac:dyDescent="0.35">
      <c r="E301" s="101"/>
      <c r="F301" s="127" t="s">
        <v>51</v>
      </c>
      <c r="G301" s="128">
        <f t="shared" ref="G301:O301" si="147">G18</f>
        <v>10</v>
      </c>
      <c r="H301" s="128">
        <f t="shared" si="147"/>
        <v>10</v>
      </c>
      <c r="I301" s="128">
        <f t="shared" si="147"/>
        <v>10</v>
      </c>
      <c r="J301" s="128">
        <f t="shared" si="147"/>
        <v>10</v>
      </c>
      <c r="K301" s="128">
        <f t="shared" si="147"/>
        <v>10</v>
      </c>
      <c r="L301" s="128">
        <f t="shared" si="147"/>
        <v>10</v>
      </c>
      <c r="M301" s="128">
        <f t="shared" si="147"/>
        <v>10</v>
      </c>
      <c r="N301" s="128">
        <f t="shared" si="147"/>
        <v>10</v>
      </c>
      <c r="O301" s="128">
        <f t="shared" si="147"/>
        <v>10</v>
      </c>
      <c r="P301" s="129">
        <f>SUM(G301:O301)</f>
        <v>90</v>
      </c>
      <c r="Q301" s="130">
        <f t="shared" ref="Q301:Y301" si="148">Q18</f>
        <v>10</v>
      </c>
      <c r="R301" s="128">
        <f t="shared" si="148"/>
        <v>10</v>
      </c>
      <c r="S301" s="128">
        <f t="shared" si="148"/>
        <v>10</v>
      </c>
      <c r="T301" s="128">
        <f t="shared" si="148"/>
        <v>10</v>
      </c>
      <c r="U301" s="128">
        <f t="shared" si="148"/>
        <v>10</v>
      </c>
      <c r="V301" s="128">
        <f t="shared" si="148"/>
        <v>10</v>
      </c>
      <c r="W301" s="128">
        <f t="shared" si="148"/>
        <v>10</v>
      </c>
      <c r="X301" s="128">
        <f t="shared" si="148"/>
        <v>10</v>
      </c>
      <c r="Y301" s="131">
        <f t="shared" si="148"/>
        <v>10</v>
      </c>
      <c r="Z301" s="129">
        <f>SUM(Q301:Y301)</f>
        <v>90</v>
      </c>
      <c r="AA301" s="132">
        <f>P301+Z301</f>
        <v>180</v>
      </c>
      <c r="AB301" s="101"/>
      <c r="AC301" s="101"/>
    </row>
    <row r="302" spans="5:32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0</v>
      </c>
      <c r="H302" s="134">
        <f t="shared" ref="H302:O302" si="149">IF(H301-H298=-1,3+H300)+IF(H301-H298=0,2+H300)+IF(H301-H298=1,1+H300)+IF(H301-H298=2,H300)+IF(H301-H298=3,IF(H300-1&gt;0,H300-1,0))+IF(H301-H298=4,IF(H300-2&gt;0,H300-2,0))</f>
        <v>0</v>
      </c>
      <c r="I302" s="134">
        <f t="shared" si="149"/>
        <v>0</v>
      </c>
      <c r="J302" s="134">
        <f t="shared" si="149"/>
        <v>0</v>
      </c>
      <c r="K302" s="134">
        <f t="shared" si="149"/>
        <v>0</v>
      </c>
      <c r="L302" s="134">
        <f t="shared" si="149"/>
        <v>0</v>
      </c>
      <c r="M302" s="134">
        <f t="shared" si="149"/>
        <v>0</v>
      </c>
      <c r="N302" s="134">
        <f t="shared" si="149"/>
        <v>0</v>
      </c>
      <c r="O302" s="135">
        <f t="shared" si="149"/>
        <v>0</v>
      </c>
      <c r="P302" s="136">
        <f>SUM(G302:O302)</f>
        <v>0</v>
      </c>
      <c r="Q302" s="137">
        <f t="shared" ref="Q302:Y302" si="150">IF(Q301-Q298=-1,3+Q300)+IF(Q301-Q298=0,2+Q300)+IF(Q301-Q298=1,1+Q300)+IF(Q301-Q298=2,Q300)+IF(Q301-Q298=3,IF(Q300-1&gt;0,Q300-1,0))+IF(Q301-Q298=4,IF(Q300-2&gt;0,Q300-2,0))</f>
        <v>0</v>
      </c>
      <c r="R302" s="138">
        <f t="shared" si="150"/>
        <v>0</v>
      </c>
      <c r="S302" s="138">
        <f t="shared" si="150"/>
        <v>0</v>
      </c>
      <c r="T302" s="138">
        <f t="shared" si="150"/>
        <v>0</v>
      </c>
      <c r="U302" s="138">
        <f t="shared" si="150"/>
        <v>0</v>
      </c>
      <c r="V302" s="138">
        <f t="shared" si="150"/>
        <v>0</v>
      </c>
      <c r="W302" s="138">
        <f t="shared" si="150"/>
        <v>0</v>
      </c>
      <c r="X302" s="138">
        <f t="shared" si="150"/>
        <v>0</v>
      </c>
      <c r="Y302" s="135">
        <f t="shared" si="150"/>
        <v>0</v>
      </c>
      <c r="Z302" s="136">
        <f>SUM(Q302:Y302)</f>
        <v>0</v>
      </c>
      <c r="AA302" s="139">
        <f>P302+Z302</f>
        <v>0</v>
      </c>
      <c r="AB302" s="101"/>
      <c r="AC302" s="101"/>
    </row>
    <row r="303" spans="5:32" ht="15" thickBot="1" x14ac:dyDescent="0.4">
      <c r="E303" s="101"/>
      <c r="F303" s="140" t="s">
        <v>53</v>
      </c>
      <c r="G303" s="141">
        <f t="shared" ref="G303:O303" si="151">IF(G301-G298=-2,4)+IF(G301-G298=-1,3)+IF(G301-G298=0,2)+IF(G301-G298=1,1)+IF(G301-G298&gt;2,0)</f>
        <v>0</v>
      </c>
      <c r="H303" s="141">
        <f t="shared" si="151"/>
        <v>0</v>
      </c>
      <c r="I303" s="141">
        <f t="shared" si="151"/>
        <v>0</v>
      </c>
      <c r="J303" s="141">
        <f t="shared" si="151"/>
        <v>0</v>
      </c>
      <c r="K303" s="141">
        <f t="shared" si="151"/>
        <v>0</v>
      </c>
      <c r="L303" s="141">
        <f t="shared" si="151"/>
        <v>0</v>
      </c>
      <c r="M303" s="141">
        <f t="shared" si="151"/>
        <v>0</v>
      </c>
      <c r="N303" s="141">
        <f t="shared" si="151"/>
        <v>0</v>
      </c>
      <c r="O303" s="142">
        <f t="shared" si="151"/>
        <v>0</v>
      </c>
      <c r="P303" s="143">
        <f>SUM(G303:O303)</f>
        <v>0</v>
      </c>
      <c r="Q303" s="142">
        <f t="shared" ref="Q303:Y303" si="152">IF(Q301-Q298=-2,4)+IF(Q301-Q298=-1,3)+IF(Q301-Q298=0,2)+IF(Q301-Q298=1,1)+IF(Q301-Q298&gt;2,0)</f>
        <v>0</v>
      </c>
      <c r="R303" s="142">
        <f t="shared" si="152"/>
        <v>0</v>
      </c>
      <c r="S303" s="142">
        <f t="shared" si="152"/>
        <v>0</v>
      </c>
      <c r="T303" s="142">
        <f t="shared" si="152"/>
        <v>0</v>
      </c>
      <c r="U303" s="142">
        <f t="shared" si="152"/>
        <v>0</v>
      </c>
      <c r="V303" s="142">
        <f t="shared" si="152"/>
        <v>0</v>
      </c>
      <c r="W303" s="142">
        <f t="shared" si="152"/>
        <v>0</v>
      </c>
      <c r="X303" s="142">
        <f t="shared" si="152"/>
        <v>0</v>
      </c>
      <c r="Y303" s="142">
        <f t="shared" si="152"/>
        <v>0</v>
      </c>
      <c r="Z303" s="143">
        <f>SUM(Q303:Y303)</f>
        <v>0</v>
      </c>
      <c r="AA303" s="144">
        <f>P303+Z303</f>
        <v>0</v>
      </c>
      <c r="AB303" s="101"/>
      <c r="AC303" s="101"/>
    </row>
    <row r="304" spans="5:32" x14ac:dyDescent="0.35">
      <c r="E304" s="101"/>
      <c r="F304" s="38"/>
      <c r="G304" s="28">
        <f>G301-G298</f>
        <v>6</v>
      </c>
      <c r="H304" s="28">
        <f t="shared" ref="H304:O304" si="153">H301-H298</f>
        <v>6</v>
      </c>
      <c r="I304" s="28">
        <f t="shared" si="153"/>
        <v>5</v>
      </c>
      <c r="J304" s="28">
        <f t="shared" si="153"/>
        <v>6</v>
      </c>
      <c r="K304" s="28">
        <f t="shared" si="153"/>
        <v>7</v>
      </c>
      <c r="L304" s="28">
        <f t="shared" si="153"/>
        <v>5</v>
      </c>
      <c r="M304" s="28">
        <f t="shared" si="153"/>
        <v>7</v>
      </c>
      <c r="N304" s="28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5"/>
      <c r="AA304" s="146"/>
      <c r="AB304" s="101"/>
      <c r="AC304" s="101"/>
    </row>
    <row r="305" spans="5:32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2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2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0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</row>
    <row r="308" spans="5:32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0</v>
      </c>
      <c r="M308" s="217" t="s">
        <v>59</v>
      </c>
      <c r="N308" s="217"/>
      <c r="O308" s="152">
        <f>COUNTIF(G304:Y304,"=1")</f>
        <v>0</v>
      </c>
      <c r="P308" s="198" t="s">
        <v>60</v>
      </c>
      <c r="Q308" s="198"/>
      <c r="R308" s="198"/>
      <c r="S308" s="198"/>
      <c r="T308" s="198"/>
      <c r="U308" s="151">
        <f>COUNTIF(G304:Y304,"&gt;=3")</f>
        <v>18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</row>
    <row r="309" spans="5:32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</row>
    <row r="310" spans="5:32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0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</row>
    <row r="311" spans="5:32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0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</row>
    <row r="312" spans="5:32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18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</row>
    <row r="313" spans="5:32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</row>
    <row r="314" spans="5:32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</row>
    <row r="315" spans="5:32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</row>
    <row r="316" spans="5:32" ht="15.5" thickTop="1" thickBot="1" x14ac:dyDescent="0.4"/>
    <row r="317" spans="5:32" x14ac:dyDescent="0.35">
      <c r="E317" s="101"/>
      <c r="F317" s="102" t="s">
        <v>49</v>
      </c>
      <c r="G317" s="196">
        <f>C19</f>
        <v>0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0</v>
      </c>
      <c r="AB317" s="101"/>
      <c r="AC317" s="101"/>
    </row>
    <row r="318" spans="5:32" ht="15" thickBot="1" x14ac:dyDescent="0.4">
      <c r="E318" s="101"/>
      <c r="F318" s="104" t="s">
        <v>6</v>
      </c>
      <c r="G318" s="210">
        <f>E19</f>
        <v>20</v>
      </c>
      <c r="H318" s="211"/>
      <c r="I318" s="211"/>
      <c r="J318" s="211"/>
      <c r="K318" s="17"/>
      <c r="L318" s="211">
        <f>$F$3</f>
        <v>133</v>
      </c>
      <c r="M318" s="211"/>
      <c r="N318" s="211"/>
      <c r="O318" s="211">
        <f>$G$3</f>
        <v>68.599999999999994</v>
      </c>
      <c r="P318" s="211"/>
      <c r="Q318" s="212">
        <f>ROUND((G318*(L318/113)+(O318-AA321)),0)</f>
        <v>20</v>
      </c>
      <c r="R318" s="212"/>
      <c r="S318" s="212"/>
      <c r="T318" s="212"/>
      <c r="U318" s="17"/>
      <c r="V318" s="17"/>
      <c r="AA318" s="17"/>
      <c r="AB318" s="101"/>
      <c r="AC318" s="101"/>
    </row>
    <row r="319" spans="5:32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2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2" x14ac:dyDescent="0.35">
      <c r="E321" s="101"/>
      <c r="F321" s="109" t="s">
        <v>11</v>
      </c>
      <c r="G321" s="110">
        <f>G$7</f>
        <v>4</v>
      </c>
      <c r="H321" s="110">
        <f t="shared" ref="H321:O321" si="155">H$7</f>
        <v>4</v>
      </c>
      <c r="I321" s="110">
        <f t="shared" si="155"/>
        <v>5</v>
      </c>
      <c r="J321" s="110">
        <f t="shared" si="155"/>
        <v>4</v>
      </c>
      <c r="K321" s="110">
        <f t="shared" si="155"/>
        <v>3</v>
      </c>
      <c r="L321" s="110">
        <f t="shared" si="155"/>
        <v>5</v>
      </c>
      <c r="M321" s="110">
        <f t="shared" si="155"/>
        <v>3</v>
      </c>
      <c r="N321" s="110">
        <f t="shared" si="155"/>
        <v>5</v>
      </c>
      <c r="O321" s="110">
        <f t="shared" si="155"/>
        <v>3</v>
      </c>
      <c r="P321" s="111">
        <f>SUM(G321:O321)</f>
        <v>36</v>
      </c>
      <c r="Q321" s="110">
        <f t="shared" ref="Q321:Y321" si="156">Q$7</f>
        <v>4</v>
      </c>
      <c r="R321" s="112">
        <f t="shared" si="156"/>
        <v>4</v>
      </c>
      <c r="S321" s="112">
        <f t="shared" si="156"/>
        <v>3</v>
      </c>
      <c r="T321" s="112">
        <f t="shared" si="156"/>
        <v>5</v>
      </c>
      <c r="U321" s="112">
        <f t="shared" si="156"/>
        <v>3</v>
      </c>
      <c r="V321" s="112">
        <f t="shared" si="156"/>
        <v>4</v>
      </c>
      <c r="W321" s="112">
        <f t="shared" si="156"/>
        <v>4</v>
      </c>
      <c r="X321" s="112">
        <f t="shared" si="156"/>
        <v>5</v>
      </c>
      <c r="Y321" s="113">
        <f t="shared" si="156"/>
        <v>4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2" x14ac:dyDescent="0.35">
      <c r="E322" s="101"/>
      <c r="F322" s="114" t="s">
        <v>7</v>
      </c>
      <c r="G322" s="115">
        <f>G$8</f>
        <v>4</v>
      </c>
      <c r="H322" s="115">
        <f t="shared" ref="H322:O322" si="157">H$8</f>
        <v>8</v>
      </c>
      <c r="I322" s="115">
        <f t="shared" si="157"/>
        <v>12</v>
      </c>
      <c r="J322" s="115">
        <f t="shared" si="157"/>
        <v>14</v>
      </c>
      <c r="K322" s="115">
        <f t="shared" si="157"/>
        <v>2</v>
      </c>
      <c r="L322" s="115">
        <f t="shared" si="157"/>
        <v>10</v>
      </c>
      <c r="M322" s="115">
        <f t="shared" si="157"/>
        <v>18</v>
      </c>
      <c r="N322" s="115">
        <f t="shared" si="157"/>
        <v>16</v>
      </c>
      <c r="O322" s="116">
        <f t="shared" si="157"/>
        <v>6</v>
      </c>
      <c r="P322" s="117"/>
      <c r="Q322" s="118">
        <f t="shared" ref="Q322:Y322" si="158">Q$8</f>
        <v>1</v>
      </c>
      <c r="R322" s="119">
        <f t="shared" si="158"/>
        <v>9</v>
      </c>
      <c r="S322" s="119">
        <f t="shared" si="158"/>
        <v>11</v>
      </c>
      <c r="T322" s="119">
        <f t="shared" si="158"/>
        <v>5</v>
      </c>
      <c r="U322" s="119">
        <f t="shared" si="158"/>
        <v>17</v>
      </c>
      <c r="V322" s="119">
        <f t="shared" si="158"/>
        <v>15</v>
      </c>
      <c r="W322" s="119">
        <f t="shared" si="158"/>
        <v>3</v>
      </c>
      <c r="X322" s="119">
        <f t="shared" si="158"/>
        <v>13</v>
      </c>
      <c r="Y322" s="116">
        <f t="shared" si="158"/>
        <v>7</v>
      </c>
      <c r="Z322" s="117"/>
      <c r="AA322" s="120"/>
      <c r="AB322" s="101"/>
      <c r="AC322" s="101"/>
    </row>
    <row r="323" spans="5:32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1</v>
      </c>
      <c r="H323" s="122">
        <f t="shared" ref="H323:O323" si="159">IF($Q318&lt;=18,IF(H322&lt;=$Q318,1,0),IF($Q318&lt;=36,IF(H322&lt;=($Q318-18),2,1),IF($Q318&gt;36,IF(H322&lt;=($Q318-36),3,2))))</f>
        <v>1</v>
      </c>
      <c r="I323" s="122">
        <f t="shared" si="159"/>
        <v>1</v>
      </c>
      <c r="J323" s="122">
        <f t="shared" si="159"/>
        <v>1</v>
      </c>
      <c r="K323" s="122">
        <f t="shared" si="159"/>
        <v>2</v>
      </c>
      <c r="L323" s="122">
        <f t="shared" si="159"/>
        <v>1</v>
      </c>
      <c r="M323" s="122">
        <f t="shared" si="159"/>
        <v>1</v>
      </c>
      <c r="N323" s="122">
        <f t="shared" si="159"/>
        <v>1</v>
      </c>
      <c r="O323" s="123">
        <f t="shared" si="159"/>
        <v>1</v>
      </c>
      <c r="P323" s="124">
        <f>SUM(G323:O323)</f>
        <v>10</v>
      </c>
      <c r="Q323" s="123">
        <f t="shared" ref="Q323:Y323" si="160">IF($Q318&lt;=18,IF(Q322&lt;=$Q318,1,0),IF($Q318&lt;=36,IF(Q322&lt;=($Q318-18),2,1),IF($Q318&gt;36,IF(Q322&lt;=($Q318-36),3,2))))</f>
        <v>2</v>
      </c>
      <c r="R323" s="123">
        <f t="shared" si="160"/>
        <v>1</v>
      </c>
      <c r="S323" s="123">
        <f t="shared" si="160"/>
        <v>1</v>
      </c>
      <c r="T323" s="123">
        <f t="shared" si="160"/>
        <v>1</v>
      </c>
      <c r="U323" s="123">
        <f t="shared" si="160"/>
        <v>1</v>
      </c>
      <c r="V323" s="123">
        <f t="shared" si="160"/>
        <v>1</v>
      </c>
      <c r="W323" s="123">
        <f t="shared" si="160"/>
        <v>1</v>
      </c>
      <c r="X323" s="123">
        <f t="shared" si="160"/>
        <v>1</v>
      </c>
      <c r="Y323" s="123">
        <f t="shared" si="160"/>
        <v>1</v>
      </c>
      <c r="Z323" s="125">
        <f>SUM(Q323:Y323)</f>
        <v>10</v>
      </c>
      <c r="AA323" s="126">
        <f>P323+Z323</f>
        <v>20</v>
      </c>
      <c r="AB323" s="101"/>
      <c r="AC323" s="101"/>
    </row>
    <row r="324" spans="5:32" x14ac:dyDescent="0.35">
      <c r="E324" s="101"/>
      <c r="F324" s="127" t="s">
        <v>51</v>
      </c>
      <c r="G324" s="128">
        <f t="shared" ref="G324:O324" si="161">G19</f>
        <v>10</v>
      </c>
      <c r="H324" s="128">
        <f t="shared" si="161"/>
        <v>10</v>
      </c>
      <c r="I324" s="128">
        <f t="shared" si="161"/>
        <v>10</v>
      </c>
      <c r="J324" s="128">
        <f t="shared" si="161"/>
        <v>10</v>
      </c>
      <c r="K324" s="128">
        <f t="shared" si="161"/>
        <v>10</v>
      </c>
      <c r="L324" s="128">
        <f t="shared" si="161"/>
        <v>10</v>
      </c>
      <c r="M324" s="128">
        <f t="shared" si="161"/>
        <v>10</v>
      </c>
      <c r="N324" s="128">
        <f t="shared" si="161"/>
        <v>10</v>
      </c>
      <c r="O324" s="128">
        <f t="shared" si="161"/>
        <v>10</v>
      </c>
      <c r="P324" s="129">
        <f>SUM(G324:O324)</f>
        <v>90</v>
      </c>
      <c r="Q324" s="130">
        <f t="shared" ref="Q324:Y324" si="162">Q19</f>
        <v>10</v>
      </c>
      <c r="R324" s="128">
        <f t="shared" si="162"/>
        <v>10</v>
      </c>
      <c r="S324" s="128">
        <f t="shared" si="162"/>
        <v>10</v>
      </c>
      <c r="T324" s="128">
        <f t="shared" si="162"/>
        <v>10</v>
      </c>
      <c r="U324" s="128">
        <f t="shared" si="162"/>
        <v>10</v>
      </c>
      <c r="V324" s="128">
        <f t="shared" si="162"/>
        <v>10</v>
      </c>
      <c r="W324" s="128">
        <f t="shared" si="162"/>
        <v>10</v>
      </c>
      <c r="X324" s="128">
        <f t="shared" si="162"/>
        <v>10</v>
      </c>
      <c r="Y324" s="131">
        <f t="shared" si="162"/>
        <v>10</v>
      </c>
      <c r="Z324" s="129">
        <f>SUM(Q324:Y324)</f>
        <v>90</v>
      </c>
      <c r="AA324" s="132">
        <f>P324+Z324</f>
        <v>180</v>
      </c>
      <c r="AB324" s="101"/>
      <c r="AC324" s="101"/>
    </row>
    <row r="325" spans="5:32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0</v>
      </c>
      <c r="H325" s="134">
        <f t="shared" ref="H325:O325" si="163">IF(H324-H321=-1,3+H323)+IF(H324-H321=0,2+H323)+IF(H324-H321=1,1+H323)+IF(H324-H321=2,H323)+IF(H324-H321=3,IF(H323-1&gt;0,H323-1,0))+IF(H324-H321=4,IF(H323-2&gt;0,H323-2,0))</f>
        <v>0</v>
      </c>
      <c r="I325" s="134">
        <f t="shared" si="163"/>
        <v>0</v>
      </c>
      <c r="J325" s="134">
        <f t="shared" si="163"/>
        <v>0</v>
      </c>
      <c r="K325" s="134">
        <f t="shared" si="163"/>
        <v>0</v>
      </c>
      <c r="L325" s="134">
        <f t="shared" si="163"/>
        <v>0</v>
      </c>
      <c r="M325" s="134">
        <f t="shared" si="163"/>
        <v>0</v>
      </c>
      <c r="N325" s="134">
        <f t="shared" si="163"/>
        <v>0</v>
      </c>
      <c r="O325" s="135">
        <f t="shared" si="163"/>
        <v>0</v>
      </c>
      <c r="P325" s="136">
        <f>SUM(G325:O325)</f>
        <v>0</v>
      </c>
      <c r="Q325" s="137">
        <f t="shared" ref="Q325:Y325" si="164">IF(Q324-Q321=-1,3+Q323)+IF(Q324-Q321=0,2+Q323)+IF(Q324-Q321=1,1+Q323)+IF(Q324-Q321=2,Q323)+IF(Q324-Q321=3,IF(Q323-1&gt;0,Q323-1,0))+IF(Q324-Q321=4,IF(Q323-2&gt;0,Q323-2,0))</f>
        <v>0</v>
      </c>
      <c r="R325" s="138">
        <f t="shared" si="164"/>
        <v>0</v>
      </c>
      <c r="S325" s="138">
        <f t="shared" si="164"/>
        <v>0</v>
      </c>
      <c r="T325" s="138">
        <f t="shared" si="164"/>
        <v>0</v>
      </c>
      <c r="U325" s="138">
        <f t="shared" si="164"/>
        <v>0</v>
      </c>
      <c r="V325" s="138">
        <f t="shared" si="164"/>
        <v>0</v>
      </c>
      <c r="W325" s="138">
        <f t="shared" si="164"/>
        <v>0</v>
      </c>
      <c r="X325" s="138">
        <f t="shared" si="164"/>
        <v>0</v>
      </c>
      <c r="Y325" s="135">
        <f t="shared" si="164"/>
        <v>0</v>
      </c>
      <c r="Z325" s="136">
        <f>SUM(Q325:Y325)</f>
        <v>0</v>
      </c>
      <c r="AA325" s="139">
        <f>P325+Z325</f>
        <v>0</v>
      </c>
      <c r="AB325" s="101"/>
      <c r="AC325" s="101"/>
    </row>
    <row r="326" spans="5:32" ht="15" thickBot="1" x14ac:dyDescent="0.4">
      <c r="E326" s="101"/>
      <c r="F326" s="140" t="s">
        <v>53</v>
      </c>
      <c r="G326" s="141">
        <f t="shared" ref="G326:O326" si="165">IF(G324-G321=-2,4)+IF(G324-G321=-1,3)+IF(G324-G321=0,2)+IF(G324-G321=1,1)+IF(G324-G321&gt;2,0)</f>
        <v>0</v>
      </c>
      <c r="H326" s="141">
        <f t="shared" si="165"/>
        <v>0</v>
      </c>
      <c r="I326" s="141">
        <f t="shared" si="165"/>
        <v>0</v>
      </c>
      <c r="J326" s="141">
        <f t="shared" si="165"/>
        <v>0</v>
      </c>
      <c r="K326" s="141">
        <f t="shared" si="165"/>
        <v>0</v>
      </c>
      <c r="L326" s="141">
        <f t="shared" si="165"/>
        <v>0</v>
      </c>
      <c r="M326" s="141">
        <f t="shared" si="165"/>
        <v>0</v>
      </c>
      <c r="N326" s="141">
        <f t="shared" si="165"/>
        <v>0</v>
      </c>
      <c r="O326" s="142">
        <f t="shared" si="165"/>
        <v>0</v>
      </c>
      <c r="P326" s="143">
        <f>SUM(G326:O326)</f>
        <v>0</v>
      </c>
      <c r="Q326" s="142">
        <f t="shared" ref="Q326:Y326" si="166">IF(Q324-Q321=-2,4)+IF(Q324-Q321=-1,3)+IF(Q324-Q321=0,2)+IF(Q324-Q321=1,1)+IF(Q324-Q321&gt;2,0)</f>
        <v>0</v>
      </c>
      <c r="R326" s="142">
        <f t="shared" si="166"/>
        <v>0</v>
      </c>
      <c r="S326" s="142">
        <f t="shared" si="166"/>
        <v>0</v>
      </c>
      <c r="T326" s="142">
        <f t="shared" si="166"/>
        <v>0</v>
      </c>
      <c r="U326" s="142">
        <f t="shared" si="166"/>
        <v>0</v>
      </c>
      <c r="V326" s="142">
        <f t="shared" si="166"/>
        <v>0</v>
      </c>
      <c r="W326" s="142">
        <f t="shared" si="166"/>
        <v>0</v>
      </c>
      <c r="X326" s="142">
        <f t="shared" si="166"/>
        <v>0</v>
      </c>
      <c r="Y326" s="142">
        <f t="shared" si="166"/>
        <v>0</v>
      </c>
      <c r="Z326" s="143">
        <f>SUM(Q326:Y326)</f>
        <v>0</v>
      </c>
      <c r="AA326" s="144">
        <f>P326+Z326</f>
        <v>0</v>
      </c>
      <c r="AB326" s="101"/>
      <c r="AC326" s="101"/>
    </row>
    <row r="327" spans="5:32" x14ac:dyDescent="0.35">
      <c r="E327" s="101"/>
      <c r="F327" s="38"/>
      <c r="G327" s="28">
        <f>G324-G321</f>
        <v>6</v>
      </c>
      <c r="H327" s="28">
        <f t="shared" ref="H327:O327" si="167">H324-H321</f>
        <v>6</v>
      </c>
      <c r="I327" s="28">
        <f t="shared" si="167"/>
        <v>5</v>
      </c>
      <c r="J327" s="28">
        <f t="shared" si="167"/>
        <v>6</v>
      </c>
      <c r="K327" s="28">
        <f t="shared" si="167"/>
        <v>7</v>
      </c>
      <c r="L327" s="28">
        <f t="shared" si="167"/>
        <v>5</v>
      </c>
      <c r="M327" s="28">
        <f t="shared" si="167"/>
        <v>7</v>
      </c>
      <c r="N327" s="28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5"/>
      <c r="AA327" s="146"/>
      <c r="AB327" s="101"/>
      <c r="AC327" s="101"/>
    </row>
    <row r="328" spans="5:32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2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2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0</v>
      </c>
      <c r="P330" s="198" t="s">
        <v>57</v>
      </c>
      <c r="Q330" s="198"/>
      <c r="R330" s="198"/>
      <c r="S330" s="198"/>
      <c r="T330" s="198"/>
      <c r="U330" s="148">
        <f>COUNTIF(G327:Y327,"=2")</f>
        <v>0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</row>
    <row r="331" spans="5:32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0</v>
      </c>
      <c r="P331" s="198" t="s">
        <v>60</v>
      </c>
      <c r="Q331" s="198"/>
      <c r="R331" s="198"/>
      <c r="S331" s="198"/>
      <c r="T331" s="198"/>
      <c r="U331" s="151">
        <f>COUNTIF(G327:Y327,"&gt;=3")</f>
        <v>18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</row>
    <row r="332" spans="5:32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0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</row>
    <row r="333" spans="5:32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0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</row>
    <row r="334" spans="5:32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0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</row>
    <row r="335" spans="5:32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18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</row>
    <row r="336" spans="5:32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</row>
    <row r="337" spans="5:32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</row>
    <row r="338" spans="5:32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</row>
    <row r="339" spans="5:32" ht="15.5" thickTop="1" thickBot="1" x14ac:dyDescent="0.4"/>
    <row r="340" spans="5:32" x14ac:dyDescent="0.35">
      <c r="E340" s="101"/>
      <c r="F340" s="102" t="s">
        <v>49</v>
      </c>
      <c r="G340" s="196">
        <f>C20</f>
        <v>0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0</v>
      </c>
      <c r="AB340" s="101"/>
      <c r="AC340" s="101"/>
    </row>
    <row r="341" spans="5:32" ht="15" thickBot="1" x14ac:dyDescent="0.4">
      <c r="E341" s="101"/>
      <c r="F341" s="104" t="s">
        <v>6</v>
      </c>
      <c r="G341" s="210">
        <f>E20</f>
        <v>20</v>
      </c>
      <c r="H341" s="211"/>
      <c r="I341" s="211"/>
      <c r="J341" s="211"/>
      <c r="K341" s="17"/>
      <c r="L341" s="211">
        <f>$F$3</f>
        <v>133</v>
      </c>
      <c r="M341" s="211"/>
      <c r="N341" s="211"/>
      <c r="O341" s="211">
        <f>$G$3</f>
        <v>68.599999999999994</v>
      </c>
      <c r="P341" s="211"/>
      <c r="Q341" s="212">
        <f>ROUND((G341*(L341/113)+(O341-AA344)),0)</f>
        <v>20</v>
      </c>
      <c r="R341" s="212"/>
      <c r="S341" s="212"/>
      <c r="T341" s="212"/>
      <c r="U341" s="17"/>
      <c r="V341" s="17"/>
      <c r="AA341" s="17"/>
      <c r="AB341" s="101"/>
      <c r="AC341" s="101"/>
    </row>
    <row r="342" spans="5:32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2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2" x14ac:dyDescent="0.35">
      <c r="E344" s="101"/>
      <c r="F344" s="109" t="s">
        <v>11</v>
      </c>
      <c r="G344" s="110">
        <f>G$7</f>
        <v>4</v>
      </c>
      <c r="H344" s="110">
        <f t="shared" ref="H344:O344" si="169">H$7</f>
        <v>4</v>
      </c>
      <c r="I344" s="110">
        <f t="shared" si="169"/>
        <v>5</v>
      </c>
      <c r="J344" s="110">
        <f t="shared" si="169"/>
        <v>4</v>
      </c>
      <c r="K344" s="110">
        <f t="shared" si="169"/>
        <v>3</v>
      </c>
      <c r="L344" s="110">
        <f t="shared" si="169"/>
        <v>5</v>
      </c>
      <c r="M344" s="110">
        <f t="shared" si="169"/>
        <v>3</v>
      </c>
      <c r="N344" s="110">
        <f t="shared" si="169"/>
        <v>5</v>
      </c>
      <c r="O344" s="110">
        <f t="shared" si="169"/>
        <v>3</v>
      </c>
      <c r="P344" s="111">
        <f>SUM(G344:O344)</f>
        <v>36</v>
      </c>
      <c r="Q344" s="110">
        <f t="shared" ref="Q344:Y344" si="170">Q$7</f>
        <v>4</v>
      </c>
      <c r="R344" s="112">
        <f t="shared" si="170"/>
        <v>4</v>
      </c>
      <c r="S344" s="112">
        <f t="shared" si="170"/>
        <v>3</v>
      </c>
      <c r="T344" s="112">
        <f t="shared" si="170"/>
        <v>5</v>
      </c>
      <c r="U344" s="112">
        <f t="shared" si="170"/>
        <v>3</v>
      </c>
      <c r="V344" s="112">
        <f t="shared" si="170"/>
        <v>4</v>
      </c>
      <c r="W344" s="112">
        <f t="shared" si="170"/>
        <v>4</v>
      </c>
      <c r="X344" s="112">
        <f t="shared" si="170"/>
        <v>5</v>
      </c>
      <c r="Y344" s="113">
        <f t="shared" si="170"/>
        <v>4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2" x14ac:dyDescent="0.35">
      <c r="E345" s="101"/>
      <c r="F345" s="114" t="s">
        <v>7</v>
      </c>
      <c r="G345" s="115">
        <f>G$8</f>
        <v>4</v>
      </c>
      <c r="H345" s="115">
        <f t="shared" ref="H345:O345" si="171">H$8</f>
        <v>8</v>
      </c>
      <c r="I345" s="115">
        <f t="shared" si="171"/>
        <v>12</v>
      </c>
      <c r="J345" s="115">
        <f t="shared" si="171"/>
        <v>14</v>
      </c>
      <c r="K345" s="115">
        <f t="shared" si="171"/>
        <v>2</v>
      </c>
      <c r="L345" s="115">
        <f t="shared" si="171"/>
        <v>10</v>
      </c>
      <c r="M345" s="115">
        <f t="shared" si="171"/>
        <v>18</v>
      </c>
      <c r="N345" s="115">
        <f t="shared" si="171"/>
        <v>16</v>
      </c>
      <c r="O345" s="116">
        <f t="shared" si="171"/>
        <v>6</v>
      </c>
      <c r="P345" s="117"/>
      <c r="Q345" s="118">
        <f t="shared" ref="Q345:Y345" si="172">Q$8</f>
        <v>1</v>
      </c>
      <c r="R345" s="119">
        <f t="shared" si="172"/>
        <v>9</v>
      </c>
      <c r="S345" s="119">
        <f t="shared" si="172"/>
        <v>11</v>
      </c>
      <c r="T345" s="119">
        <f t="shared" si="172"/>
        <v>5</v>
      </c>
      <c r="U345" s="119">
        <f t="shared" si="172"/>
        <v>17</v>
      </c>
      <c r="V345" s="119">
        <f t="shared" si="172"/>
        <v>15</v>
      </c>
      <c r="W345" s="119">
        <f t="shared" si="172"/>
        <v>3</v>
      </c>
      <c r="X345" s="119">
        <f t="shared" si="172"/>
        <v>13</v>
      </c>
      <c r="Y345" s="116">
        <f t="shared" si="172"/>
        <v>7</v>
      </c>
      <c r="Z345" s="117"/>
      <c r="AA345" s="120"/>
      <c r="AB345" s="101"/>
      <c r="AC345" s="101"/>
    </row>
    <row r="346" spans="5:32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:O346" si="173">IF($Q341&lt;=18,IF(H345&lt;=$Q341,1,0),IF($Q341&lt;=36,IF(H345&lt;=($Q341-18),2,1),IF($Q341&gt;36,IF(H345&lt;=($Q341-36),3,2))))</f>
        <v>1</v>
      </c>
      <c r="I346" s="122">
        <f t="shared" si="173"/>
        <v>1</v>
      </c>
      <c r="J346" s="122">
        <f t="shared" si="173"/>
        <v>1</v>
      </c>
      <c r="K346" s="122">
        <f t="shared" si="173"/>
        <v>2</v>
      </c>
      <c r="L346" s="122">
        <f t="shared" si="173"/>
        <v>1</v>
      </c>
      <c r="M346" s="122">
        <f t="shared" si="173"/>
        <v>1</v>
      </c>
      <c r="N346" s="122">
        <f t="shared" si="173"/>
        <v>1</v>
      </c>
      <c r="O346" s="123">
        <f t="shared" si="173"/>
        <v>1</v>
      </c>
      <c r="P346" s="124">
        <f>SUM(G346:O346)</f>
        <v>10</v>
      </c>
      <c r="Q346" s="123">
        <f t="shared" ref="Q346:Y346" si="174">IF($Q341&lt;=18,IF(Q345&lt;=$Q341,1,0),IF($Q341&lt;=36,IF(Q345&lt;=($Q341-18),2,1),IF($Q341&gt;36,IF(Q345&lt;=($Q341-36),3,2))))</f>
        <v>2</v>
      </c>
      <c r="R346" s="123">
        <f t="shared" si="174"/>
        <v>1</v>
      </c>
      <c r="S346" s="123">
        <f t="shared" si="174"/>
        <v>1</v>
      </c>
      <c r="T346" s="123">
        <f t="shared" si="174"/>
        <v>1</v>
      </c>
      <c r="U346" s="123">
        <f t="shared" si="174"/>
        <v>1</v>
      </c>
      <c r="V346" s="123">
        <f t="shared" si="174"/>
        <v>1</v>
      </c>
      <c r="W346" s="123">
        <f t="shared" si="174"/>
        <v>1</v>
      </c>
      <c r="X346" s="123">
        <f t="shared" si="174"/>
        <v>1</v>
      </c>
      <c r="Y346" s="123">
        <f t="shared" si="174"/>
        <v>1</v>
      </c>
      <c r="Z346" s="125">
        <f>SUM(Q346:Y346)</f>
        <v>10</v>
      </c>
      <c r="AA346" s="126">
        <f>P346+Z346</f>
        <v>20</v>
      </c>
      <c r="AB346" s="101"/>
      <c r="AC346" s="101"/>
    </row>
    <row r="347" spans="5:32" x14ac:dyDescent="0.35">
      <c r="E347" s="101"/>
      <c r="F347" s="127" t="s">
        <v>51</v>
      </c>
      <c r="G347" s="128">
        <f t="shared" ref="G347:O347" si="175">G20</f>
        <v>10</v>
      </c>
      <c r="H347" s="128">
        <f t="shared" si="175"/>
        <v>10</v>
      </c>
      <c r="I347" s="128">
        <f t="shared" si="175"/>
        <v>10</v>
      </c>
      <c r="J347" s="128">
        <f t="shared" si="175"/>
        <v>10</v>
      </c>
      <c r="K347" s="128">
        <f t="shared" si="175"/>
        <v>10</v>
      </c>
      <c r="L347" s="128">
        <f t="shared" si="175"/>
        <v>10</v>
      </c>
      <c r="M347" s="128">
        <f t="shared" si="175"/>
        <v>10</v>
      </c>
      <c r="N347" s="128">
        <f t="shared" si="175"/>
        <v>10</v>
      </c>
      <c r="O347" s="128">
        <f t="shared" si="175"/>
        <v>10</v>
      </c>
      <c r="P347" s="129">
        <f>SUM(G347:O347)</f>
        <v>90</v>
      </c>
      <c r="Q347" s="130">
        <f t="shared" ref="Q347:Y347" si="176">Q20</f>
        <v>10</v>
      </c>
      <c r="R347" s="128">
        <f t="shared" si="176"/>
        <v>10</v>
      </c>
      <c r="S347" s="128">
        <f t="shared" si="176"/>
        <v>10</v>
      </c>
      <c r="T347" s="128">
        <f t="shared" si="176"/>
        <v>10</v>
      </c>
      <c r="U347" s="128">
        <f t="shared" si="176"/>
        <v>10</v>
      </c>
      <c r="V347" s="128">
        <f t="shared" si="176"/>
        <v>10</v>
      </c>
      <c r="W347" s="128">
        <f t="shared" si="176"/>
        <v>10</v>
      </c>
      <c r="X347" s="128">
        <f t="shared" si="176"/>
        <v>10</v>
      </c>
      <c r="Y347" s="131">
        <f t="shared" si="176"/>
        <v>10</v>
      </c>
      <c r="Z347" s="129">
        <f>SUM(Q347:Y347)</f>
        <v>90</v>
      </c>
      <c r="AA347" s="132">
        <f>P347+Z347</f>
        <v>180</v>
      </c>
      <c r="AB347" s="101"/>
      <c r="AC347" s="101"/>
    </row>
    <row r="348" spans="5:32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0</v>
      </c>
      <c r="H348" s="134">
        <f t="shared" ref="H348:O348" si="177">IF(H347-H344=-1,3+H346)+IF(H347-H344=0,2+H346)+IF(H347-H344=1,1+H346)+IF(H347-H344=2,H346)+IF(H347-H344=3,IF(H346-1&gt;0,H346-1,0))+IF(H347-H344=4,IF(H346-2&gt;0,H346-2,0))</f>
        <v>0</v>
      </c>
      <c r="I348" s="134">
        <f t="shared" si="177"/>
        <v>0</v>
      </c>
      <c r="J348" s="134">
        <f t="shared" si="177"/>
        <v>0</v>
      </c>
      <c r="K348" s="134">
        <f t="shared" si="177"/>
        <v>0</v>
      </c>
      <c r="L348" s="134">
        <f t="shared" si="177"/>
        <v>0</v>
      </c>
      <c r="M348" s="134">
        <f t="shared" si="177"/>
        <v>0</v>
      </c>
      <c r="N348" s="134">
        <f t="shared" si="177"/>
        <v>0</v>
      </c>
      <c r="O348" s="135">
        <f t="shared" si="177"/>
        <v>0</v>
      </c>
      <c r="P348" s="136">
        <f>SUM(G348:O348)</f>
        <v>0</v>
      </c>
      <c r="Q348" s="137">
        <f t="shared" ref="Q348:Y348" si="178">IF(Q347-Q344=-1,3+Q346)+IF(Q347-Q344=0,2+Q346)+IF(Q347-Q344=1,1+Q346)+IF(Q347-Q344=2,Q346)+IF(Q347-Q344=3,IF(Q346-1&gt;0,Q346-1,0))+IF(Q347-Q344=4,IF(Q346-2&gt;0,Q346-2,0))</f>
        <v>0</v>
      </c>
      <c r="R348" s="138">
        <f t="shared" si="178"/>
        <v>0</v>
      </c>
      <c r="S348" s="138">
        <f t="shared" si="178"/>
        <v>0</v>
      </c>
      <c r="T348" s="138">
        <f t="shared" si="178"/>
        <v>0</v>
      </c>
      <c r="U348" s="138">
        <f t="shared" si="178"/>
        <v>0</v>
      </c>
      <c r="V348" s="138">
        <f t="shared" si="178"/>
        <v>0</v>
      </c>
      <c r="W348" s="138">
        <f t="shared" si="178"/>
        <v>0</v>
      </c>
      <c r="X348" s="138">
        <f t="shared" si="178"/>
        <v>0</v>
      </c>
      <c r="Y348" s="135">
        <f t="shared" si="178"/>
        <v>0</v>
      </c>
      <c r="Z348" s="136">
        <f>SUM(Q348:Y348)</f>
        <v>0</v>
      </c>
      <c r="AA348" s="139">
        <f>P348+Z348</f>
        <v>0</v>
      </c>
      <c r="AB348" s="101"/>
      <c r="AC348" s="101"/>
    </row>
    <row r="349" spans="5:32" ht="15" thickBot="1" x14ac:dyDescent="0.4">
      <c r="E349" s="101"/>
      <c r="F349" s="140" t="s">
        <v>53</v>
      </c>
      <c r="G349" s="141">
        <f t="shared" ref="G349:O349" si="179">IF(G347-G344=-2,4)+IF(G347-G344=-1,3)+IF(G347-G344=0,2)+IF(G347-G344=1,1)+IF(G347-G344&gt;2,0)</f>
        <v>0</v>
      </c>
      <c r="H349" s="141">
        <f t="shared" si="179"/>
        <v>0</v>
      </c>
      <c r="I349" s="141">
        <f t="shared" si="179"/>
        <v>0</v>
      </c>
      <c r="J349" s="141">
        <f t="shared" si="179"/>
        <v>0</v>
      </c>
      <c r="K349" s="141">
        <f t="shared" si="179"/>
        <v>0</v>
      </c>
      <c r="L349" s="141">
        <f t="shared" si="179"/>
        <v>0</v>
      </c>
      <c r="M349" s="141">
        <f t="shared" si="179"/>
        <v>0</v>
      </c>
      <c r="N349" s="141">
        <f t="shared" si="179"/>
        <v>0</v>
      </c>
      <c r="O349" s="142">
        <f t="shared" si="179"/>
        <v>0</v>
      </c>
      <c r="P349" s="143">
        <f>SUM(G349:O349)</f>
        <v>0</v>
      </c>
      <c r="Q349" s="142">
        <f t="shared" ref="Q349:Y349" si="180">IF(Q347-Q344=-2,4)+IF(Q347-Q344=-1,3)+IF(Q347-Q344=0,2)+IF(Q347-Q344=1,1)+IF(Q347-Q344&gt;2,0)</f>
        <v>0</v>
      </c>
      <c r="R349" s="142">
        <f t="shared" si="180"/>
        <v>0</v>
      </c>
      <c r="S349" s="142">
        <f t="shared" si="180"/>
        <v>0</v>
      </c>
      <c r="T349" s="142">
        <f t="shared" si="180"/>
        <v>0</v>
      </c>
      <c r="U349" s="142">
        <f t="shared" si="180"/>
        <v>0</v>
      </c>
      <c r="V349" s="142">
        <f t="shared" si="180"/>
        <v>0</v>
      </c>
      <c r="W349" s="142">
        <f t="shared" si="180"/>
        <v>0</v>
      </c>
      <c r="X349" s="142">
        <f t="shared" si="180"/>
        <v>0</v>
      </c>
      <c r="Y349" s="142">
        <f t="shared" si="180"/>
        <v>0</v>
      </c>
      <c r="Z349" s="143">
        <f>SUM(Q349:Y349)</f>
        <v>0</v>
      </c>
      <c r="AA349" s="144">
        <f>P349+Z349</f>
        <v>0</v>
      </c>
      <c r="AB349" s="101"/>
      <c r="AC349" s="101"/>
    </row>
    <row r="350" spans="5:32" x14ac:dyDescent="0.35">
      <c r="E350" s="101"/>
      <c r="F350" s="38"/>
      <c r="G350" s="28">
        <f>G347-G344</f>
        <v>6</v>
      </c>
      <c r="H350" s="28">
        <f t="shared" ref="H350:O350" si="181">H347-H344</f>
        <v>6</v>
      </c>
      <c r="I350" s="28">
        <f t="shared" si="181"/>
        <v>5</v>
      </c>
      <c r="J350" s="28">
        <f t="shared" si="181"/>
        <v>6</v>
      </c>
      <c r="K350" s="28">
        <f t="shared" si="181"/>
        <v>7</v>
      </c>
      <c r="L350" s="28">
        <f t="shared" si="181"/>
        <v>5</v>
      </c>
      <c r="M350" s="28">
        <f t="shared" si="181"/>
        <v>7</v>
      </c>
      <c r="N350" s="28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5"/>
      <c r="AA350" s="146"/>
      <c r="AB350" s="101"/>
      <c r="AC350" s="101"/>
    </row>
    <row r="351" spans="5:32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2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2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0</v>
      </c>
      <c r="P353" s="198" t="s">
        <v>57</v>
      </c>
      <c r="Q353" s="198"/>
      <c r="R353" s="198"/>
      <c r="S353" s="198"/>
      <c r="T353" s="198"/>
      <c r="U353" s="148">
        <f>COUNTIF(G350:Y350,"=2")</f>
        <v>0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</row>
    <row r="354" spans="5:32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0</v>
      </c>
      <c r="M354" s="217" t="s">
        <v>59</v>
      </c>
      <c r="N354" s="217"/>
      <c r="O354" s="152">
        <f>COUNTIF(G350:Y350,"=1")</f>
        <v>0</v>
      </c>
      <c r="P354" s="198" t="s">
        <v>60</v>
      </c>
      <c r="Q354" s="198"/>
      <c r="R354" s="198"/>
      <c r="S354" s="198"/>
      <c r="T354" s="198"/>
      <c r="U354" s="151">
        <f>COUNTIF(G350:Y350,"&gt;=3")</f>
        <v>18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</row>
    <row r="355" spans="5:32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0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</row>
    <row r="356" spans="5:32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0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</row>
    <row r="357" spans="5:32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0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</row>
    <row r="358" spans="5:32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18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</row>
    <row r="359" spans="5:32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</row>
    <row r="360" spans="5:32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</row>
    <row r="361" spans="5:32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</row>
    <row r="362" spans="5:32" ht="15.5" thickTop="1" thickBot="1" x14ac:dyDescent="0.4"/>
    <row r="363" spans="5:32" x14ac:dyDescent="0.35">
      <c r="E363" s="101"/>
      <c r="F363" s="102" t="s">
        <v>49</v>
      </c>
      <c r="G363" s="196">
        <f>C21</f>
        <v>0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0</v>
      </c>
      <c r="AB363" s="101"/>
      <c r="AC363" s="101"/>
    </row>
    <row r="364" spans="5:32" ht="15" thickBot="1" x14ac:dyDescent="0.4">
      <c r="E364" s="101"/>
      <c r="F364" s="104" t="s">
        <v>6</v>
      </c>
      <c r="G364" s="210">
        <f>E21</f>
        <v>20</v>
      </c>
      <c r="H364" s="211"/>
      <c r="I364" s="211"/>
      <c r="J364" s="211"/>
      <c r="K364" s="17"/>
      <c r="L364" s="211">
        <f>$F$3</f>
        <v>133</v>
      </c>
      <c r="M364" s="211"/>
      <c r="N364" s="211"/>
      <c r="O364" s="211">
        <f>$G$3</f>
        <v>68.599999999999994</v>
      </c>
      <c r="P364" s="211"/>
      <c r="Q364" s="212">
        <f>ROUND((G364*(L364/113)+(O364-AA367)),0)</f>
        <v>20</v>
      </c>
      <c r="R364" s="212"/>
      <c r="S364" s="212"/>
      <c r="T364" s="212"/>
      <c r="U364" s="17"/>
      <c r="V364" s="17"/>
      <c r="AA364" s="17"/>
      <c r="AB364" s="101"/>
      <c r="AC364" s="101"/>
    </row>
    <row r="365" spans="5:32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2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2" x14ac:dyDescent="0.35">
      <c r="E367" s="101"/>
      <c r="F367" s="109" t="s">
        <v>11</v>
      </c>
      <c r="G367" s="110">
        <f>G$7</f>
        <v>4</v>
      </c>
      <c r="H367" s="110">
        <f t="shared" ref="H367:O367" si="183">H$7</f>
        <v>4</v>
      </c>
      <c r="I367" s="110">
        <f t="shared" si="183"/>
        <v>5</v>
      </c>
      <c r="J367" s="110">
        <f t="shared" si="183"/>
        <v>4</v>
      </c>
      <c r="K367" s="110">
        <f t="shared" si="183"/>
        <v>3</v>
      </c>
      <c r="L367" s="110">
        <f t="shared" si="183"/>
        <v>5</v>
      </c>
      <c r="M367" s="110">
        <f t="shared" si="183"/>
        <v>3</v>
      </c>
      <c r="N367" s="110">
        <f t="shared" si="183"/>
        <v>5</v>
      </c>
      <c r="O367" s="110">
        <f t="shared" si="183"/>
        <v>3</v>
      </c>
      <c r="P367" s="111">
        <f>SUM(G367:O367)</f>
        <v>36</v>
      </c>
      <c r="Q367" s="110">
        <f t="shared" ref="Q367:Y367" si="184">Q$7</f>
        <v>4</v>
      </c>
      <c r="R367" s="112">
        <f t="shared" si="184"/>
        <v>4</v>
      </c>
      <c r="S367" s="112">
        <f t="shared" si="184"/>
        <v>3</v>
      </c>
      <c r="T367" s="112">
        <f t="shared" si="184"/>
        <v>5</v>
      </c>
      <c r="U367" s="112">
        <f t="shared" si="184"/>
        <v>3</v>
      </c>
      <c r="V367" s="112">
        <f t="shared" si="184"/>
        <v>4</v>
      </c>
      <c r="W367" s="112">
        <f t="shared" si="184"/>
        <v>4</v>
      </c>
      <c r="X367" s="112">
        <f t="shared" si="184"/>
        <v>5</v>
      </c>
      <c r="Y367" s="113">
        <f t="shared" si="184"/>
        <v>4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2" x14ac:dyDescent="0.35">
      <c r="E368" s="101"/>
      <c r="F368" s="114" t="s">
        <v>7</v>
      </c>
      <c r="G368" s="115">
        <f>G$8</f>
        <v>4</v>
      </c>
      <c r="H368" s="115">
        <f t="shared" ref="H368:O368" si="185">H$8</f>
        <v>8</v>
      </c>
      <c r="I368" s="115">
        <f t="shared" si="185"/>
        <v>12</v>
      </c>
      <c r="J368" s="115">
        <f t="shared" si="185"/>
        <v>14</v>
      </c>
      <c r="K368" s="115">
        <f t="shared" si="185"/>
        <v>2</v>
      </c>
      <c r="L368" s="115">
        <f t="shared" si="185"/>
        <v>10</v>
      </c>
      <c r="M368" s="115">
        <f t="shared" si="185"/>
        <v>18</v>
      </c>
      <c r="N368" s="115">
        <f t="shared" si="185"/>
        <v>16</v>
      </c>
      <c r="O368" s="116">
        <f t="shared" si="185"/>
        <v>6</v>
      </c>
      <c r="P368" s="117"/>
      <c r="Q368" s="118">
        <f t="shared" ref="Q368:Y368" si="186">Q$8</f>
        <v>1</v>
      </c>
      <c r="R368" s="119">
        <f t="shared" si="186"/>
        <v>9</v>
      </c>
      <c r="S368" s="119">
        <f t="shared" si="186"/>
        <v>11</v>
      </c>
      <c r="T368" s="119">
        <f t="shared" si="186"/>
        <v>5</v>
      </c>
      <c r="U368" s="119">
        <f t="shared" si="186"/>
        <v>17</v>
      </c>
      <c r="V368" s="119">
        <f t="shared" si="186"/>
        <v>15</v>
      </c>
      <c r="W368" s="119">
        <f t="shared" si="186"/>
        <v>3</v>
      </c>
      <c r="X368" s="119">
        <f t="shared" si="186"/>
        <v>13</v>
      </c>
      <c r="Y368" s="116">
        <f t="shared" si="186"/>
        <v>7</v>
      </c>
      <c r="Z368" s="117"/>
      <c r="AA368" s="120"/>
      <c r="AB368" s="101"/>
      <c r="AC368" s="101"/>
    </row>
    <row r="369" spans="5:32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1</v>
      </c>
      <c r="H369" s="122">
        <f t="shared" ref="H369:O369" si="187">IF($Q364&lt;=18,IF(H368&lt;=$Q364,1,0),IF($Q364&lt;=36,IF(H368&lt;=($Q364-18),2,1),IF($Q364&gt;36,IF(H368&lt;=($Q364-36),3,2))))</f>
        <v>1</v>
      </c>
      <c r="I369" s="122">
        <f t="shared" si="187"/>
        <v>1</v>
      </c>
      <c r="J369" s="122">
        <f t="shared" si="187"/>
        <v>1</v>
      </c>
      <c r="K369" s="122">
        <f t="shared" si="187"/>
        <v>2</v>
      </c>
      <c r="L369" s="122">
        <f t="shared" si="187"/>
        <v>1</v>
      </c>
      <c r="M369" s="122">
        <f t="shared" si="187"/>
        <v>1</v>
      </c>
      <c r="N369" s="122">
        <f t="shared" si="187"/>
        <v>1</v>
      </c>
      <c r="O369" s="123">
        <f t="shared" si="187"/>
        <v>1</v>
      </c>
      <c r="P369" s="124">
        <f>SUM(G369:O369)</f>
        <v>10</v>
      </c>
      <c r="Q369" s="123">
        <f t="shared" ref="Q369:Y369" si="188">IF($Q364&lt;=18,IF(Q368&lt;=$Q364,1,0),IF($Q364&lt;=36,IF(Q368&lt;=($Q364-18),2,1),IF($Q364&gt;36,IF(Q368&lt;=($Q364-36),3,2))))</f>
        <v>2</v>
      </c>
      <c r="R369" s="123">
        <f t="shared" si="188"/>
        <v>1</v>
      </c>
      <c r="S369" s="123">
        <f t="shared" si="188"/>
        <v>1</v>
      </c>
      <c r="T369" s="123">
        <f t="shared" si="188"/>
        <v>1</v>
      </c>
      <c r="U369" s="123">
        <f t="shared" si="188"/>
        <v>1</v>
      </c>
      <c r="V369" s="123">
        <f t="shared" si="188"/>
        <v>1</v>
      </c>
      <c r="W369" s="123">
        <f t="shared" si="188"/>
        <v>1</v>
      </c>
      <c r="X369" s="123">
        <f t="shared" si="188"/>
        <v>1</v>
      </c>
      <c r="Y369" s="123">
        <f t="shared" si="188"/>
        <v>1</v>
      </c>
      <c r="Z369" s="125">
        <f>SUM(Q369:Y369)</f>
        <v>10</v>
      </c>
      <c r="AA369" s="126">
        <f>P369+Z369</f>
        <v>20</v>
      </c>
      <c r="AB369" s="101"/>
      <c r="AC369" s="101"/>
    </row>
    <row r="370" spans="5:32" x14ac:dyDescent="0.35">
      <c r="E370" s="101"/>
      <c r="F370" s="127" t="s">
        <v>51</v>
      </c>
      <c r="G370" s="128">
        <f t="shared" ref="G370:O370" si="189">G21</f>
        <v>10</v>
      </c>
      <c r="H370" s="128">
        <f t="shared" si="189"/>
        <v>10</v>
      </c>
      <c r="I370" s="128">
        <f t="shared" si="189"/>
        <v>10</v>
      </c>
      <c r="J370" s="128">
        <f t="shared" si="189"/>
        <v>10</v>
      </c>
      <c r="K370" s="128">
        <f t="shared" si="189"/>
        <v>10</v>
      </c>
      <c r="L370" s="128">
        <f t="shared" si="189"/>
        <v>10</v>
      </c>
      <c r="M370" s="128">
        <f t="shared" si="189"/>
        <v>10</v>
      </c>
      <c r="N370" s="128">
        <f t="shared" si="189"/>
        <v>10</v>
      </c>
      <c r="O370" s="128">
        <f t="shared" si="189"/>
        <v>10</v>
      </c>
      <c r="P370" s="129">
        <f>SUM(G370:O370)</f>
        <v>90</v>
      </c>
      <c r="Q370" s="130">
        <f t="shared" ref="Q370:Y370" si="190">Q21</f>
        <v>10</v>
      </c>
      <c r="R370" s="128">
        <f t="shared" si="190"/>
        <v>10</v>
      </c>
      <c r="S370" s="128">
        <f t="shared" si="190"/>
        <v>10</v>
      </c>
      <c r="T370" s="128">
        <f t="shared" si="190"/>
        <v>10</v>
      </c>
      <c r="U370" s="128">
        <f t="shared" si="190"/>
        <v>10</v>
      </c>
      <c r="V370" s="128">
        <f t="shared" si="190"/>
        <v>10</v>
      </c>
      <c r="W370" s="128">
        <f t="shared" si="190"/>
        <v>10</v>
      </c>
      <c r="X370" s="128">
        <f t="shared" si="190"/>
        <v>10</v>
      </c>
      <c r="Y370" s="131">
        <f t="shared" si="190"/>
        <v>10</v>
      </c>
      <c r="Z370" s="129">
        <f>SUM(Q370:Y370)</f>
        <v>90</v>
      </c>
      <c r="AA370" s="132">
        <f>P370+Z370</f>
        <v>180</v>
      </c>
      <c r="AB370" s="101"/>
      <c r="AC370" s="101"/>
    </row>
    <row r="371" spans="5:32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0</v>
      </c>
      <c r="H371" s="134">
        <f t="shared" ref="H371:O371" si="191">IF(H370-H367=-1,3+H369)+IF(H370-H367=0,2+H369)+IF(H370-H367=1,1+H369)+IF(H370-H367=2,H369)+IF(H370-H367=3,IF(H369-1&gt;0,H369-1,0))+IF(H370-H367=4,IF(H369-2&gt;0,H369-2,0))</f>
        <v>0</v>
      </c>
      <c r="I371" s="134">
        <f t="shared" si="191"/>
        <v>0</v>
      </c>
      <c r="J371" s="134">
        <f t="shared" si="191"/>
        <v>0</v>
      </c>
      <c r="K371" s="134">
        <f t="shared" si="191"/>
        <v>0</v>
      </c>
      <c r="L371" s="134">
        <f t="shared" si="191"/>
        <v>0</v>
      </c>
      <c r="M371" s="134">
        <f t="shared" si="191"/>
        <v>0</v>
      </c>
      <c r="N371" s="134">
        <f t="shared" si="191"/>
        <v>0</v>
      </c>
      <c r="O371" s="135">
        <f t="shared" si="191"/>
        <v>0</v>
      </c>
      <c r="P371" s="136">
        <f>SUM(G371:O371)</f>
        <v>0</v>
      </c>
      <c r="Q371" s="137">
        <f t="shared" ref="Q371:Y371" si="192">IF(Q370-Q367=-1,3+Q369)+IF(Q370-Q367=0,2+Q369)+IF(Q370-Q367=1,1+Q369)+IF(Q370-Q367=2,Q369)+IF(Q370-Q367=3,IF(Q369-1&gt;0,Q369-1,0))+IF(Q370-Q367=4,IF(Q369-2&gt;0,Q369-2,0))</f>
        <v>0</v>
      </c>
      <c r="R371" s="138">
        <f t="shared" si="192"/>
        <v>0</v>
      </c>
      <c r="S371" s="138">
        <f t="shared" si="192"/>
        <v>0</v>
      </c>
      <c r="T371" s="138">
        <f t="shared" si="192"/>
        <v>0</v>
      </c>
      <c r="U371" s="138">
        <f t="shared" si="192"/>
        <v>0</v>
      </c>
      <c r="V371" s="138">
        <f t="shared" si="192"/>
        <v>0</v>
      </c>
      <c r="W371" s="138">
        <f t="shared" si="192"/>
        <v>0</v>
      </c>
      <c r="X371" s="138">
        <f t="shared" si="192"/>
        <v>0</v>
      </c>
      <c r="Y371" s="135">
        <f t="shared" si="192"/>
        <v>0</v>
      </c>
      <c r="Z371" s="136">
        <f>SUM(Q371:Y371)</f>
        <v>0</v>
      </c>
      <c r="AA371" s="139">
        <f>P371+Z371</f>
        <v>0</v>
      </c>
      <c r="AB371" s="101"/>
      <c r="AC371" s="101"/>
    </row>
    <row r="372" spans="5:32" ht="15" thickBot="1" x14ac:dyDescent="0.4">
      <c r="E372" s="101"/>
      <c r="F372" s="140" t="s">
        <v>53</v>
      </c>
      <c r="G372" s="141">
        <f t="shared" ref="G372:O372" si="193">IF(G370-G367=-2,4)+IF(G370-G367=-1,3)+IF(G370-G367=0,2)+IF(G370-G367=1,1)+IF(G370-G367&gt;2,0)</f>
        <v>0</v>
      </c>
      <c r="H372" s="141">
        <f t="shared" si="193"/>
        <v>0</v>
      </c>
      <c r="I372" s="141">
        <f t="shared" si="193"/>
        <v>0</v>
      </c>
      <c r="J372" s="141">
        <f t="shared" si="193"/>
        <v>0</v>
      </c>
      <c r="K372" s="141">
        <f t="shared" si="193"/>
        <v>0</v>
      </c>
      <c r="L372" s="141">
        <f t="shared" si="193"/>
        <v>0</v>
      </c>
      <c r="M372" s="141">
        <f t="shared" si="193"/>
        <v>0</v>
      </c>
      <c r="N372" s="141">
        <f t="shared" si="193"/>
        <v>0</v>
      </c>
      <c r="O372" s="142">
        <f t="shared" si="193"/>
        <v>0</v>
      </c>
      <c r="P372" s="143">
        <f>SUM(G372:O372)</f>
        <v>0</v>
      </c>
      <c r="Q372" s="142">
        <f t="shared" ref="Q372:Y372" si="194">IF(Q370-Q367=-2,4)+IF(Q370-Q367=-1,3)+IF(Q370-Q367=0,2)+IF(Q370-Q367=1,1)+IF(Q370-Q367&gt;2,0)</f>
        <v>0</v>
      </c>
      <c r="R372" s="142">
        <f t="shared" si="194"/>
        <v>0</v>
      </c>
      <c r="S372" s="142">
        <f t="shared" si="194"/>
        <v>0</v>
      </c>
      <c r="T372" s="142">
        <f t="shared" si="194"/>
        <v>0</v>
      </c>
      <c r="U372" s="142">
        <f t="shared" si="194"/>
        <v>0</v>
      </c>
      <c r="V372" s="142">
        <f t="shared" si="194"/>
        <v>0</v>
      </c>
      <c r="W372" s="142">
        <f t="shared" si="194"/>
        <v>0</v>
      </c>
      <c r="X372" s="142">
        <f t="shared" si="194"/>
        <v>0</v>
      </c>
      <c r="Y372" s="142">
        <f t="shared" si="194"/>
        <v>0</v>
      </c>
      <c r="Z372" s="143">
        <f>SUM(Q372:Y372)</f>
        <v>0</v>
      </c>
      <c r="AA372" s="144">
        <f>P372+Z372</f>
        <v>0</v>
      </c>
      <c r="AB372" s="101"/>
      <c r="AC372" s="101"/>
    </row>
    <row r="373" spans="5:32" x14ac:dyDescent="0.35">
      <c r="E373" s="101"/>
      <c r="F373" s="38"/>
      <c r="G373" s="28">
        <f>G370-G367</f>
        <v>6</v>
      </c>
      <c r="H373" s="28">
        <f t="shared" ref="H373:O373" si="195">H370-H367</f>
        <v>6</v>
      </c>
      <c r="I373" s="28">
        <f t="shared" si="195"/>
        <v>5</v>
      </c>
      <c r="J373" s="28">
        <f t="shared" si="195"/>
        <v>6</v>
      </c>
      <c r="K373" s="28">
        <f t="shared" si="195"/>
        <v>7</v>
      </c>
      <c r="L373" s="28">
        <f t="shared" si="195"/>
        <v>5</v>
      </c>
      <c r="M373" s="28">
        <f t="shared" si="195"/>
        <v>7</v>
      </c>
      <c r="N373" s="28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5"/>
      <c r="AA373" s="146"/>
      <c r="AB373" s="101"/>
      <c r="AC373" s="101"/>
    </row>
    <row r="374" spans="5:32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2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2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0</v>
      </c>
      <c r="P376" s="198" t="s">
        <v>57</v>
      </c>
      <c r="Q376" s="198"/>
      <c r="R376" s="198"/>
      <c r="S376" s="198"/>
      <c r="T376" s="198"/>
      <c r="U376" s="148">
        <f>COUNTIF(G373:Y373,"=2")</f>
        <v>0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</row>
    <row r="377" spans="5:32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0</v>
      </c>
      <c r="P377" s="198" t="s">
        <v>60</v>
      </c>
      <c r="Q377" s="198"/>
      <c r="R377" s="198"/>
      <c r="S377" s="198"/>
      <c r="T377" s="198"/>
      <c r="U377" s="151">
        <f>COUNTIF(G373:Y373,"&gt;=3")</f>
        <v>18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</row>
    <row r="378" spans="5:32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0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</row>
    <row r="379" spans="5:32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0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</row>
    <row r="380" spans="5:32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0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</row>
    <row r="381" spans="5:32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18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</row>
    <row r="382" spans="5:32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</row>
    <row r="383" spans="5:32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</row>
    <row r="384" spans="5:32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</row>
    <row r="385" spans="5:32" ht="15.5" thickTop="1" thickBot="1" x14ac:dyDescent="0.4"/>
    <row r="386" spans="5:32" x14ac:dyDescent="0.35">
      <c r="E386" s="101"/>
      <c r="F386" s="102" t="s">
        <v>49</v>
      </c>
      <c r="G386" s="196">
        <f>C22</f>
        <v>0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0</v>
      </c>
      <c r="AB386" s="101"/>
      <c r="AC386" s="101"/>
    </row>
    <row r="387" spans="5:32" ht="15" thickBot="1" x14ac:dyDescent="0.4">
      <c r="E387" s="101"/>
      <c r="F387" s="104" t="s">
        <v>6</v>
      </c>
      <c r="G387" s="210">
        <f>E22</f>
        <v>20</v>
      </c>
      <c r="H387" s="211"/>
      <c r="I387" s="211"/>
      <c r="J387" s="211"/>
      <c r="K387" s="17"/>
      <c r="L387" s="211">
        <f>$F$3</f>
        <v>133</v>
      </c>
      <c r="M387" s="211"/>
      <c r="N387" s="211"/>
      <c r="O387" s="211">
        <f>$G$3</f>
        <v>68.599999999999994</v>
      </c>
      <c r="P387" s="211"/>
      <c r="Q387" s="212">
        <f>ROUND((G387*(L387/113)+(O387-AA390)),0)</f>
        <v>20</v>
      </c>
      <c r="R387" s="212"/>
      <c r="S387" s="212"/>
      <c r="T387" s="212"/>
      <c r="U387" s="17"/>
      <c r="V387" s="17"/>
      <c r="AA387" s="17"/>
      <c r="AB387" s="101"/>
      <c r="AC387" s="101"/>
    </row>
    <row r="388" spans="5:32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2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2" x14ac:dyDescent="0.35">
      <c r="E390" s="101"/>
      <c r="F390" s="109" t="s">
        <v>11</v>
      </c>
      <c r="G390" s="110">
        <f>G$7</f>
        <v>4</v>
      </c>
      <c r="H390" s="110">
        <f t="shared" ref="H390:O390" si="197">H$7</f>
        <v>4</v>
      </c>
      <c r="I390" s="110">
        <f t="shared" si="197"/>
        <v>5</v>
      </c>
      <c r="J390" s="110">
        <f t="shared" si="197"/>
        <v>4</v>
      </c>
      <c r="K390" s="110">
        <f t="shared" si="197"/>
        <v>3</v>
      </c>
      <c r="L390" s="110">
        <f t="shared" si="197"/>
        <v>5</v>
      </c>
      <c r="M390" s="110">
        <f t="shared" si="197"/>
        <v>3</v>
      </c>
      <c r="N390" s="110">
        <f t="shared" si="197"/>
        <v>5</v>
      </c>
      <c r="O390" s="110">
        <f t="shared" si="197"/>
        <v>3</v>
      </c>
      <c r="P390" s="111">
        <f>SUM(G390:O390)</f>
        <v>36</v>
      </c>
      <c r="Q390" s="110">
        <f t="shared" ref="Q390:Y390" si="198">Q$7</f>
        <v>4</v>
      </c>
      <c r="R390" s="112">
        <f t="shared" si="198"/>
        <v>4</v>
      </c>
      <c r="S390" s="112">
        <f t="shared" si="198"/>
        <v>3</v>
      </c>
      <c r="T390" s="112">
        <f t="shared" si="198"/>
        <v>5</v>
      </c>
      <c r="U390" s="112">
        <f t="shared" si="198"/>
        <v>3</v>
      </c>
      <c r="V390" s="112">
        <f t="shared" si="198"/>
        <v>4</v>
      </c>
      <c r="W390" s="112">
        <f t="shared" si="198"/>
        <v>4</v>
      </c>
      <c r="X390" s="112">
        <f t="shared" si="198"/>
        <v>5</v>
      </c>
      <c r="Y390" s="113">
        <f t="shared" si="198"/>
        <v>4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2" x14ac:dyDescent="0.35">
      <c r="E391" s="101"/>
      <c r="F391" s="114" t="s">
        <v>7</v>
      </c>
      <c r="G391" s="115">
        <f>G$8</f>
        <v>4</v>
      </c>
      <c r="H391" s="115">
        <f t="shared" ref="H391:O391" si="199">H$8</f>
        <v>8</v>
      </c>
      <c r="I391" s="115">
        <f t="shared" si="199"/>
        <v>12</v>
      </c>
      <c r="J391" s="115">
        <f t="shared" si="199"/>
        <v>14</v>
      </c>
      <c r="K391" s="115">
        <f t="shared" si="199"/>
        <v>2</v>
      </c>
      <c r="L391" s="115">
        <f t="shared" si="199"/>
        <v>10</v>
      </c>
      <c r="M391" s="115">
        <f t="shared" si="199"/>
        <v>18</v>
      </c>
      <c r="N391" s="115">
        <f t="shared" si="199"/>
        <v>16</v>
      </c>
      <c r="O391" s="116">
        <f t="shared" si="199"/>
        <v>6</v>
      </c>
      <c r="P391" s="117"/>
      <c r="Q391" s="118">
        <f t="shared" ref="Q391:Y391" si="200">Q$8</f>
        <v>1</v>
      </c>
      <c r="R391" s="119">
        <f t="shared" si="200"/>
        <v>9</v>
      </c>
      <c r="S391" s="119">
        <f t="shared" si="200"/>
        <v>11</v>
      </c>
      <c r="T391" s="119">
        <f t="shared" si="200"/>
        <v>5</v>
      </c>
      <c r="U391" s="119">
        <f t="shared" si="200"/>
        <v>17</v>
      </c>
      <c r="V391" s="119">
        <f t="shared" si="200"/>
        <v>15</v>
      </c>
      <c r="W391" s="119">
        <f t="shared" si="200"/>
        <v>3</v>
      </c>
      <c r="X391" s="119">
        <f t="shared" si="200"/>
        <v>13</v>
      </c>
      <c r="Y391" s="116">
        <f t="shared" si="200"/>
        <v>7</v>
      </c>
      <c r="Z391" s="117"/>
      <c r="AA391" s="120"/>
      <c r="AB391" s="101"/>
      <c r="AC391" s="101"/>
    </row>
    <row r="392" spans="5:32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1</v>
      </c>
      <c r="H392" s="122">
        <f t="shared" ref="H392:O392" si="201">IF($Q387&lt;=18,IF(H391&lt;=$Q387,1,0),IF($Q387&lt;=36,IF(H391&lt;=($Q387-18),2,1),IF($Q387&gt;36,IF(H391&lt;=($Q387-36),3,2))))</f>
        <v>1</v>
      </c>
      <c r="I392" s="122">
        <f t="shared" si="201"/>
        <v>1</v>
      </c>
      <c r="J392" s="122">
        <f t="shared" si="201"/>
        <v>1</v>
      </c>
      <c r="K392" s="122">
        <f t="shared" si="201"/>
        <v>2</v>
      </c>
      <c r="L392" s="122">
        <f t="shared" si="201"/>
        <v>1</v>
      </c>
      <c r="M392" s="122">
        <f t="shared" si="201"/>
        <v>1</v>
      </c>
      <c r="N392" s="122">
        <f t="shared" si="201"/>
        <v>1</v>
      </c>
      <c r="O392" s="123">
        <f t="shared" si="201"/>
        <v>1</v>
      </c>
      <c r="P392" s="124">
        <f>SUM(G392:O392)</f>
        <v>10</v>
      </c>
      <c r="Q392" s="123">
        <f t="shared" ref="Q392:Y392" si="202">IF($Q387&lt;=18,IF(Q391&lt;=$Q387,1,0),IF($Q387&lt;=36,IF(Q391&lt;=($Q387-18),2,1),IF($Q387&gt;36,IF(Q391&lt;=($Q387-36),3,2))))</f>
        <v>2</v>
      </c>
      <c r="R392" s="123">
        <f t="shared" si="202"/>
        <v>1</v>
      </c>
      <c r="S392" s="123">
        <f t="shared" si="202"/>
        <v>1</v>
      </c>
      <c r="T392" s="123">
        <f t="shared" si="202"/>
        <v>1</v>
      </c>
      <c r="U392" s="123">
        <f t="shared" si="202"/>
        <v>1</v>
      </c>
      <c r="V392" s="123">
        <f t="shared" si="202"/>
        <v>1</v>
      </c>
      <c r="W392" s="123">
        <f t="shared" si="202"/>
        <v>1</v>
      </c>
      <c r="X392" s="123">
        <f t="shared" si="202"/>
        <v>1</v>
      </c>
      <c r="Y392" s="123">
        <f t="shared" si="202"/>
        <v>1</v>
      </c>
      <c r="Z392" s="125">
        <f>SUM(Q392:Y392)</f>
        <v>10</v>
      </c>
      <c r="AA392" s="126">
        <f>P392+Z392</f>
        <v>20</v>
      </c>
      <c r="AB392" s="101"/>
      <c r="AC392" s="101"/>
    </row>
    <row r="393" spans="5:32" x14ac:dyDescent="0.35">
      <c r="E393" s="101"/>
      <c r="F393" s="127" t="s">
        <v>51</v>
      </c>
      <c r="G393" s="128">
        <f t="shared" ref="G393:O393" si="203">G22</f>
        <v>10</v>
      </c>
      <c r="H393" s="128">
        <f t="shared" si="203"/>
        <v>10</v>
      </c>
      <c r="I393" s="128">
        <f t="shared" si="203"/>
        <v>10</v>
      </c>
      <c r="J393" s="128">
        <f t="shared" si="203"/>
        <v>10</v>
      </c>
      <c r="K393" s="128">
        <f t="shared" si="203"/>
        <v>10</v>
      </c>
      <c r="L393" s="128">
        <f t="shared" si="203"/>
        <v>10</v>
      </c>
      <c r="M393" s="128">
        <f t="shared" si="203"/>
        <v>10</v>
      </c>
      <c r="N393" s="128">
        <f t="shared" si="203"/>
        <v>10</v>
      </c>
      <c r="O393" s="128">
        <f t="shared" si="203"/>
        <v>10</v>
      </c>
      <c r="P393" s="129">
        <f>SUM(G393:O393)</f>
        <v>90</v>
      </c>
      <c r="Q393" s="130">
        <f t="shared" ref="Q393:Y393" si="204">Q22</f>
        <v>10</v>
      </c>
      <c r="R393" s="128">
        <f t="shared" si="204"/>
        <v>10</v>
      </c>
      <c r="S393" s="128">
        <f t="shared" si="204"/>
        <v>10</v>
      </c>
      <c r="T393" s="128">
        <f t="shared" si="204"/>
        <v>10</v>
      </c>
      <c r="U393" s="128">
        <f t="shared" si="204"/>
        <v>10</v>
      </c>
      <c r="V393" s="128">
        <f t="shared" si="204"/>
        <v>10</v>
      </c>
      <c r="W393" s="128">
        <f t="shared" si="204"/>
        <v>10</v>
      </c>
      <c r="X393" s="128">
        <f t="shared" si="204"/>
        <v>10</v>
      </c>
      <c r="Y393" s="131">
        <f t="shared" si="204"/>
        <v>10</v>
      </c>
      <c r="Z393" s="129">
        <f>SUM(Q393:Y393)</f>
        <v>90</v>
      </c>
      <c r="AA393" s="132">
        <f>P393+Z393</f>
        <v>180</v>
      </c>
      <c r="AB393" s="101"/>
      <c r="AC393" s="101"/>
    </row>
    <row r="394" spans="5:32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0</v>
      </c>
      <c r="H394" s="134">
        <f t="shared" ref="H394:O394" si="205">IF(H393-H390=-1,3+H392)+IF(H393-H390=0,2+H392)+IF(H393-H390=1,1+H392)+IF(H393-H390=2,H392)+IF(H393-H390=3,IF(H392-1&gt;0,H392-1,0))+IF(H393-H390=4,IF(H392-2&gt;0,H392-2,0))</f>
        <v>0</v>
      </c>
      <c r="I394" s="134">
        <f t="shared" si="205"/>
        <v>0</v>
      </c>
      <c r="J394" s="134">
        <f t="shared" si="205"/>
        <v>0</v>
      </c>
      <c r="K394" s="134">
        <f t="shared" si="205"/>
        <v>0</v>
      </c>
      <c r="L394" s="134">
        <f t="shared" si="205"/>
        <v>0</v>
      </c>
      <c r="M394" s="134">
        <f t="shared" si="205"/>
        <v>0</v>
      </c>
      <c r="N394" s="134">
        <f t="shared" si="205"/>
        <v>0</v>
      </c>
      <c r="O394" s="135">
        <f t="shared" si="205"/>
        <v>0</v>
      </c>
      <c r="P394" s="136">
        <f>SUM(G394:O394)</f>
        <v>0</v>
      </c>
      <c r="Q394" s="137">
        <f t="shared" ref="Q394:Y394" si="206">IF(Q393-Q390=-1,3+Q392)+IF(Q393-Q390=0,2+Q392)+IF(Q393-Q390=1,1+Q392)+IF(Q393-Q390=2,Q392)+IF(Q393-Q390=3,IF(Q392-1&gt;0,Q392-1,0))+IF(Q393-Q390=4,IF(Q392-2&gt;0,Q392-2,0))</f>
        <v>0</v>
      </c>
      <c r="R394" s="138">
        <f t="shared" si="206"/>
        <v>0</v>
      </c>
      <c r="S394" s="138">
        <f t="shared" si="206"/>
        <v>0</v>
      </c>
      <c r="T394" s="138">
        <f t="shared" si="206"/>
        <v>0</v>
      </c>
      <c r="U394" s="138">
        <f t="shared" si="206"/>
        <v>0</v>
      </c>
      <c r="V394" s="138">
        <f t="shared" si="206"/>
        <v>0</v>
      </c>
      <c r="W394" s="138">
        <f t="shared" si="206"/>
        <v>0</v>
      </c>
      <c r="X394" s="138">
        <f t="shared" si="206"/>
        <v>0</v>
      </c>
      <c r="Y394" s="135">
        <f t="shared" si="206"/>
        <v>0</v>
      </c>
      <c r="Z394" s="136">
        <f>SUM(Q394:Y394)</f>
        <v>0</v>
      </c>
      <c r="AA394" s="139">
        <f>P394+Z394</f>
        <v>0</v>
      </c>
      <c r="AB394" s="101"/>
      <c r="AC394" s="101"/>
    </row>
    <row r="395" spans="5:32" ht="15" thickBot="1" x14ac:dyDescent="0.4">
      <c r="E395" s="101"/>
      <c r="F395" s="140" t="s">
        <v>53</v>
      </c>
      <c r="G395" s="141">
        <f t="shared" ref="G395:O395" si="207">IF(G393-G390=-2,4)+IF(G393-G390=-1,3)+IF(G393-G390=0,2)+IF(G393-G390=1,1)+IF(G393-G390&gt;2,0)</f>
        <v>0</v>
      </c>
      <c r="H395" s="141">
        <f t="shared" si="207"/>
        <v>0</v>
      </c>
      <c r="I395" s="141">
        <f t="shared" si="207"/>
        <v>0</v>
      </c>
      <c r="J395" s="141">
        <f t="shared" si="207"/>
        <v>0</v>
      </c>
      <c r="K395" s="141">
        <f t="shared" si="207"/>
        <v>0</v>
      </c>
      <c r="L395" s="141">
        <f t="shared" si="207"/>
        <v>0</v>
      </c>
      <c r="M395" s="141">
        <f t="shared" si="207"/>
        <v>0</v>
      </c>
      <c r="N395" s="141">
        <f t="shared" si="207"/>
        <v>0</v>
      </c>
      <c r="O395" s="142">
        <f t="shared" si="207"/>
        <v>0</v>
      </c>
      <c r="P395" s="143">
        <f>SUM(G395:O395)</f>
        <v>0</v>
      </c>
      <c r="Q395" s="142">
        <f t="shared" ref="Q395:Y395" si="208">IF(Q393-Q390=-2,4)+IF(Q393-Q390=-1,3)+IF(Q393-Q390=0,2)+IF(Q393-Q390=1,1)+IF(Q393-Q390&gt;2,0)</f>
        <v>0</v>
      </c>
      <c r="R395" s="142">
        <f t="shared" si="208"/>
        <v>0</v>
      </c>
      <c r="S395" s="142">
        <f t="shared" si="208"/>
        <v>0</v>
      </c>
      <c r="T395" s="142">
        <f t="shared" si="208"/>
        <v>0</v>
      </c>
      <c r="U395" s="142">
        <f t="shared" si="208"/>
        <v>0</v>
      </c>
      <c r="V395" s="142">
        <f t="shared" si="208"/>
        <v>0</v>
      </c>
      <c r="W395" s="142">
        <f t="shared" si="208"/>
        <v>0</v>
      </c>
      <c r="X395" s="142">
        <f t="shared" si="208"/>
        <v>0</v>
      </c>
      <c r="Y395" s="142">
        <f t="shared" si="208"/>
        <v>0</v>
      </c>
      <c r="Z395" s="143">
        <f>SUM(Q395:Y395)</f>
        <v>0</v>
      </c>
      <c r="AA395" s="144">
        <f>P395+Z395</f>
        <v>0</v>
      </c>
      <c r="AB395" s="101"/>
      <c r="AC395" s="101"/>
    </row>
    <row r="396" spans="5:32" x14ac:dyDescent="0.35">
      <c r="E396" s="101"/>
      <c r="F396" s="38"/>
      <c r="G396" s="28">
        <f>G393-G390</f>
        <v>6</v>
      </c>
      <c r="H396" s="28">
        <f t="shared" ref="H396:O396" si="209">H393-H390</f>
        <v>6</v>
      </c>
      <c r="I396" s="28">
        <f t="shared" si="209"/>
        <v>5</v>
      </c>
      <c r="J396" s="28">
        <f t="shared" si="209"/>
        <v>6</v>
      </c>
      <c r="K396" s="28">
        <f t="shared" si="209"/>
        <v>7</v>
      </c>
      <c r="L396" s="28">
        <f t="shared" si="209"/>
        <v>5</v>
      </c>
      <c r="M396" s="28">
        <f t="shared" si="209"/>
        <v>7</v>
      </c>
      <c r="N396" s="28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5"/>
      <c r="AA396" s="146"/>
      <c r="AB396" s="101"/>
      <c r="AC396" s="101"/>
    </row>
    <row r="397" spans="5:32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2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2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0</v>
      </c>
      <c r="P399" s="198" t="s">
        <v>57</v>
      </c>
      <c r="Q399" s="198"/>
      <c r="R399" s="198"/>
      <c r="S399" s="198"/>
      <c r="T399" s="198"/>
      <c r="U399" s="148">
        <f>COUNTIF(G396:Y396,"=2")</f>
        <v>0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</row>
    <row r="400" spans="5:32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0</v>
      </c>
      <c r="P400" s="198" t="s">
        <v>60</v>
      </c>
      <c r="Q400" s="198"/>
      <c r="R400" s="198"/>
      <c r="S400" s="198"/>
      <c r="T400" s="198"/>
      <c r="U400" s="151">
        <f>COUNTIF(G396:Y396,"&gt;=3")</f>
        <v>18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</row>
    <row r="401" spans="5:32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0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</row>
    <row r="402" spans="5:32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0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</row>
    <row r="403" spans="5:32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0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</row>
    <row r="404" spans="5:32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18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</row>
    <row r="405" spans="5:32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</row>
    <row r="406" spans="5:32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</row>
    <row r="407" spans="5:32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</row>
    <row r="408" spans="5:32" ht="15.5" thickTop="1" thickBot="1" x14ac:dyDescent="0.4"/>
    <row r="409" spans="5:32" x14ac:dyDescent="0.35">
      <c r="E409" s="101"/>
      <c r="F409" s="102" t="s">
        <v>49</v>
      </c>
      <c r="G409" s="196">
        <f>C23</f>
        <v>0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0</v>
      </c>
      <c r="AB409" s="101"/>
      <c r="AC409" s="101"/>
    </row>
    <row r="410" spans="5:32" ht="15" thickBot="1" x14ac:dyDescent="0.4">
      <c r="E410" s="101"/>
      <c r="F410" s="104" t="s">
        <v>6</v>
      </c>
      <c r="G410" s="210">
        <f>E23</f>
        <v>20</v>
      </c>
      <c r="H410" s="211"/>
      <c r="I410" s="211"/>
      <c r="J410" s="211"/>
      <c r="K410" s="17"/>
      <c r="L410" s="211">
        <f>$F$3</f>
        <v>133</v>
      </c>
      <c r="M410" s="211"/>
      <c r="N410" s="211"/>
      <c r="O410" s="211">
        <f>$G$3</f>
        <v>68.599999999999994</v>
      </c>
      <c r="P410" s="211"/>
      <c r="Q410" s="212">
        <f>ROUND((G410*(L410/113)+(O410-AA413)),0)</f>
        <v>20</v>
      </c>
      <c r="R410" s="212"/>
      <c r="S410" s="212"/>
      <c r="T410" s="212"/>
      <c r="U410" s="17"/>
      <c r="V410" s="17"/>
      <c r="AA410" s="17"/>
      <c r="AB410" s="101"/>
      <c r="AC410" s="101"/>
    </row>
    <row r="411" spans="5:32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2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2" x14ac:dyDescent="0.35">
      <c r="E413" s="101"/>
      <c r="F413" s="109" t="s">
        <v>11</v>
      </c>
      <c r="G413" s="110">
        <f>G$7</f>
        <v>4</v>
      </c>
      <c r="H413" s="110">
        <f t="shared" ref="H413:O413" si="211">H$7</f>
        <v>4</v>
      </c>
      <c r="I413" s="110">
        <f t="shared" si="211"/>
        <v>5</v>
      </c>
      <c r="J413" s="110">
        <f t="shared" si="211"/>
        <v>4</v>
      </c>
      <c r="K413" s="110">
        <f t="shared" si="211"/>
        <v>3</v>
      </c>
      <c r="L413" s="110">
        <f t="shared" si="211"/>
        <v>5</v>
      </c>
      <c r="M413" s="110">
        <f t="shared" si="211"/>
        <v>3</v>
      </c>
      <c r="N413" s="110">
        <f t="shared" si="211"/>
        <v>5</v>
      </c>
      <c r="O413" s="110">
        <f t="shared" si="211"/>
        <v>3</v>
      </c>
      <c r="P413" s="111">
        <f>SUM(G413:O413)</f>
        <v>36</v>
      </c>
      <c r="Q413" s="110">
        <f t="shared" ref="Q413:Y413" si="212">Q$7</f>
        <v>4</v>
      </c>
      <c r="R413" s="112">
        <f t="shared" si="212"/>
        <v>4</v>
      </c>
      <c r="S413" s="112">
        <f t="shared" si="212"/>
        <v>3</v>
      </c>
      <c r="T413" s="112">
        <f t="shared" si="212"/>
        <v>5</v>
      </c>
      <c r="U413" s="112">
        <f t="shared" si="212"/>
        <v>3</v>
      </c>
      <c r="V413" s="112">
        <f t="shared" si="212"/>
        <v>4</v>
      </c>
      <c r="W413" s="112">
        <f t="shared" si="212"/>
        <v>4</v>
      </c>
      <c r="X413" s="112">
        <f t="shared" si="212"/>
        <v>5</v>
      </c>
      <c r="Y413" s="113">
        <f t="shared" si="212"/>
        <v>4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2" x14ac:dyDescent="0.35">
      <c r="E414" s="101"/>
      <c r="F414" s="114" t="s">
        <v>7</v>
      </c>
      <c r="G414" s="115">
        <f>G$8</f>
        <v>4</v>
      </c>
      <c r="H414" s="115">
        <f t="shared" ref="H414:O414" si="213">H$8</f>
        <v>8</v>
      </c>
      <c r="I414" s="115">
        <f t="shared" si="213"/>
        <v>12</v>
      </c>
      <c r="J414" s="115">
        <f t="shared" si="213"/>
        <v>14</v>
      </c>
      <c r="K414" s="115">
        <f t="shared" si="213"/>
        <v>2</v>
      </c>
      <c r="L414" s="115">
        <f t="shared" si="213"/>
        <v>10</v>
      </c>
      <c r="M414" s="115">
        <f t="shared" si="213"/>
        <v>18</v>
      </c>
      <c r="N414" s="115">
        <f t="shared" si="213"/>
        <v>16</v>
      </c>
      <c r="O414" s="116">
        <f t="shared" si="213"/>
        <v>6</v>
      </c>
      <c r="P414" s="117"/>
      <c r="Q414" s="118">
        <f t="shared" ref="Q414:Y414" si="214">Q$8</f>
        <v>1</v>
      </c>
      <c r="R414" s="119">
        <f t="shared" si="214"/>
        <v>9</v>
      </c>
      <c r="S414" s="119">
        <f t="shared" si="214"/>
        <v>11</v>
      </c>
      <c r="T414" s="119">
        <f t="shared" si="214"/>
        <v>5</v>
      </c>
      <c r="U414" s="119">
        <f t="shared" si="214"/>
        <v>17</v>
      </c>
      <c r="V414" s="119">
        <f t="shared" si="214"/>
        <v>15</v>
      </c>
      <c r="W414" s="119">
        <f t="shared" si="214"/>
        <v>3</v>
      </c>
      <c r="X414" s="119">
        <f t="shared" si="214"/>
        <v>13</v>
      </c>
      <c r="Y414" s="116">
        <f t="shared" si="214"/>
        <v>7</v>
      </c>
      <c r="Z414" s="117"/>
      <c r="AA414" s="120"/>
      <c r="AB414" s="101"/>
      <c r="AC414" s="101"/>
    </row>
    <row r="415" spans="5:32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:O415" si="215">IF($Q410&lt;=18,IF(H414&lt;=$Q410,1,0),IF($Q410&lt;=36,IF(H414&lt;=($Q410-18),2,1),IF($Q410&gt;36,IF(H414&lt;=($Q410-36),3,2))))</f>
        <v>1</v>
      </c>
      <c r="I415" s="122">
        <f t="shared" si="215"/>
        <v>1</v>
      </c>
      <c r="J415" s="122">
        <f t="shared" si="215"/>
        <v>1</v>
      </c>
      <c r="K415" s="122">
        <f t="shared" si="215"/>
        <v>2</v>
      </c>
      <c r="L415" s="122">
        <f t="shared" si="215"/>
        <v>1</v>
      </c>
      <c r="M415" s="122">
        <f t="shared" si="215"/>
        <v>1</v>
      </c>
      <c r="N415" s="122">
        <f t="shared" si="215"/>
        <v>1</v>
      </c>
      <c r="O415" s="123">
        <f t="shared" si="215"/>
        <v>1</v>
      </c>
      <c r="P415" s="124">
        <f>SUM(G415:O415)</f>
        <v>10</v>
      </c>
      <c r="Q415" s="123">
        <f t="shared" ref="Q415:Y415" si="216">IF($Q410&lt;=18,IF(Q414&lt;=$Q410,1,0),IF($Q410&lt;=36,IF(Q414&lt;=($Q410-18),2,1),IF($Q410&gt;36,IF(Q414&lt;=($Q410-36),3,2))))</f>
        <v>2</v>
      </c>
      <c r="R415" s="123">
        <f t="shared" si="216"/>
        <v>1</v>
      </c>
      <c r="S415" s="123">
        <f t="shared" si="216"/>
        <v>1</v>
      </c>
      <c r="T415" s="123">
        <f t="shared" si="216"/>
        <v>1</v>
      </c>
      <c r="U415" s="123">
        <f t="shared" si="216"/>
        <v>1</v>
      </c>
      <c r="V415" s="123">
        <f t="shared" si="216"/>
        <v>1</v>
      </c>
      <c r="W415" s="123">
        <f t="shared" si="216"/>
        <v>1</v>
      </c>
      <c r="X415" s="123">
        <f t="shared" si="216"/>
        <v>1</v>
      </c>
      <c r="Y415" s="123">
        <f t="shared" si="216"/>
        <v>1</v>
      </c>
      <c r="Z415" s="125">
        <f>SUM(Q415:Y415)</f>
        <v>10</v>
      </c>
      <c r="AA415" s="126">
        <f>P415+Z415</f>
        <v>20</v>
      </c>
      <c r="AB415" s="101"/>
      <c r="AC415" s="101"/>
    </row>
    <row r="416" spans="5:32" x14ac:dyDescent="0.35">
      <c r="E416" s="101"/>
      <c r="F416" s="127" t="s">
        <v>51</v>
      </c>
      <c r="G416" s="128">
        <f t="shared" ref="G416:O416" si="217">G23</f>
        <v>10</v>
      </c>
      <c r="H416" s="128">
        <f t="shared" si="217"/>
        <v>10</v>
      </c>
      <c r="I416" s="128">
        <f t="shared" si="217"/>
        <v>10</v>
      </c>
      <c r="J416" s="128">
        <f t="shared" si="217"/>
        <v>10</v>
      </c>
      <c r="K416" s="128">
        <f t="shared" si="217"/>
        <v>10</v>
      </c>
      <c r="L416" s="128">
        <f t="shared" si="217"/>
        <v>10</v>
      </c>
      <c r="M416" s="128">
        <f t="shared" si="217"/>
        <v>10</v>
      </c>
      <c r="N416" s="128">
        <f t="shared" si="217"/>
        <v>10</v>
      </c>
      <c r="O416" s="128">
        <f t="shared" si="217"/>
        <v>10</v>
      </c>
      <c r="P416" s="129">
        <f>SUM(G416:O416)</f>
        <v>90</v>
      </c>
      <c r="Q416" s="130">
        <f t="shared" ref="Q416:Y416" si="218">Q23</f>
        <v>10</v>
      </c>
      <c r="R416" s="128">
        <f t="shared" si="218"/>
        <v>10</v>
      </c>
      <c r="S416" s="128">
        <f t="shared" si="218"/>
        <v>10</v>
      </c>
      <c r="T416" s="128">
        <f t="shared" si="218"/>
        <v>10</v>
      </c>
      <c r="U416" s="128">
        <f t="shared" si="218"/>
        <v>10</v>
      </c>
      <c r="V416" s="128">
        <f t="shared" si="218"/>
        <v>10</v>
      </c>
      <c r="W416" s="128">
        <f t="shared" si="218"/>
        <v>10</v>
      </c>
      <c r="X416" s="128">
        <f t="shared" si="218"/>
        <v>10</v>
      </c>
      <c r="Y416" s="131">
        <f t="shared" si="218"/>
        <v>10</v>
      </c>
      <c r="Z416" s="129">
        <f>SUM(Q416:Y416)</f>
        <v>90</v>
      </c>
      <c r="AA416" s="132">
        <f>P416+Z416</f>
        <v>180</v>
      </c>
      <c r="AB416" s="101"/>
      <c r="AC416" s="101"/>
    </row>
    <row r="417" spans="5:32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0</v>
      </c>
      <c r="H417" s="134">
        <f t="shared" ref="H417:O417" si="219">IF(H416-H413=-1,3+H415)+IF(H416-H413=0,2+H415)+IF(H416-H413=1,1+H415)+IF(H416-H413=2,H415)+IF(H416-H413=3,IF(H415-1&gt;0,H415-1,0))+IF(H416-H413=4,IF(H415-2&gt;0,H415-2,0))</f>
        <v>0</v>
      </c>
      <c r="I417" s="134">
        <f t="shared" si="219"/>
        <v>0</v>
      </c>
      <c r="J417" s="134">
        <f t="shared" si="219"/>
        <v>0</v>
      </c>
      <c r="K417" s="134">
        <f t="shared" si="219"/>
        <v>0</v>
      </c>
      <c r="L417" s="134">
        <f t="shared" si="219"/>
        <v>0</v>
      </c>
      <c r="M417" s="134">
        <f t="shared" si="219"/>
        <v>0</v>
      </c>
      <c r="N417" s="134">
        <f t="shared" si="219"/>
        <v>0</v>
      </c>
      <c r="O417" s="135">
        <f t="shared" si="219"/>
        <v>0</v>
      </c>
      <c r="P417" s="136">
        <f>SUM(G417:O417)</f>
        <v>0</v>
      </c>
      <c r="Q417" s="137">
        <f t="shared" ref="Q417:Y417" si="220">IF(Q416-Q413=-1,3+Q415)+IF(Q416-Q413=0,2+Q415)+IF(Q416-Q413=1,1+Q415)+IF(Q416-Q413=2,Q415)+IF(Q416-Q413=3,IF(Q415-1&gt;0,Q415-1,0))+IF(Q416-Q413=4,IF(Q415-2&gt;0,Q415-2,0))</f>
        <v>0</v>
      </c>
      <c r="R417" s="138">
        <f t="shared" si="220"/>
        <v>0</v>
      </c>
      <c r="S417" s="138">
        <f t="shared" si="220"/>
        <v>0</v>
      </c>
      <c r="T417" s="138">
        <f t="shared" si="220"/>
        <v>0</v>
      </c>
      <c r="U417" s="138">
        <f t="shared" si="220"/>
        <v>0</v>
      </c>
      <c r="V417" s="138">
        <f t="shared" si="220"/>
        <v>0</v>
      </c>
      <c r="W417" s="138">
        <f t="shared" si="220"/>
        <v>0</v>
      </c>
      <c r="X417" s="138">
        <f t="shared" si="220"/>
        <v>0</v>
      </c>
      <c r="Y417" s="135">
        <f t="shared" si="220"/>
        <v>0</v>
      </c>
      <c r="Z417" s="136">
        <f>SUM(Q417:Y417)</f>
        <v>0</v>
      </c>
      <c r="AA417" s="139">
        <f>P417+Z417</f>
        <v>0</v>
      </c>
      <c r="AB417" s="101"/>
      <c r="AC417" s="101"/>
    </row>
    <row r="418" spans="5:32" ht="15" thickBot="1" x14ac:dyDescent="0.4">
      <c r="E418" s="101"/>
      <c r="F418" s="140" t="s">
        <v>53</v>
      </c>
      <c r="G418" s="141">
        <f t="shared" ref="G418:O418" si="221">IF(G416-G413=-2,4)+IF(G416-G413=-1,3)+IF(G416-G413=0,2)+IF(G416-G413=1,1)+IF(G416-G413&gt;2,0)</f>
        <v>0</v>
      </c>
      <c r="H418" s="141">
        <f t="shared" si="221"/>
        <v>0</v>
      </c>
      <c r="I418" s="141">
        <f t="shared" si="221"/>
        <v>0</v>
      </c>
      <c r="J418" s="141">
        <f t="shared" si="221"/>
        <v>0</v>
      </c>
      <c r="K418" s="141">
        <f t="shared" si="221"/>
        <v>0</v>
      </c>
      <c r="L418" s="141">
        <f t="shared" si="221"/>
        <v>0</v>
      </c>
      <c r="M418" s="141">
        <f t="shared" si="221"/>
        <v>0</v>
      </c>
      <c r="N418" s="141">
        <f t="shared" si="221"/>
        <v>0</v>
      </c>
      <c r="O418" s="142">
        <f t="shared" si="221"/>
        <v>0</v>
      </c>
      <c r="P418" s="143">
        <f>SUM(G418:O418)</f>
        <v>0</v>
      </c>
      <c r="Q418" s="142">
        <f t="shared" ref="Q418:Y418" si="222">IF(Q416-Q413=-2,4)+IF(Q416-Q413=-1,3)+IF(Q416-Q413=0,2)+IF(Q416-Q413=1,1)+IF(Q416-Q413&gt;2,0)</f>
        <v>0</v>
      </c>
      <c r="R418" s="142">
        <f t="shared" si="222"/>
        <v>0</v>
      </c>
      <c r="S418" s="142">
        <f t="shared" si="222"/>
        <v>0</v>
      </c>
      <c r="T418" s="142">
        <f t="shared" si="222"/>
        <v>0</v>
      </c>
      <c r="U418" s="142">
        <f t="shared" si="222"/>
        <v>0</v>
      </c>
      <c r="V418" s="142">
        <f t="shared" si="222"/>
        <v>0</v>
      </c>
      <c r="W418" s="142">
        <f t="shared" si="222"/>
        <v>0</v>
      </c>
      <c r="X418" s="142">
        <f t="shared" si="222"/>
        <v>0</v>
      </c>
      <c r="Y418" s="142">
        <f t="shared" si="222"/>
        <v>0</v>
      </c>
      <c r="Z418" s="143">
        <f>SUM(Q418:Y418)</f>
        <v>0</v>
      </c>
      <c r="AA418" s="144">
        <f>P418+Z418</f>
        <v>0</v>
      </c>
      <c r="AB418" s="101"/>
      <c r="AC418" s="101"/>
    </row>
    <row r="419" spans="5:32" x14ac:dyDescent="0.35">
      <c r="E419" s="101"/>
      <c r="F419" s="38"/>
      <c r="G419" s="28">
        <f>G416-G413</f>
        <v>6</v>
      </c>
      <c r="H419" s="28">
        <f t="shared" ref="H419:O419" si="223">H416-H413</f>
        <v>6</v>
      </c>
      <c r="I419" s="28">
        <f t="shared" si="223"/>
        <v>5</v>
      </c>
      <c r="J419" s="28">
        <f t="shared" si="223"/>
        <v>6</v>
      </c>
      <c r="K419" s="28">
        <f t="shared" si="223"/>
        <v>7</v>
      </c>
      <c r="L419" s="28">
        <f t="shared" si="223"/>
        <v>5</v>
      </c>
      <c r="M419" s="28">
        <f t="shared" si="223"/>
        <v>7</v>
      </c>
      <c r="N419" s="28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5"/>
      <c r="AA419" s="146"/>
      <c r="AB419" s="101"/>
      <c r="AC419" s="101"/>
    </row>
    <row r="420" spans="5:32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2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2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0</v>
      </c>
      <c r="P422" s="198" t="s">
        <v>57</v>
      </c>
      <c r="Q422" s="198"/>
      <c r="R422" s="198"/>
      <c r="S422" s="198"/>
      <c r="T422" s="198"/>
      <c r="U422" s="148">
        <f>COUNTIF(G419:Y419,"=2")</f>
        <v>0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</row>
    <row r="423" spans="5:32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0</v>
      </c>
      <c r="M423" s="217" t="s">
        <v>59</v>
      </c>
      <c r="N423" s="217"/>
      <c r="O423" s="152">
        <f>COUNTIF(G419:Y419,"=1")</f>
        <v>0</v>
      </c>
      <c r="P423" s="198" t="s">
        <v>60</v>
      </c>
      <c r="Q423" s="198"/>
      <c r="R423" s="198"/>
      <c r="S423" s="198"/>
      <c r="T423" s="198"/>
      <c r="U423" s="151">
        <f>COUNTIF(G419:Y419,"&gt;=3")</f>
        <v>18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</row>
    <row r="424" spans="5:32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0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</row>
    <row r="425" spans="5:32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0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</row>
    <row r="426" spans="5:32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0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</row>
    <row r="427" spans="5:32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18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</row>
    <row r="428" spans="5:32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</row>
    <row r="429" spans="5:32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</row>
    <row r="430" spans="5:32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</row>
    <row r="431" spans="5:32" ht="15.5" thickTop="1" thickBot="1" x14ac:dyDescent="0.4"/>
    <row r="432" spans="5:32" x14ac:dyDescent="0.35">
      <c r="E432" s="101"/>
      <c r="F432" s="102" t="s">
        <v>49</v>
      </c>
      <c r="G432" s="196">
        <f>C24</f>
        <v>0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0</v>
      </c>
      <c r="AB432" s="101"/>
      <c r="AC432" s="101"/>
    </row>
    <row r="433" spans="5:32" ht="15" thickBot="1" x14ac:dyDescent="0.4">
      <c r="E433" s="101"/>
      <c r="F433" s="104" t="s">
        <v>6</v>
      </c>
      <c r="G433" s="210">
        <f>E24</f>
        <v>20</v>
      </c>
      <c r="H433" s="211"/>
      <c r="I433" s="211"/>
      <c r="J433" s="211"/>
      <c r="K433" s="17"/>
      <c r="L433" s="211">
        <f>$F$3</f>
        <v>133</v>
      </c>
      <c r="M433" s="211"/>
      <c r="N433" s="211"/>
      <c r="O433" s="211">
        <f>$G$3</f>
        <v>68.599999999999994</v>
      </c>
      <c r="P433" s="211"/>
      <c r="Q433" s="212">
        <f>ROUND((G433*(L433/113)+(O433-AA436)),0)</f>
        <v>20</v>
      </c>
      <c r="R433" s="212"/>
      <c r="S433" s="212"/>
      <c r="T433" s="212"/>
      <c r="U433" s="17"/>
      <c r="V433" s="17"/>
      <c r="AA433" s="17"/>
      <c r="AB433" s="101"/>
      <c r="AC433" s="101"/>
    </row>
    <row r="434" spans="5:32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2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2" x14ac:dyDescent="0.35">
      <c r="E436" s="101"/>
      <c r="F436" s="109" t="s">
        <v>11</v>
      </c>
      <c r="G436" s="110">
        <f>G$7</f>
        <v>4</v>
      </c>
      <c r="H436" s="110">
        <f t="shared" ref="H436:O436" si="225">H$7</f>
        <v>4</v>
      </c>
      <c r="I436" s="110">
        <f t="shared" si="225"/>
        <v>5</v>
      </c>
      <c r="J436" s="110">
        <f t="shared" si="225"/>
        <v>4</v>
      </c>
      <c r="K436" s="110">
        <f t="shared" si="225"/>
        <v>3</v>
      </c>
      <c r="L436" s="110">
        <f t="shared" si="225"/>
        <v>5</v>
      </c>
      <c r="M436" s="110">
        <f t="shared" si="225"/>
        <v>3</v>
      </c>
      <c r="N436" s="110">
        <f t="shared" si="225"/>
        <v>5</v>
      </c>
      <c r="O436" s="110">
        <f t="shared" si="225"/>
        <v>3</v>
      </c>
      <c r="P436" s="111">
        <f>SUM(G436:O436)</f>
        <v>36</v>
      </c>
      <c r="Q436" s="110">
        <f t="shared" ref="Q436:Y436" si="226">Q$7</f>
        <v>4</v>
      </c>
      <c r="R436" s="112">
        <f t="shared" si="226"/>
        <v>4</v>
      </c>
      <c r="S436" s="112">
        <f t="shared" si="226"/>
        <v>3</v>
      </c>
      <c r="T436" s="112">
        <f t="shared" si="226"/>
        <v>5</v>
      </c>
      <c r="U436" s="112">
        <f t="shared" si="226"/>
        <v>3</v>
      </c>
      <c r="V436" s="112">
        <f t="shared" si="226"/>
        <v>4</v>
      </c>
      <c r="W436" s="112">
        <f t="shared" si="226"/>
        <v>4</v>
      </c>
      <c r="X436" s="112">
        <f t="shared" si="226"/>
        <v>5</v>
      </c>
      <c r="Y436" s="113">
        <f t="shared" si="226"/>
        <v>4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2" x14ac:dyDescent="0.35">
      <c r="E437" s="101"/>
      <c r="F437" s="114" t="s">
        <v>7</v>
      </c>
      <c r="G437" s="115">
        <f>G$8</f>
        <v>4</v>
      </c>
      <c r="H437" s="115">
        <f t="shared" ref="H437:O437" si="227">H$8</f>
        <v>8</v>
      </c>
      <c r="I437" s="115">
        <f t="shared" si="227"/>
        <v>12</v>
      </c>
      <c r="J437" s="115">
        <f t="shared" si="227"/>
        <v>14</v>
      </c>
      <c r="K437" s="115">
        <f t="shared" si="227"/>
        <v>2</v>
      </c>
      <c r="L437" s="115">
        <f t="shared" si="227"/>
        <v>10</v>
      </c>
      <c r="M437" s="115">
        <f t="shared" si="227"/>
        <v>18</v>
      </c>
      <c r="N437" s="115">
        <f t="shared" si="227"/>
        <v>16</v>
      </c>
      <c r="O437" s="116">
        <f t="shared" si="227"/>
        <v>6</v>
      </c>
      <c r="P437" s="117"/>
      <c r="Q437" s="118">
        <f t="shared" ref="Q437:Y437" si="228">Q$8</f>
        <v>1</v>
      </c>
      <c r="R437" s="119">
        <f t="shared" si="228"/>
        <v>9</v>
      </c>
      <c r="S437" s="119">
        <f t="shared" si="228"/>
        <v>11</v>
      </c>
      <c r="T437" s="119">
        <f t="shared" si="228"/>
        <v>5</v>
      </c>
      <c r="U437" s="119">
        <f t="shared" si="228"/>
        <v>17</v>
      </c>
      <c r="V437" s="119">
        <f t="shared" si="228"/>
        <v>15</v>
      </c>
      <c r="W437" s="119">
        <f t="shared" si="228"/>
        <v>3</v>
      </c>
      <c r="X437" s="119">
        <f t="shared" si="228"/>
        <v>13</v>
      </c>
      <c r="Y437" s="116">
        <f t="shared" si="228"/>
        <v>7</v>
      </c>
      <c r="Z437" s="117"/>
      <c r="AA437" s="120"/>
      <c r="AB437" s="101"/>
      <c r="AC437" s="101"/>
    </row>
    <row r="438" spans="5:32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1</v>
      </c>
      <c r="H438" s="122">
        <f t="shared" ref="H438:O438" si="229">IF($Q433&lt;=18,IF(H437&lt;=$Q433,1,0),IF($Q433&lt;=36,IF(H437&lt;=($Q433-18),2,1),IF($Q433&gt;36,IF(H437&lt;=($Q433-36),3,2))))</f>
        <v>1</v>
      </c>
      <c r="I438" s="122">
        <f t="shared" si="229"/>
        <v>1</v>
      </c>
      <c r="J438" s="122">
        <f t="shared" si="229"/>
        <v>1</v>
      </c>
      <c r="K438" s="122">
        <f t="shared" si="229"/>
        <v>2</v>
      </c>
      <c r="L438" s="122">
        <f t="shared" si="229"/>
        <v>1</v>
      </c>
      <c r="M438" s="122">
        <f t="shared" si="229"/>
        <v>1</v>
      </c>
      <c r="N438" s="122">
        <f t="shared" si="229"/>
        <v>1</v>
      </c>
      <c r="O438" s="123">
        <f t="shared" si="229"/>
        <v>1</v>
      </c>
      <c r="P438" s="124">
        <f>SUM(G438:O438)</f>
        <v>10</v>
      </c>
      <c r="Q438" s="123">
        <f t="shared" ref="Q438:Y438" si="230">IF($Q433&lt;=18,IF(Q437&lt;=$Q433,1,0),IF($Q433&lt;=36,IF(Q437&lt;=($Q433-18),2,1),IF($Q433&gt;36,IF(Q437&lt;=($Q433-36),3,2))))</f>
        <v>2</v>
      </c>
      <c r="R438" s="123">
        <f t="shared" si="230"/>
        <v>1</v>
      </c>
      <c r="S438" s="123">
        <f t="shared" si="230"/>
        <v>1</v>
      </c>
      <c r="T438" s="123">
        <f t="shared" si="230"/>
        <v>1</v>
      </c>
      <c r="U438" s="123">
        <f t="shared" si="230"/>
        <v>1</v>
      </c>
      <c r="V438" s="123">
        <f t="shared" si="230"/>
        <v>1</v>
      </c>
      <c r="W438" s="123">
        <f t="shared" si="230"/>
        <v>1</v>
      </c>
      <c r="X438" s="123">
        <f t="shared" si="230"/>
        <v>1</v>
      </c>
      <c r="Y438" s="123">
        <f t="shared" si="230"/>
        <v>1</v>
      </c>
      <c r="Z438" s="125">
        <f>SUM(Q438:Y438)</f>
        <v>10</v>
      </c>
      <c r="AA438" s="126">
        <f>P438+Z438</f>
        <v>20</v>
      </c>
      <c r="AB438" s="101"/>
      <c r="AC438" s="101"/>
    </row>
    <row r="439" spans="5:32" x14ac:dyDescent="0.35">
      <c r="E439" s="101"/>
      <c r="F439" s="127" t="s">
        <v>51</v>
      </c>
      <c r="G439" s="128">
        <f t="shared" ref="G439:O439" si="231">G24</f>
        <v>10</v>
      </c>
      <c r="H439" s="128">
        <f t="shared" si="231"/>
        <v>10</v>
      </c>
      <c r="I439" s="128">
        <f t="shared" si="231"/>
        <v>10</v>
      </c>
      <c r="J439" s="128">
        <f t="shared" si="231"/>
        <v>10</v>
      </c>
      <c r="K439" s="128">
        <f t="shared" si="231"/>
        <v>10</v>
      </c>
      <c r="L439" s="128">
        <f t="shared" si="231"/>
        <v>10</v>
      </c>
      <c r="M439" s="128">
        <f t="shared" si="231"/>
        <v>10</v>
      </c>
      <c r="N439" s="128">
        <f t="shared" si="231"/>
        <v>10</v>
      </c>
      <c r="O439" s="128">
        <f t="shared" si="231"/>
        <v>10</v>
      </c>
      <c r="P439" s="129">
        <f>SUM(G439:O439)</f>
        <v>90</v>
      </c>
      <c r="Q439" s="130">
        <f t="shared" ref="Q439:Y439" si="232">Q24</f>
        <v>10</v>
      </c>
      <c r="R439" s="128">
        <f t="shared" si="232"/>
        <v>10</v>
      </c>
      <c r="S439" s="128">
        <f t="shared" si="232"/>
        <v>10</v>
      </c>
      <c r="T439" s="128">
        <f t="shared" si="232"/>
        <v>10</v>
      </c>
      <c r="U439" s="128">
        <f t="shared" si="232"/>
        <v>10</v>
      </c>
      <c r="V439" s="128">
        <f t="shared" si="232"/>
        <v>10</v>
      </c>
      <c r="W439" s="128">
        <f t="shared" si="232"/>
        <v>10</v>
      </c>
      <c r="X439" s="128">
        <f t="shared" si="232"/>
        <v>10</v>
      </c>
      <c r="Y439" s="131">
        <f t="shared" si="232"/>
        <v>10</v>
      </c>
      <c r="Z439" s="129">
        <f>SUM(Q439:Y439)</f>
        <v>90</v>
      </c>
      <c r="AA439" s="132">
        <f>P439+Z439</f>
        <v>180</v>
      </c>
      <c r="AB439" s="101"/>
      <c r="AC439" s="101"/>
    </row>
    <row r="440" spans="5:32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0</v>
      </c>
      <c r="H440" s="134">
        <f t="shared" ref="H440:O440" si="233">IF(H439-H436=-1,3+H438)+IF(H439-H436=0,2+H438)+IF(H439-H436=1,1+H438)+IF(H439-H436=2,H438)+IF(H439-H436=3,IF(H438-1&gt;0,H438-1,0))+IF(H439-H436=4,IF(H438-2&gt;0,H438-2,0))</f>
        <v>0</v>
      </c>
      <c r="I440" s="134">
        <f t="shared" si="233"/>
        <v>0</v>
      </c>
      <c r="J440" s="134">
        <f t="shared" si="233"/>
        <v>0</v>
      </c>
      <c r="K440" s="134">
        <f t="shared" si="233"/>
        <v>0</v>
      </c>
      <c r="L440" s="134">
        <f t="shared" si="233"/>
        <v>0</v>
      </c>
      <c r="M440" s="134">
        <f t="shared" si="233"/>
        <v>0</v>
      </c>
      <c r="N440" s="134">
        <f t="shared" si="233"/>
        <v>0</v>
      </c>
      <c r="O440" s="135">
        <f t="shared" si="233"/>
        <v>0</v>
      </c>
      <c r="P440" s="136">
        <f>SUM(G440:O440)</f>
        <v>0</v>
      </c>
      <c r="Q440" s="137">
        <f t="shared" ref="Q440:Y440" si="234">IF(Q439-Q436=-1,3+Q438)+IF(Q439-Q436=0,2+Q438)+IF(Q439-Q436=1,1+Q438)+IF(Q439-Q436=2,Q438)+IF(Q439-Q436=3,IF(Q438-1&gt;0,Q438-1,0))+IF(Q439-Q436=4,IF(Q438-2&gt;0,Q438-2,0))</f>
        <v>0</v>
      </c>
      <c r="R440" s="138">
        <f t="shared" si="234"/>
        <v>0</v>
      </c>
      <c r="S440" s="138">
        <f t="shared" si="234"/>
        <v>0</v>
      </c>
      <c r="T440" s="138">
        <f t="shared" si="234"/>
        <v>0</v>
      </c>
      <c r="U440" s="138">
        <f t="shared" si="234"/>
        <v>0</v>
      </c>
      <c r="V440" s="138">
        <f t="shared" si="234"/>
        <v>0</v>
      </c>
      <c r="W440" s="138">
        <f t="shared" si="234"/>
        <v>0</v>
      </c>
      <c r="X440" s="138">
        <f t="shared" si="234"/>
        <v>0</v>
      </c>
      <c r="Y440" s="135">
        <f t="shared" si="234"/>
        <v>0</v>
      </c>
      <c r="Z440" s="136">
        <f>SUM(Q440:Y440)</f>
        <v>0</v>
      </c>
      <c r="AA440" s="139">
        <f>P440+Z440</f>
        <v>0</v>
      </c>
      <c r="AB440" s="101"/>
      <c r="AC440" s="101"/>
    </row>
    <row r="441" spans="5:32" ht="15" thickBot="1" x14ac:dyDescent="0.4">
      <c r="E441" s="101"/>
      <c r="F441" s="140" t="s">
        <v>53</v>
      </c>
      <c r="G441" s="141">
        <f t="shared" ref="G441:O441" si="235">IF(G439-G436=-2,4)+IF(G439-G436=-1,3)+IF(G439-G436=0,2)+IF(G439-G436=1,1)+IF(G439-G436&gt;2,0)</f>
        <v>0</v>
      </c>
      <c r="H441" s="141">
        <f t="shared" si="235"/>
        <v>0</v>
      </c>
      <c r="I441" s="141">
        <f t="shared" si="235"/>
        <v>0</v>
      </c>
      <c r="J441" s="141">
        <f t="shared" si="235"/>
        <v>0</v>
      </c>
      <c r="K441" s="141">
        <f t="shared" si="235"/>
        <v>0</v>
      </c>
      <c r="L441" s="141">
        <f t="shared" si="235"/>
        <v>0</v>
      </c>
      <c r="M441" s="141">
        <f t="shared" si="235"/>
        <v>0</v>
      </c>
      <c r="N441" s="141">
        <f t="shared" si="235"/>
        <v>0</v>
      </c>
      <c r="O441" s="142">
        <f t="shared" si="235"/>
        <v>0</v>
      </c>
      <c r="P441" s="143">
        <f>SUM(G441:O441)</f>
        <v>0</v>
      </c>
      <c r="Q441" s="142">
        <f t="shared" ref="Q441:Y441" si="236">IF(Q439-Q436=-2,4)+IF(Q439-Q436=-1,3)+IF(Q439-Q436=0,2)+IF(Q439-Q436=1,1)+IF(Q439-Q436&gt;2,0)</f>
        <v>0</v>
      </c>
      <c r="R441" s="142">
        <f t="shared" si="236"/>
        <v>0</v>
      </c>
      <c r="S441" s="142">
        <f t="shared" si="236"/>
        <v>0</v>
      </c>
      <c r="T441" s="142">
        <f t="shared" si="236"/>
        <v>0</v>
      </c>
      <c r="U441" s="142">
        <f t="shared" si="236"/>
        <v>0</v>
      </c>
      <c r="V441" s="142">
        <f t="shared" si="236"/>
        <v>0</v>
      </c>
      <c r="W441" s="142">
        <f t="shared" si="236"/>
        <v>0</v>
      </c>
      <c r="X441" s="142">
        <f t="shared" si="236"/>
        <v>0</v>
      </c>
      <c r="Y441" s="142">
        <f t="shared" si="236"/>
        <v>0</v>
      </c>
      <c r="Z441" s="143">
        <f>SUM(Q441:Y441)</f>
        <v>0</v>
      </c>
      <c r="AA441" s="144">
        <f>P441+Z441</f>
        <v>0</v>
      </c>
      <c r="AB441" s="101"/>
      <c r="AC441" s="101"/>
    </row>
    <row r="442" spans="5:32" x14ac:dyDescent="0.35">
      <c r="E442" s="101"/>
      <c r="F442" s="38"/>
      <c r="G442" s="28">
        <f>G439-G436</f>
        <v>6</v>
      </c>
      <c r="H442" s="28">
        <f t="shared" ref="H442:O442" si="237">H439-H436</f>
        <v>6</v>
      </c>
      <c r="I442" s="28">
        <f t="shared" si="237"/>
        <v>5</v>
      </c>
      <c r="J442" s="28">
        <f t="shared" si="237"/>
        <v>6</v>
      </c>
      <c r="K442" s="28">
        <f t="shared" si="237"/>
        <v>7</v>
      </c>
      <c r="L442" s="28">
        <f t="shared" si="237"/>
        <v>5</v>
      </c>
      <c r="M442" s="28">
        <f t="shared" si="237"/>
        <v>7</v>
      </c>
      <c r="N442" s="28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5"/>
      <c r="AA442" s="146"/>
      <c r="AB442" s="101"/>
      <c r="AC442" s="101"/>
    </row>
    <row r="443" spans="5:32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2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2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0</v>
      </c>
      <c r="P445" s="198" t="s">
        <v>57</v>
      </c>
      <c r="Q445" s="198"/>
      <c r="R445" s="198"/>
      <c r="S445" s="198"/>
      <c r="T445" s="198"/>
      <c r="U445" s="148">
        <f>COUNTIF(G442:Y442,"=2")</f>
        <v>0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</row>
    <row r="446" spans="5:32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0</v>
      </c>
      <c r="P446" s="198" t="s">
        <v>60</v>
      </c>
      <c r="Q446" s="198"/>
      <c r="R446" s="198"/>
      <c r="S446" s="198"/>
      <c r="T446" s="198"/>
      <c r="U446" s="151">
        <f>COUNTIF(G442:Y442,"&gt;=3")</f>
        <v>18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</row>
    <row r="447" spans="5:32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0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</row>
    <row r="448" spans="5:32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0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</row>
    <row r="449" spans="5:32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0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</row>
    <row r="450" spans="5:32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18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</row>
    <row r="451" spans="5:32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</row>
    <row r="452" spans="5:32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</row>
    <row r="453" spans="5:32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</row>
    <row r="454" spans="5:32" ht="15.5" thickTop="1" thickBot="1" x14ac:dyDescent="0.4"/>
    <row r="455" spans="5:32" x14ac:dyDescent="0.35">
      <c r="E455" s="101"/>
      <c r="F455" s="102" t="s">
        <v>49</v>
      </c>
      <c r="G455" s="196">
        <f>C25</f>
        <v>0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0</v>
      </c>
      <c r="AB455" s="101"/>
      <c r="AC455" s="101"/>
    </row>
    <row r="456" spans="5:32" ht="15" thickBot="1" x14ac:dyDescent="0.4">
      <c r="E456" s="101"/>
      <c r="F456" s="104" t="s">
        <v>6</v>
      </c>
      <c r="G456" s="210">
        <f>E25</f>
        <v>20</v>
      </c>
      <c r="H456" s="211"/>
      <c r="I456" s="211"/>
      <c r="J456" s="211"/>
      <c r="K456" s="17"/>
      <c r="L456" s="211">
        <f>$F$3</f>
        <v>133</v>
      </c>
      <c r="M456" s="211"/>
      <c r="N456" s="211"/>
      <c r="O456" s="211">
        <f>$G$3</f>
        <v>68.599999999999994</v>
      </c>
      <c r="P456" s="211"/>
      <c r="Q456" s="212">
        <f>ROUND((G456*(L456/113)+(O456-AA459)),0)</f>
        <v>20</v>
      </c>
      <c r="R456" s="212"/>
      <c r="S456" s="212"/>
      <c r="T456" s="212"/>
      <c r="U456" s="17"/>
      <c r="V456" s="17"/>
      <c r="AA456" s="17"/>
      <c r="AB456" s="101"/>
      <c r="AC456" s="101"/>
    </row>
    <row r="457" spans="5:32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2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2" x14ac:dyDescent="0.35">
      <c r="E459" s="101"/>
      <c r="F459" s="109" t="s">
        <v>11</v>
      </c>
      <c r="G459" s="110">
        <f>G$7</f>
        <v>4</v>
      </c>
      <c r="H459" s="110">
        <f t="shared" ref="H459:O459" si="239">H$7</f>
        <v>4</v>
      </c>
      <c r="I459" s="110">
        <f t="shared" si="239"/>
        <v>5</v>
      </c>
      <c r="J459" s="110">
        <f t="shared" si="239"/>
        <v>4</v>
      </c>
      <c r="K459" s="110">
        <f t="shared" si="239"/>
        <v>3</v>
      </c>
      <c r="L459" s="110">
        <f t="shared" si="239"/>
        <v>5</v>
      </c>
      <c r="M459" s="110">
        <f t="shared" si="239"/>
        <v>3</v>
      </c>
      <c r="N459" s="110">
        <f t="shared" si="239"/>
        <v>5</v>
      </c>
      <c r="O459" s="110">
        <f t="shared" si="239"/>
        <v>3</v>
      </c>
      <c r="P459" s="111">
        <f>SUM(G459:O459)</f>
        <v>36</v>
      </c>
      <c r="Q459" s="110">
        <f t="shared" ref="Q459:Y459" si="240">Q$7</f>
        <v>4</v>
      </c>
      <c r="R459" s="112">
        <f t="shared" si="240"/>
        <v>4</v>
      </c>
      <c r="S459" s="112">
        <f t="shared" si="240"/>
        <v>3</v>
      </c>
      <c r="T459" s="112">
        <f t="shared" si="240"/>
        <v>5</v>
      </c>
      <c r="U459" s="112">
        <f t="shared" si="240"/>
        <v>3</v>
      </c>
      <c r="V459" s="112">
        <f t="shared" si="240"/>
        <v>4</v>
      </c>
      <c r="W459" s="112">
        <f t="shared" si="240"/>
        <v>4</v>
      </c>
      <c r="X459" s="112">
        <f t="shared" si="240"/>
        <v>5</v>
      </c>
      <c r="Y459" s="113">
        <f t="shared" si="240"/>
        <v>4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2" x14ac:dyDescent="0.35">
      <c r="E460" s="101"/>
      <c r="F460" s="114" t="s">
        <v>7</v>
      </c>
      <c r="G460" s="115">
        <f>G$8</f>
        <v>4</v>
      </c>
      <c r="H460" s="115">
        <f t="shared" ref="H460:O460" si="241">H$8</f>
        <v>8</v>
      </c>
      <c r="I460" s="115">
        <f t="shared" si="241"/>
        <v>12</v>
      </c>
      <c r="J460" s="115">
        <f t="shared" si="241"/>
        <v>14</v>
      </c>
      <c r="K460" s="115">
        <f t="shared" si="241"/>
        <v>2</v>
      </c>
      <c r="L460" s="115">
        <f t="shared" si="241"/>
        <v>10</v>
      </c>
      <c r="M460" s="115">
        <f t="shared" si="241"/>
        <v>18</v>
      </c>
      <c r="N460" s="115">
        <f t="shared" si="241"/>
        <v>16</v>
      </c>
      <c r="O460" s="116">
        <f t="shared" si="241"/>
        <v>6</v>
      </c>
      <c r="P460" s="117"/>
      <c r="Q460" s="118">
        <f t="shared" ref="Q460:Y460" si="242">Q$8</f>
        <v>1</v>
      </c>
      <c r="R460" s="119">
        <f t="shared" si="242"/>
        <v>9</v>
      </c>
      <c r="S460" s="119">
        <f t="shared" si="242"/>
        <v>11</v>
      </c>
      <c r="T460" s="119">
        <f t="shared" si="242"/>
        <v>5</v>
      </c>
      <c r="U460" s="119">
        <f t="shared" si="242"/>
        <v>17</v>
      </c>
      <c r="V460" s="119">
        <f t="shared" si="242"/>
        <v>15</v>
      </c>
      <c r="W460" s="119">
        <f t="shared" si="242"/>
        <v>3</v>
      </c>
      <c r="X460" s="119">
        <f t="shared" si="242"/>
        <v>13</v>
      </c>
      <c r="Y460" s="116">
        <f t="shared" si="242"/>
        <v>7</v>
      </c>
      <c r="Z460" s="117"/>
      <c r="AA460" s="120"/>
      <c r="AB460" s="101"/>
      <c r="AC460" s="101"/>
    </row>
    <row r="461" spans="5:32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1</v>
      </c>
      <c r="H461" s="122">
        <f t="shared" ref="H461:O461" si="243">IF($Q456&lt;=18,IF(H460&lt;=$Q456,1,0),IF($Q456&lt;=36,IF(H460&lt;=($Q456-18),2,1),IF($Q456&gt;36,IF(H460&lt;=($Q456-36),3,2))))</f>
        <v>1</v>
      </c>
      <c r="I461" s="122">
        <f t="shared" si="243"/>
        <v>1</v>
      </c>
      <c r="J461" s="122">
        <f t="shared" si="243"/>
        <v>1</v>
      </c>
      <c r="K461" s="122">
        <f t="shared" si="243"/>
        <v>2</v>
      </c>
      <c r="L461" s="122">
        <f t="shared" si="243"/>
        <v>1</v>
      </c>
      <c r="M461" s="122">
        <f t="shared" si="243"/>
        <v>1</v>
      </c>
      <c r="N461" s="122">
        <f t="shared" si="243"/>
        <v>1</v>
      </c>
      <c r="O461" s="123">
        <f t="shared" si="243"/>
        <v>1</v>
      </c>
      <c r="P461" s="124">
        <f>SUM(G461:O461)</f>
        <v>10</v>
      </c>
      <c r="Q461" s="123">
        <f t="shared" ref="Q461:Y461" si="244">IF($Q456&lt;=18,IF(Q460&lt;=$Q456,1,0),IF($Q456&lt;=36,IF(Q460&lt;=($Q456-18),2,1),IF($Q456&gt;36,IF(Q460&lt;=($Q456-36),3,2))))</f>
        <v>2</v>
      </c>
      <c r="R461" s="123">
        <f t="shared" si="244"/>
        <v>1</v>
      </c>
      <c r="S461" s="123">
        <f t="shared" si="244"/>
        <v>1</v>
      </c>
      <c r="T461" s="123">
        <f t="shared" si="244"/>
        <v>1</v>
      </c>
      <c r="U461" s="123">
        <f t="shared" si="244"/>
        <v>1</v>
      </c>
      <c r="V461" s="123">
        <f t="shared" si="244"/>
        <v>1</v>
      </c>
      <c r="W461" s="123">
        <f t="shared" si="244"/>
        <v>1</v>
      </c>
      <c r="X461" s="123">
        <f t="shared" si="244"/>
        <v>1</v>
      </c>
      <c r="Y461" s="123">
        <f t="shared" si="244"/>
        <v>1</v>
      </c>
      <c r="Z461" s="125">
        <f>SUM(Q461:Y461)</f>
        <v>10</v>
      </c>
      <c r="AA461" s="126">
        <f>P461+Z461</f>
        <v>20</v>
      </c>
      <c r="AB461" s="101"/>
      <c r="AC461" s="101"/>
    </row>
    <row r="462" spans="5:32" x14ac:dyDescent="0.35">
      <c r="E462" s="101"/>
      <c r="F462" s="127" t="s">
        <v>51</v>
      </c>
      <c r="G462" s="128">
        <f t="shared" ref="G462:O462" si="245">G25</f>
        <v>10</v>
      </c>
      <c r="H462" s="128">
        <f t="shared" si="245"/>
        <v>10</v>
      </c>
      <c r="I462" s="128">
        <f t="shared" si="245"/>
        <v>10</v>
      </c>
      <c r="J462" s="128">
        <f t="shared" si="245"/>
        <v>10</v>
      </c>
      <c r="K462" s="128">
        <f t="shared" si="245"/>
        <v>10</v>
      </c>
      <c r="L462" s="128">
        <f t="shared" si="245"/>
        <v>10</v>
      </c>
      <c r="M462" s="128">
        <f t="shared" si="245"/>
        <v>10</v>
      </c>
      <c r="N462" s="128">
        <f t="shared" si="245"/>
        <v>10</v>
      </c>
      <c r="O462" s="128">
        <f t="shared" si="245"/>
        <v>10</v>
      </c>
      <c r="P462" s="129">
        <f>SUM(G462:O462)</f>
        <v>90</v>
      </c>
      <c r="Q462" s="130">
        <f t="shared" ref="Q462:Y462" si="246">Q25</f>
        <v>10</v>
      </c>
      <c r="R462" s="128">
        <f t="shared" si="246"/>
        <v>10</v>
      </c>
      <c r="S462" s="128">
        <f t="shared" si="246"/>
        <v>10</v>
      </c>
      <c r="T462" s="128">
        <f t="shared" si="246"/>
        <v>10</v>
      </c>
      <c r="U462" s="128">
        <f t="shared" si="246"/>
        <v>10</v>
      </c>
      <c r="V462" s="128">
        <f t="shared" si="246"/>
        <v>10</v>
      </c>
      <c r="W462" s="128">
        <f t="shared" si="246"/>
        <v>10</v>
      </c>
      <c r="X462" s="128">
        <f t="shared" si="246"/>
        <v>10</v>
      </c>
      <c r="Y462" s="131">
        <f t="shared" si="246"/>
        <v>10</v>
      </c>
      <c r="Z462" s="129">
        <f>SUM(Q462:Y462)</f>
        <v>90</v>
      </c>
      <c r="AA462" s="132">
        <f>P462+Z462</f>
        <v>180</v>
      </c>
      <c r="AB462" s="101"/>
      <c r="AC462" s="101"/>
    </row>
    <row r="463" spans="5:32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0</v>
      </c>
      <c r="H463" s="134">
        <f t="shared" ref="H463:O463" si="247">IF(H462-H459=-1,3+H461)+IF(H462-H459=0,2+H461)+IF(H462-H459=1,1+H461)+IF(H462-H459=2,H461)+IF(H462-H459=3,IF(H461-1&gt;0,H461-1,0))+IF(H462-H459=4,IF(H461-2&gt;0,H461-2,0))</f>
        <v>0</v>
      </c>
      <c r="I463" s="134">
        <f t="shared" si="247"/>
        <v>0</v>
      </c>
      <c r="J463" s="134">
        <f t="shared" si="247"/>
        <v>0</v>
      </c>
      <c r="K463" s="134">
        <f t="shared" si="247"/>
        <v>0</v>
      </c>
      <c r="L463" s="134">
        <f t="shared" si="247"/>
        <v>0</v>
      </c>
      <c r="M463" s="134">
        <f t="shared" si="247"/>
        <v>0</v>
      </c>
      <c r="N463" s="134">
        <f t="shared" si="247"/>
        <v>0</v>
      </c>
      <c r="O463" s="135">
        <f t="shared" si="247"/>
        <v>0</v>
      </c>
      <c r="P463" s="136">
        <f>SUM(G463:O463)</f>
        <v>0</v>
      </c>
      <c r="Q463" s="137">
        <f t="shared" ref="Q463:Y463" si="248">IF(Q462-Q459=-1,3+Q461)+IF(Q462-Q459=0,2+Q461)+IF(Q462-Q459=1,1+Q461)+IF(Q462-Q459=2,Q461)+IF(Q462-Q459=3,IF(Q461-1&gt;0,Q461-1,0))+IF(Q462-Q459=4,IF(Q461-2&gt;0,Q461-2,0))</f>
        <v>0</v>
      </c>
      <c r="R463" s="138">
        <f t="shared" si="248"/>
        <v>0</v>
      </c>
      <c r="S463" s="138">
        <f t="shared" si="248"/>
        <v>0</v>
      </c>
      <c r="T463" s="138">
        <f t="shared" si="248"/>
        <v>0</v>
      </c>
      <c r="U463" s="138">
        <f t="shared" si="248"/>
        <v>0</v>
      </c>
      <c r="V463" s="138">
        <f t="shared" si="248"/>
        <v>0</v>
      </c>
      <c r="W463" s="138">
        <f t="shared" si="248"/>
        <v>0</v>
      </c>
      <c r="X463" s="138">
        <f t="shared" si="248"/>
        <v>0</v>
      </c>
      <c r="Y463" s="135">
        <f t="shared" si="248"/>
        <v>0</v>
      </c>
      <c r="Z463" s="136">
        <f>SUM(Q463:Y463)</f>
        <v>0</v>
      </c>
      <c r="AA463" s="139">
        <f>P463+Z463</f>
        <v>0</v>
      </c>
      <c r="AB463" s="101"/>
      <c r="AC463" s="101"/>
    </row>
    <row r="464" spans="5:32" ht="15" thickBot="1" x14ac:dyDescent="0.4">
      <c r="E464" s="101"/>
      <c r="F464" s="140" t="s">
        <v>53</v>
      </c>
      <c r="G464" s="141">
        <f t="shared" ref="G464:O464" si="249">IF(G462-G459=-2,4)+IF(G462-G459=-1,3)+IF(G462-G459=0,2)+IF(G462-G459=1,1)+IF(G462-G459&gt;2,0)</f>
        <v>0</v>
      </c>
      <c r="H464" s="141">
        <f t="shared" si="249"/>
        <v>0</v>
      </c>
      <c r="I464" s="141">
        <f t="shared" si="249"/>
        <v>0</v>
      </c>
      <c r="J464" s="141">
        <f t="shared" si="249"/>
        <v>0</v>
      </c>
      <c r="K464" s="141">
        <f t="shared" si="249"/>
        <v>0</v>
      </c>
      <c r="L464" s="141">
        <f t="shared" si="249"/>
        <v>0</v>
      </c>
      <c r="M464" s="141">
        <f t="shared" si="249"/>
        <v>0</v>
      </c>
      <c r="N464" s="141">
        <f t="shared" si="249"/>
        <v>0</v>
      </c>
      <c r="O464" s="142">
        <f t="shared" si="249"/>
        <v>0</v>
      </c>
      <c r="P464" s="143">
        <f>SUM(G464:O464)</f>
        <v>0</v>
      </c>
      <c r="Q464" s="142">
        <f t="shared" ref="Q464:Y464" si="250">IF(Q462-Q459=-2,4)+IF(Q462-Q459=-1,3)+IF(Q462-Q459=0,2)+IF(Q462-Q459=1,1)+IF(Q462-Q459&gt;2,0)</f>
        <v>0</v>
      </c>
      <c r="R464" s="142">
        <f t="shared" si="250"/>
        <v>0</v>
      </c>
      <c r="S464" s="142">
        <f t="shared" si="250"/>
        <v>0</v>
      </c>
      <c r="T464" s="142">
        <f t="shared" si="250"/>
        <v>0</v>
      </c>
      <c r="U464" s="142">
        <f t="shared" si="250"/>
        <v>0</v>
      </c>
      <c r="V464" s="142">
        <f t="shared" si="250"/>
        <v>0</v>
      </c>
      <c r="W464" s="142">
        <f t="shared" si="250"/>
        <v>0</v>
      </c>
      <c r="X464" s="142">
        <f t="shared" si="250"/>
        <v>0</v>
      </c>
      <c r="Y464" s="142">
        <f t="shared" si="250"/>
        <v>0</v>
      </c>
      <c r="Z464" s="143">
        <f>SUM(Q464:Y464)</f>
        <v>0</v>
      </c>
      <c r="AA464" s="144">
        <f>P464+Z464</f>
        <v>0</v>
      </c>
      <c r="AB464" s="101"/>
      <c r="AC464" s="101"/>
    </row>
    <row r="465" spans="5:32" x14ac:dyDescent="0.35">
      <c r="E465" s="101"/>
      <c r="F465" s="38"/>
      <c r="G465" s="28">
        <f>G462-G459</f>
        <v>6</v>
      </c>
      <c r="H465" s="28">
        <f t="shared" ref="H465:O465" si="251">H462-H459</f>
        <v>6</v>
      </c>
      <c r="I465" s="28">
        <f t="shared" si="251"/>
        <v>5</v>
      </c>
      <c r="J465" s="28">
        <f t="shared" si="251"/>
        <v>6</v>
      </c>
      <c r="K465" s="28">
        <f t="shared" si="251"/>
        <v>7</v>
      </c>
      <c r="L465" s="28">
        <f t="shared" si="251"/>
        <v>5</v>
      </c>
      <c r="M465" s="28">
        <f t="shared" si="251"/>
        <v>7</v>
      </c>
      <c r="N465" s="28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5"/>
      <c r="AA465" s="146"/>
      <c r="AB465" s="101"/>
      <c r="AC465" s="101"/>
    </row>
    <row r="466" spans="5:32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2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2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0</v>
      </c>
      <c r="P468" s="198" t="s">
        <v>57</v>
      </c>
      <c r="Q468" s="198"/>
      <c r="R468" s="198"/>
      <c r="S468" s="198"/>
      <c r="T468" s="198"/>
      <c r="U468" s="148">
        <f>COUNTIF(G465:Y465,"=2")</f>
        <v>0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</row>
    <row r="469" spans="5:32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0</v>
      </c>
      <c r="P469" s="198" t="s">
        <v>60</v>
      </c>
      <c r="Q469" s="198"/>
      <c r="R469" s="198"/>
      <c r="S469" s="198"/>
      <c r="T469" s="198"/>
      <c r="U469" s="151">
        <f>COUNTIF(G465:Y465,"&gt;=3")</f>
        <v>18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</row>
    <row r="470" spans="5:32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0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</row>
    <row r="471" spans="5:32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0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</row>
    <row r="472" spans="5:32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0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</row>
    <row r="473" spans="5:32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18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</row>
    <row r="474" spans="5:32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</row>
    <row r="475" spans="5:32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</row>
    <row r="476" spans="5:32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</row>
    <row r="477" spans="5:32" ht="15.5" thickTop="1" thickBot="1" x14ac:dyDescent="0.4"/>
    <row r="478" spans="5:32" x14ac:dyDescent="0.35">
      <c r="E478" s="101"/>
      <c r="F478" s="102" t="s">
        <v>49</v>
      </c>
      <c r="G478" s="196">
        <f>C26</f>
        <v>0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0</v>
      </c>
      <c r="AB478" s="101"/>
      <c r="AC478" s="101"/>
    </row>
    <row r="479" spans="5:32" ht="15" thickBot="1" x14ac:dyDescent="0.4">
      <c r="E479" s="101"/>
      <c r="F479" s="104" t="s">
        <v>6</v>
      </c>
      <c r="G479" s="210">
        <f>E26</f>
        <v>20</v>
      </c>
      <c r="H479" s="211"/>
      <c r="I479" s="211"/>
      <c r="J479" s="211"/>
      <c r="K479" s="17"/>
      <c r="L479" s="211">
        <f>$F$3</f>
        <v>133</v>
      </c>
      <c r="M479" s="211"/>
      <c r="N479" s="211"/>
      <c r="O479" s="211">
        <f>$G$3</f>
        <v>68.599999999999994</v>
      </c>
      <c r="P479" s="211"/>
      <c r="Q479" s="212">
        <f>ROUND((G479*(L479/113)+(O479-AA482)),0)</f>
        <v>20</v>
      </c>
      <c r="R479" s="212"/>
      <c r="S479" s="212"/>
      <c r="T479" s="212"/>
      <c r="U479" s="17"/>
      <c r="V479" s="17"/>
      <c r="AA479" s="17"/>
      <c r="AB479" s="101"/>
      <c r="AC479" s="101"/>
    </row>
    <row r="480" spans="5:32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2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2" x14ac:dyDescent="0.35">
      <c r="E482" s="101"/>
      <c r="F482" s="109" t="s">
        <v>11</v>
      </c>
      <c r="G482" s="110">
        <f>G$7</f>
        <v>4</v>
      </c>
      <c r="H482" s="110">
        <f t="shared" ref="H482:O482" si="253">H$7</f>
        <v>4</v>
      </c>
      <c r="I482" s="110">
        <f t="shared" si="253"/>
        <v>5</v>
      </c>
      <c r="J482" s="110">
        <f t="shared" si="253"/>
        <v>4</v>
      </c>
      <c r="K482" s="110">
        <f t="shared" si="253"/>
        <v>3</v>
      </c>
      <c r="L482" s="110">
        <f t="shared" si="253"/>
        <v>5</v>
      </c>
      <c r="M482" s="110">
        <f t="shared" si="253"/>
        <v>3</v>
      </c>
      <c r="N482" s="110">
        <f t="shared" si="253"/>
        <v>5</v>
      </c>
      <c r="O482" s="110">
        <f t="shared" si="253"/>
        <v>3</v>
      </c>
      <c r="P482" s="111">
        <f>SUM(G482:O482)</f>
        <v>36</v>
      </c>
      <c r="Q482" s="110">
        <f t="shared" ref="Q482:Y482" si="254">Q$7</f>
        <v>4</v>
      </c>
      <c r="R482" s="112">
        <f t="shared" si="254"/>
        <v>4</v>
      </c>
      <c r="S482" s="112">
        <f t="shared" si="254"/>
        <v>3</v>
      </c>
      <c r="T482" s="112">
        <f t="shared" si="254"/>
        <v>5</v>
      </c>
      <c r="U482" s="112">
        <f t="shared" si="254"/>
        <v>3</v>
      </c>
      <c r="V482" s="112">
        <f t="shared" si="254"/>
        <v>4</v>
      </c>
      <c r="W482" s="112">
        <f t="shared" si="254"/>
        <v>4</v>
      </c>
      <c r="X482" s="112">
        <f t="shared" si="254"/>
        <v>5</v>
      </c>
      <c r="Y482" s="113">
        <f t="shared" si="254"/>
        <v>4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2" x14ac:dyDescent="0.35">
      <c r="E483" s="101"/>
      <c r="F483" s="114" t="s">
        <v>7</v>
      </c>
      <c r="G483" s="115">
        <f>G$8</f>
        <v>4</v>
      </c>
      <c r="H483" s="115">
        <f t="shared" ref="H483:O483" si="255">H$8</f>
        <v>8</v>
      </c>
      <c r="I483" s="115">
        <f t="shared" si="255"/>
        <v>12</v>
      </c>
      <c r="J483" s="115">
        <f t="shared" si="255"/>
        <v>14</v>
      </c>
      <c r="K483" s="115">
        <f t="shared" si="255"/>
        <v>2</v>
      </c>
      <c r="L483" s="115">
        <f t="shared" si="255"/>
        <v>10</v>
      </c>
      <c r="M483" s="115">
        <f t="shared" si="255"/>
        <v>18</v>
      </c>
      <c r="N483" s="115">
        <f t="shared" si="255"/>
        <v>16</v>
      </c>
      <c r="O483" s="116">
        <f t="shared" si="255"/>
        <v>6</v>
      </c>
      <c r="P483" s="117"/>
      <c r="Q483" s="118">
        <f t="shared" ref="Q483:Y483" si="256">Q$8</f>
        <v>1</v>
      </c>
      <c r="R483" s="119">
        <f t="shared" si="256"/>
        <v>9</v>
      </c>
      <c r="S483" s="119">
        <f t="shared" si="256"/>
        <v>11</v>
      </c>
      <c r="T483" s="119">
        <f t="shared" si="256"/>
        <v>5</v>
      </c>
      <c r="U483" s="119">
        <f t="shared" si="256"/>
        <v>17</v>
      </c>
      <c r="V483" s="119">
        <f t="shared" si="256"/>
        <v>15</v>
      </c>
      <c r="W483" s="119">
        <f t="shared" si="256"/>
        <v>3</v>
      </c>
      <c r="X483" s="119">
        <f t="shared" si="256"/>
        <v>13</v>
      </c>
      <c r="Y483" s="116">
        <f t="shared" si="256"/>
        <v>7</v>
      </c>
      <c r="Z483" s="117"/>
      <c r="AA483" s="120"/>
      <c r="AB483" s="101"/>
      <c r="AC483" s="101"/>
    </row>
    <row r="484" spans="5:32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:O484" si="257">IF($Q479&lt;=18,IF(H483&lt;=$Q479,1,0),IF($Q479&lt;=36,IF(H483&lt;=($Q479-18),2,1),IF($Q479&gt;36,IF(H483&lt;=($Q479-36),3,2))))</f>
        <v>1</v>
      </c>
      <c r="I484" s="122">
        <f t="shared" si="257"/>
        <v>1</v>
      </c>
      <c r="J484" s="122">
        <f t="shared" si="257"/>
        <v>1</v>
      </c>
      <c r="K484" s="122">
        <f t="shared" si="257"/>
        <v>2</v>
      </c>
      <c r="L484" s="122">
        <f t="shared" si="257"/>
        <v>1</v>
      </c>
      <c r="M484" s="122">
        <f t="shared" si="257"/>
        <v>1</v>
      </c>
      <c r="N484" s="122">
        <f t="shared" si="257"/>
        <v>1</v>
      </c>
      <c r="O484" s="123">
        <f t="shared" si="257"/>
        <v>1</v>
      </c>
      <c r="P484" s="124">
        <f>SUM(G484:O484)</f>
        <v>10</v>
      </c>
      <c r="Q484" s="123">
        <f t="shared" ref="Q484:Y484" si="258">IF($Q479&lt;=18,IF(Q483&lt;=$Q479,1,0),IF($Q479&lt;=36,IF(Q483&lt;=($Q479-18),2,1),IF($Q479&gt;36,IF(Q483&lt;=($Q479-36),3,2))))</f>
        <v>2</v>
      </c>
      <c r="R484" s="123">
        <f t="shared" si="258"/>
        <v>1</v>
      </c>
      <c r="S484" s="123">
        <f t="shared" si="258"/>
        <v>1</v>
      </c>
      <c r="T484" s="123">
        <f t="shared" si="258"/>
        <v>1</v>
      </c>
      <c r="U484" s="123">
        <f t="shared" si="258"/>
        <v>1</v>
      </c>
      <c r="V484" s="123">
        <f t="shared" si="258"/>
        <v>1</v>
      </c>
      <c r="W484" s="123">
        <f t="shared" si="258"/>
        <v>1</v>
      </c>
      <c r="X484" s="123">
        <f t="shared" si="258"/>
        <v>1</v>
      </c>
      <c r="Y484" s="123">
        <f t="shared" si="258"/>
        <v>1</v>
      </c>
      <c r="Z484" s="125">
        <f>SUM(Q484:Y484)</f>
        <v>10</v>
      </c>
      <c r="AA484" s="126">
        <f>P484+Z484</f>
        <v>20</v>
      </c>
      <c r="AB484" s="101"/>
      <c r="AC484" s="101"/>
    </row>
    <row r="485" spans="5:32" x14ac:dyDescent="0.35">
      <c r="E485" s="101"/>
      <c r="F485" s="127" t="s">
        <v>51</v>
      </c>
      <c r="G485" s="128">
        <f t="shared" ref="G485:O485" si="259">G26</f>
        <v>10</v>
      </c>
      <c r="H485" s="128">
        <f t="shared" si="259"/>
        <v>10</v>
      </c>
      <c r="I485" s="128">
        <f t="shared" si="259"/>
        <v>10</v>
      </c>
      <c r="J485" s="128">
        <f t="shared" si="259"/>
        <v>10</v>
      </c>
      <c r="K485" s="128">
        <f t="shared" si="259"/>
        <v>10</v>
      </c>
      <c r="L485" s="128">
        <f t="shared" si="259"/>
        <v>10</v>
      </c>
      <c r="M485" s="128">
        <f t="shared" si="259"/>
        <v>10</v>
      </c>
      <c r="N485" s="128">
        <f t="shared" si="259"/>
        <v>10</v>
      </c>
      <c r="O485" s="128">
        <f t="shared" si="259"/>
        <v>10</v>
      </c>
      <c r="P485" s="129">
        <f>SUM(G485:O485)</f>
        <v>90</v>
      </c>
      <c r="Q485" s="130">
        <f t="shared" ref="Q485:Y485" si="260">Q26</f>
        <v>10</v>
      </c>
      <c r="R485" s="128">
        <f t="shared" si="260"/>
        <v>10</v>
      </c>
      <c r="S485" s="128">
        <f t="shared" si="260"/>
        <v>10</v>
      </c>
      <c r="T485" s="128">
        <f t="shared" si="260"/>
        <v>10</v>
      </c>
      <c r="U485" s="128">
        <f t="shared" si="260"/>
        <v>10</v>
      </c>
      <c r="V485" s="128">
        <f t="shared" si="260"/>
        <v>10</v>
      </c>
      <c r="W485" s="128">
        <f t="shared" si="260"/>
        <v>10</v>
      </c>
      <c r="X485" s="128">
        <f t="shared" si="260"/>
        <v>10</v>
      </c>
      <c r="Y485" s="131">
        <f t="shared" si="260"/>
        <v>10</v>
      </c>
      <c r="Z485" s="129">
        <f>SUM(Q485:Y485)</f>
        <v>90</v>
      </c>
      <c r="AA485" s="132">
        <f>P485+Z485</f>
        <v>180</v>
      </c>
      <c r="AB485" s="101"/>
      <c r="AC485" s="101"/>
    </row>
    <row r="486" spans="5:32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0</v>
      </c>
      <c r="H486" s="134">
        <f t="shared" ref="H486:O486" si="261">IF(H485-H482=-1,3+H484)+IF(H485-H482=0,2+H484)+IF(H485-H482=1,1+H484)+IF(H485-H482=2,H484)+IF(H485-H482=3,IF(H484-1&gt;0,H484-1,0))+IF(H485-H482=4,IF(H484-2&gt;0,H484-2,0))</f>
        <v>0</v>
      </c>
      <c r="I486" s="134">
        <f t="shared" si="261"/>
        <v>0</v>
      </c>
      <c r="J486" s="134">
        <f t="shared" si="261"/>
        <v>0</v>
      </c>
      <c r="K486" s="134">
        <f t="shared" si="261"/>
        <v>0</v>
      </c>
      <c r="L486" s="134">
        <f t="shared" si="261"/>
        <v>0</v>
      </c>
      <c r="M486" s="134">
        <f t="shared" si="261"/>
        <v>0</v>
      </c>
      <c r="N486" s="134">
        <f t="shared" si="261"/>
        <v>0</v>
      </c>
      <c r="O486" s="135">
        <f t="shared" si="261"/>
        <v>0</v>
      </c>
      <c r="P486" s="136">
        <f>SUM(G486:O486)</f>
        <v>0</v>
      </c>
      <c r="Q486" s="137">
        <f t="shared" ref="Q486:Y486" si="262">IF(Q485-Q482=-1,3+Q484)+IF(Q485-Q482=0,2+Q484)+IF(Q485-Q482=1,1+Q484)+IF(Q485-Q482=2,Q484)+IF(Q485-Q482=3,IF(Q484-1&gt;0,Q484-1,0))+IF(Q485-Q482=4,IF(Q484-2&gt;0,Q484-2,0))</f>
        <v>0</v>
      </c>
      <c r="R486" s="138">
        <f t="shared" si="262"/>
        <v>0</v>
      </c>
      <c r="S486" s="138">
        <f t="shared" si="262"/>
        <v>0</v>
      </c>
      <c r="T486" s="138">
        <f t="shared" si="262"/>
        <v>0</v>
      </c>
      <c r="U486" s="138">
        <f t="shared" si="262"/>
        <v>0</v>
      </c>
      <c r="V486" s="138">
        <f t="shared" si="262"/>
        <v>0</v>
      </c>
      <c r="W486" s="138">
        <f t="shared" si="262"/>
        <v>0</v>
      </c>
      <c r="X486" s="138">
        <f t="shared" si="262"/>
        <v>0</v>
      </c>
      <c r="Y486" s="135">
        <f t="shared" si="262"/>
        <v>0</v>
      </c>
      <c r="Z486" s="136">
        <f>SUM(Q486:Y486)</f>
        <v>0</v>
      </c>
      <c r="AA486" s="139">
        <f>P486+Z486</f>
        <v>0</v>
      </c>
      <c r="AB486" s="101"/>
      <c r="AC486" s="101"/>
    </row>
    <row r="487" spans="5:32" ht="15" thickBot="1" x14ac:dyDescent="0.4">
      <c r="E487" s="101"/>
      <c r="F487" s="140" t="s">
        <v>53</v>
      </c>
      <c r="G487" s="141">
        <f t="shared" ref="G487:O487" si="263">IF(G485-G482=-2,4)+IF(G485-G482=-1,3)+IF(G485-G482=0,2)+IF(G485-G482=1,1)+IF(G485-G482&gt;2,0)</f>
        <v>0</v>
      </c>
      <c r="H487" s="141">
        <f t="shared" si="263"/>
        <v>0</v>
      </c>
      <c r="I487" s="141">
        <f t="shared" si="263"/>
        <v>0</v>
      </c>
      <c r="J487" s="141">
        <f t="shared" si="263"/>
        <v>0</v>
      </c>
      <c r="K487" s="141">
        <f t="shared" si="263"/>
        <v>0</v>
      </c>
      <c r="L487" s="141">
        <f t="shared" si="263"/>
        <v>0</v>
      </c>
      <c r="M487" s="141">
        <f t="shared" si="263"/>
        <v>0</v>
      </c>
      <c r="N487" s="141">
        <f t="shared" si="263"/>
        <v>0</v>
      </c>
      <c r="O487" s="142">
        <f t="shared" si="263"/>
        <v>0</v>
      </c>
      <c r="P487" s="143">
        <f>SUM(G487:O487)</f>
        <v>0</v>
      </c>
      <c r="Q487" s="142">
        <f t="shared" ref="Q487:Y487" si="264">IF(Q485-Q482=-2,4)+IF(Q485-Q482=-1,3)+IF(Q485-Q482=0,2)+IF(Q485-Q482=1,1)+IF(Q485-Q482&gt;2,0)</f>
        <v>0</v>
      </c>
      <c r="R487" s="142">
        <f t="shared" si="264"/>
        <v>0</v>
      </c>
      <c r="S487" s="142">
        <f t="shared" si="264"/>
        <v>0</v>
      </c>
      <c r="T487" s="142">
        <f t="shared" si="264"/>
        <v>0</v>
      </c>
      <c r="U487" s="142">
        <f t="shared" si="264"/>
        <v>0</v>
      </c>
      <c r="V487" s="142">
        <f t="shared" si="264"/>
        <v>0</v>
      </c>
      <c r="W487" s="142">
        <f t="shared" si="264"/>
        <v>0</v>
      </c>
      <c r="X487" s="142">
        <f t="shared" si="264"/>
        <v>0</v>
      </c>
      <c r="Y487" s="142">
        <f t="shared" si="264"/>
        <v>0</v>
      </c>
      <c r="Z487" s="143">
        <f>SUM(Q487:Y487)</f>
        <v>0</v>
      </c>
      <c r="AA487" s="144">
        <f>P487+Z487</f>
        <v>0</v>
      </c>
      <c r="AB487" s="101"/>
      <c r="AC487" s="101"/>
    </row>
    <row r="488" spans="5:32" x14ac:dyDescent="0.35">
      <c r="E488" s="101"/>
      <c r="F488" s="38"/>
      <c r="G488" s="28">
        <f>G485-G482</f>
        <v>6</v>
      </c>
      <c r="H488" s="28">
        <f t="shared" ref="H488:O488" si="265">H485-H482</f>
        <v>6</v>
      </c>
      <c r="I488" s="28">
        <f t="shared" si="265"/>
        <v>5</v>
      </c>
      <c r="J488" s="28">
        <f t="shared" si="265"/>
        <v>6</v>
      </c>
      <c r="K488" s="28">
        <f t="shared" si="265"/>
        <v>7</v>
      </c>
      <c r="L488" s="28">
        <f t="shared" si="265"/>
        <v>5</v>
      </c>
      <c r="M488" s="28">
        <f t="shared" si="265"/>
        <v>7</v>
      </c>
      <c r="N488" s="28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5"/>
      <c r="AA488" s="146"/>
      <c r="AB488" s="101"/>
      <c r="AC488" s="101"/>
    </row>
    <row r="489" spans="5:32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2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2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0</v>
      </c>
      <c r="P491" s="198" t="s">
        <v>57</v>
      </c>
      <c r="Q491" s="198"/>
      <c r="R491" s="198"/>
      <c r="S491" s="198"/>
      <c r="T491" s="198"/>
      <c r="U491" s="148">
        <f>COUNTIF(G488:Y488,"=2")</f>
        <v>0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</row>
    <row r="492" spans="5:32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0</v>
      </c>
      <c r="M492" s="217" t="s">
        <v>59</v>
      </c>
      <c r="N492" s="217"/>
      <c r="O492" s="152">
        <f>COUNTIF(G488:Y488,"=1")</f>
        <v>0</v>
      </c>
      <c r="P492" s="198" t="s">
        <v>60</v>
      </c>
      <c r="Q492" s="198"/>
      <c r="R492" s="198"/>
      <c r="S492" s="198"/>
      <c r="T492" s="198"/>
      <c r="U492" s="151">
        <f>COUNTIF(G488:Y488,"&gt;=3")</f>
        <v>18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</row>
    <row r="493" spans="5:32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0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</row>
    <row r="494" spans="5:32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0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</row>
    <row r="495" spans="5:32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0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</row>
    <row r="496" spans="5:32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18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</row>
    <row r="497" spans="5:32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</row>
    <row r="498" spans="5:32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</row>
    <row r="499" spans="5:32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</row>
    <row r="500" spans="5:32" ht="15.5" thickTop="1" thickBot="1" x14ac:dyDescent="0.4"/>
    <row r="501" spans="5:32" x14ac:dyDescent="0.35">
      <c r="E501" s="101"/>
      <c r="F501" s="102" t="s">
        <v>49</v>
      </c>
      <c r="G501" s="196">
        <f>C27</f>
        <v>0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0</v>
      </c>
      <c r="AB501" s="101"/>
      <c r="AC501" s="101"/>
    </row>
    <row r="502" spans="5:32" ht="15" thickBot="1" x14ac:dyDescent="0.4">
      <c r="E502" s="101"/>
      <c r="F502" s="104" t="s">
        <v>6</v>
      </c>
      <c r="G502" s="210">
        <f>E27</f>
        <v>20</v>
      </c>
      <c r="H502" s="211"/>
      <c r="I502" s="211"/>
      <c r="J502" s="211"/>
      <c r="K502" s="17"/>
      <c r="L502" s="211">
        <f>$F$3</f>
        <v>133</v>
      </c>
      <c r="M502" s="211"/>
      <c r="N502" s="211"/>
      <c r="O502" s="211">
        <f>$G$3</f>
        <v>68.599999999999994</v>
      </c>
      <c r="P502" s="211"/>
      <c r="Q502" s="212">
        <f>ROUND((G502*(L502/113)+(O502-AA505)),0)</f>
        <v>20</v>
      </c>
      <c r="R502" s="212"/>
      <c r="S502" s="212"/>
      <c r="T502" s="212"/>
      <c r="U502" s="17"/>
      <c r="V502" s="17"/>
      <c r="AA502" s="17"/>
      <c r="AB502" s="101"/>
      <c r="AC502" s="101"/>
    </row>
    <row r="503" spans="5:32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2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2" x14ac:dyDescent="0.35">
      <c r="E505" s="101"/>
      <c r="F505" s="109" t="s">
        <v>11</v>
      </c>
      <c r="G505" s="110">
        <f>G$7</f>
        <v>4</v>
      </c>
      <c r="H505" s="110">
        <f t="shared" ref="H505:O505" si="267">H$7</f>
        <v>4</v>
      </c>
      <c r="I505" s="110">
        <f t="shared" si="267"/>
        <v>5</v>
      </c>
      <c r="J505" s="110">
        <f t="shared" si="267"/>
        <v>4</v>
      </c>
      <c r="K505" s="110">
        <f t="shared" si="267"/>
        <v>3</v>
      </c>
      <c r="L505" s="110">
        <f t="shared" si="267"/>
        <v>5</v>
      </c>
      <c r="M505" s="110">
        <f t="shared" si="267"/>
        <v>3</v>
      </c>
      <c r="N505" s="110">
        <f t="shared" si="267"/>
        <v>5</v>
      </c>
      <c r="O505" s="110">
        <f t="shared" si="267"/>
        <v>3</v>
      </c>
      <c r="P505" s="111">
        <f>SUM(G505:O505)</f>
        <v>36</v>
      </c>
      <c r="Q505" s="110">
        <f t="shared" ref="Q505:Y505" si="268">Q$7</f>
        <v>4</v>
      </c>
      <c r="R505" s="112">
        <f t="shared" si="268"/>
        <v>4</v>
      </c>
      <c r="S505" s="112">
        <f t="shared" si="268"/>
        <v>3</v>
      </c>
      <c r="T505" s="112">
        <f t="shared" si="268"/>
        <v>5</v>
      </c>
      <c r="U505" s="112">
        <f t="shared" si="268"/>
        <v>3</v>
      </c>
      <c r="V505" s="112">
        <f t="shared" si="268"/>
        <v>4</v>
      </c>
      <c r="W505" s="112">
        <f t="shared" si="268"/>
        <v>4</v>
      </c>
      <c r="X505" s="112">
        <f t="shared" si="268"/>
        <v>5</v>
      </c>
      <c r="Y505" s="113">
        <f t="shared" si="268"/>
        <v>4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2" x14ac:dyDescent="0.35">
      <c r="E506" s="101"/>
      <c r="F506" s="114" t="s">
        <v>7</v>
      </c>
      <c r="G506" s="115">
        <f>G$8</f>
        <v>4</v>
      </c>
      <c r="H506" s="115">
        <f t="shared" ref="H506:O506" si="269">H$8</f>
        <v>8</v>
      </c>
      <c r="I506" s="115">
        <f t="shared" si="269"/>
        <v>12</v>
      </c>
      <c r="J506" s="115">
        <f t="shared" si="269"/>
        <v>14</v>
      </c>
      <c r="K506" s="115">
        <f t="shared" si="269"/>
        <v>2</v>
      </c>
      <c r="L506" s="115">
        <f t="shared" si="269"/>
        <v>10</v>
      </c>
      <c r="M506" s="115">
        <f t="shared" si="269"/>
        <v>18</v>
      </c>
      <c r="N506" s="115">
        <f t="shared" si="269"/>
        <v>16</v>
      </c>
      <c r="O506" s="116">
        <f t="shared" si="269"/>
        <v>6</v>
      </c>
      <c r="P506" s="117"/>
      <c r="Q506" s="118">
        <f t="shared" ref="Q506:Y506" si="270">Q$8</f>
        <v>1</v>
      </c>
      <c r="R506" s="119">
        <f t="shared" si="270"/>
        <v>9</v>
      </c>
      <c r="S506" s="119">
        <f t="shared" si="270"/>
        <v>11</v>
      </c>
      <c r="T506" s="119">
        <f t="shared" si="270"/>
        <v>5</v>
      </c>
      <c r="U506" s="119">
        <f t="shared" si="270"/>
        <v>17</v>
      </c>
      <c r="V506" s="119">
        <f t="shared" si="270"/>
        <v>15</v>
      </c>
      <c r="W506" s="119">
        <f t="shared" si="270"/>
        <v>3</v>
      </c>
      <c r="X506" s="119">
        <f t="shared" si="270"/>
        <v>13</v>
      </c>
      <c r="Y506" s="116">
        <f t="shared" si="270"/>
        <v>7</v>
      </c>
      <c r="Z506" s="117"/>
      <c r="AA506" s="120"/>
      <c r="AB506" s="101"/>
      <c r="AC506" s="101"/>
    </row>
    <row r="507" spans="5:32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1</v>
      </c>
      <c r="H507" s="122">
        <f t="shared" ref="H507:O507" si="271">IF($Q502&lt;=18,IF(H506&lt;=$Q502,1,0),IF($Q502&lt;=36,IF(H506&lt;=($Q502-18),2,1),IF($Q502&gt;36,IF(H506&lt;=($Q502-36),3,2))))</f>
        <v>1</v>
      </c>
      <c r="I507" s="122">
        <f t="shared" si="271"/>
        <v>1</v>
      </c>
      <c r="J507" s="122">
        <f t="shared" si="271"/>
        <v>1</v>
      </c>
      <c r="K507" s="122">
        <f t="shared" si="271"/>
        <v>2</v>
      </c>
      <c r="L507" s="122">
        <f t="shared" si="271"/>
        <v>1</v>
      </c>
      <c r="M507" s="122">
        <f t="shared" si="271"/>
        <v>1</v>
      </c>
      <c r="N507" s="122">
        <f t="shared" si="271"/>
        <v>1</v>
      </c>
      <c r="O507" s="123">
        <f t="shared" si="271"/>
        <v>1</v>
      </c>
      <c r="P507" s="124">
        <f>SUM(G507:O507)</f>
        <v>10</v>
      </c>
      <c r="Q507" s="123">
        <f t="shared" ref="Q507:Y507" si="272">IF($Q502&lt;=18,IF(Q506&lt;=$Q502,1,0),IF($Q502&lt;=36,IF(Q506&lt;=($Q502-18),2,1),IF($Q502&gt;36,IF(Q506&lt;=($Q502-36),3,2))))</f>
        <v>2</v>
      </c>
      <c r="R507" s="123">
        <f t="shared" si="272"/>
        <v>1</v>
      </c>
      <c r="S507" s="123">
        <f t="shared" si="272"/>
        <v>1</v>
      </c>
      <c r="T507" s="123">
        <f t="shared" si="272"/>
        <v>1</v>
      </c>
      <c r="U507" s="123">
        <f t="shared" si="272"/>
        <v>1</v>
      </c>
      <c r="V507" s="123">
        <f t="shared" si="272"/>
        <v>1</v>
      </c>
      <c r="W507" s="123">
        <f t="shared" si="272"/>
        <v>1</v>
      </c>
      <c r="X507" s="123">
        <f t="shared" si="272"/>
        <v>1</v>
      </c>
      <c r="Y507" s="123">
        <f t="shared" si="272"/>
        <v>1</v>
      </c>
      <c r="Z507" s="125">
        <f>SUM(Q507:Y507)</f>
        <v>10</v>
      </c>
      <c r="AA507" s="126">
        <f>P507+Z507</f>
        <v>20</v>
      </c>
      <c r="AB507" s="101"/>
      <c r="AC507" s="101"/>
    </row>
    <row r="508" spans="5:32" x14ac:dyDescent="0.35">
      <c r="E508" s="101"/>
      <c r="F508" s="127" t="s">
        <v>51</v>
      </c>
      <c r="G508" s="128">
        <f t="shared" ref="G508:O508" si="273">G27</f>
        <v>10</v>
      </c>
      <c r="H508" s="128">
        <f t="shared" si="273"/>
        <v>10</v>
      </c>
      <c r="I508" s="128">
        <f t="shared" si="273"/>
        <v>10</v>
      </c>
      <c r="J508" s="128">
        <f t="shared" si="273"/>
        <v>10</v>
      </c>
      <c r="K508" s="128">
        <f t="shared" si="273"/>
        <v>10</v>
      </c>
      <c r="L508" s="128">
        <f t="shared" si="273"/>
        <v>10</v>
      </c>
      <c r="M508" s="128">
        <f t="shared" si="273"/>
        <v>10</v>
      </c>
      <c r="N508" s="128">
        <f t="shared" si="273"/>
        <v>10</v>
      </c>
      <c r="O508" s="128">
        <f t="shared" si="273"/>
        <v>10</v>
      </c>
      <c r="P508" s="129">
        <f>SUM(G508:O508)</f>
        <v>90</v>
      </c>
      <c r="Q508" s="130">
        <f t="shared" ref="Q508:Y508" si="274">Q27</f>
        <v>10</v>
      </c>
      <c r="R508" s="128">
        <f t="shared" si="274"/>
        <v>10</v>
      </c>
      <c r="S508" s="128">
        <f t="shared" si="274"/>
        <v>10</v>
      </c>
      <c r="T508" s="128">
        <f t="shared" si="274"/>
        <v>10</v>
      </c>
      <c r="U508" s="128">
        <f t="shared" si="274"/>
        <v>10</v>
      </c>
      <c r="V508" s="128">
        <f t="shared" si="274"/>
        <v>10</v>
      </c>
      <c r="W508" s="128">
        <f t="shared" si="274"/>
        <v>10</v>
      </c>
      <c r="X508" s="128">
        <f t="shared" si="274"/>
        <v>10</v>
      </c>
      <c r="Y508" s="131">
        <f t="shared" si="274"/>
        <v>10</v>
      </c>
      <c r="Z508" s="129">
        <f>SUM(Q508:Y508)</f>
        <v>90</v>
      </c>
      <c r="AA508" s="132">
        <f>P508+Z508</f>
        <v>180</v>
      </c>
      <c r="AB508" s="101"/>
      <c r="AC508" s="101"/>
    </row>
    <row r="509" spans="5:32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0</v>
      </c>
      <c r="H509" s="134">
        <f t="shared" ref="H509:O509" si="275">IF(H508-H505=-1,3+H507)+IF(H508-H505=0,2+H507)+IF(H508-H505=1,1+H507)+IF(H508-H505=2,H507)+IF(H508-H505=3,IF(H507-1&gt;0,H507-1,0))+IF(H508-H505=4,IF(H507-2&gt;0,H507-2,0))</f>
        <v>0</v>
      </c>
      <c r="I509" s="134">
        <f t="shared" si="275"/>
        <v>0</v>
      </c>
      <c r="J509" s="134">
        <f t="shared" si="275"/>
        <v>0</v>
      </c>
      <c r="K509" s="134">
        <f t="shared" si="275"/>
        <v>0</v>
      </c>
      <c r="L509" s="134">
        <f t="shared" si="275"/>
        <v>0</v>
      </c>
      <c r="M509" s="134">
        <f t="shared" si="275"/>
        <v>0</v>
      </c>
      <c r="N509" s="134">
        <f t="shared" si="275"/>
        <v>0</v>
      </c>
      <c r="O509" s="135">
        <f t="shared" si="275"/>
        <v>0</v>
      </c>
      <c r="P509" s="136">
        <f>SUM(G509:O509)</f>
        <v>0</v>
      </c>
      <c r="Q509" s="137">
        <f t="shared" ref="Q509:Y509" si="276">IF(Q508-Q505=-1,3+Q507)+IF(Q508-Q505=0,2+Q507)+IF(Q508-Q505=1,1+Q507)+IF(Q508-Q505=2,Q507)+IF(Q508-Q505=3,IF(Q507-1&gt;0,Q507-1,0))+IF(Q508-Q505=4,IF(Q507-2&gt;0,Q507-2,0))</f>
        <v>0</v>
      </c>
      <c r="R509" s="138">
        <f t="shared" si="276"/>
        <v>0</v>
      </c>
      <c r="S509" s="138">
        <f t="shared" si="276"/>
        <v>0</v>
      </c>
      <c r="T509" s="138">
        <f t="shared" si="276"/>
        <v>0</v>
      </c>
      <c r="U509" s="138">
        <f t="shared" si="276"/>
        <v>0</v>
      </c>
      <c r="V509" s="138">
        <f t="shared" si="276"/>
        <v>0</v>
      </c>
      <c r="W509" s="138">
        <f t="shared" si="276"/>
        <v>0</v>
      </c>
      <c r="X509" s="138">
        <f t="shared" si="276"/>
        <v>0</v>
      </c>
      <c r="Y509" s="135">
        <f t="shared" si="276"/>
        <v>0</v>
      </c>
      <c r="Z509" s="136">
        <f>SUM(Q509:Y509)</f>
        <v>0</v>
      </c>
      <c r="AA509" s="139">
        <f>P509+Z509</f>
        <v>0</v>
      </c>
      <c r="AB509" s="101"/>
      <c r="AC509" s="101"/>
    </row>
    <row r="510" spans="5:32" ht="15" thickBot="1" x14ac:dyDescent="0.4">
      <c r="E510" s="101"/>
      <c r="F510" s="140" t="s">
        <v>53</v>
      </c>
      <c r="G510" s="141">
        <f t="shared" ref="G510:O510" si="277">IF(G508-G505=-2,4)+IF(G508-G505=-1,3)+IF(G508-G505=0,2)+IF(G508-G505=1,1)+IF(G508-G505&gt;2,0)</f>
        <v>0</v>
      </c>
      <c r="H510" s="141">
        <f t="shared" si="277"/>
        <v>0</v>
      </c>
      <c r="I510" s="141">
        <f t="shared" si="277"/>
        <v>0</v>
      </c>
      <c r="J510" s="141">
        <f t="shared" si="277"/>
        <v>0</v>
      </c>
      <c r="K510" s="141">
        <f t="shared" si="277"/>
        <v>0</v>
      </c>
      <c r="L510" s="141">
        <f t="shared" si="277"/>
        <v>0</v>
      </c>
      <c r="M510" s="141">
        <f t="shared" si="277"/>
        <v>0</v>
      </c>
      <c r="N510" s="141">
        <f t="shared" si="277"/>
        <v>0</v>
      </c>
      <c r="O510" s="142">
        <f t="shared" si="277"/>
        <v>0</v>
      </c>
      <c r="P510" s="143">
        <f>SUM(G510:O510)</f>
        <v>0</v>
      </c>
      <c r="Q510" s="142">
        <f t="shared" ref="Q510:Y510" si="278">IF(Q508-Q505=-2,4)+IF(Q508-Q505=-1,3)+IF(Q508-Q505=0,2)+IF(Q508-Q505=1,1)+IF(Q508-Q505&gt;2,0)</f>
        <v>0</v>
      </c>
      <c r="R510" s="142">
        <f t="shared" si="278"/>
        <v>0</v>
      </c>
      <c r="S510" s="142">
        <f t="shared" si="278"/>
        <v>0</v>
      </c>
      <c r="T510" s="142">
        <f t="shared" si="278"/>
        <v>0</v>
      </c>
      <c r="U510" s="142">
        <f t="shared" si="278"/>
        <v>0</v>
      </c>
      <c r="V510" s="142">
        <f t="shared" si="278"/>
        <v>0</v>
      </c>
      <c r="W510" s="142">
        <f t="shared" si="278"/>
        <v>0</v>
      </c>
      <c r="X510" s="142">
        <f t="shared" si="278"/>
        <v>0</v>
      </c>
      <c r="Y510" s="142">
        <f t="shared" si="278"/>
        <v>0</v>
      </c>
      <c r="Z510" s="143">
        <f>SUM(Q510:Y510)</f>
        <v>0</v>
      </c>
      <c r="AA510" s="144">
        <f>P510+Z510</f>
        <v>0</v>
      </c>
      <c r="AB510" s="101"/>
      <c r="AC510" s="101"/>
    </row>
    <row r="511" spans="5:32" x14ac:dyDescent="0.35">
      <c r="E511" s="101"/>
      <c r="F511" s="38"/>
      <c r="G511" s="28">
        <f>G508-G505</f>
        <v>6</v>
      </c>
      <c r="H511" s="28">
        <f t="shared" ref="H511:O511" si="279">H508-H505</f>
        <v>6</v>
      </c>
      <c r="I511" s="28">
        <f t="shared" si="279"/>
        <v>5</v>
      </c>
      <c r="J511" s="28">
        <f t="shared" si="279"/>
        <v>6</v>
      </c>
      <c r="K511" s="28">
        <f t="shared" si="279"/>
        <v>7</v>
      </c>
      <c r="L511" s="28">
        <f t="shared" si="279"/>
        <v>5</v>
      </c>
      <c r="M511" s="28">
        <f t="shared" si="279"/>
        <v>7</v>
      </c>
      <c r="N511" s="28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5"/>
      <c r="AA511" s="146"/>
      <c r="AB511" s="101"/>
      <c r="AC511" s="101"/>
    </row>
    <row r="512" spans="5:32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2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2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0</v>
      </c>
      <c r="P514" s="198" t="s">
        <v>57</v>
      </c>
      <c r="Q514" s="198"/>
      <c r="R514" s="198"/>
      <c r="S514" s="198"/>
      <c r="T514" s="198"/>
      <c r="U514" s="148">
        <f>COUNTIF(G511:Y511,"=2")</f>
        <v>0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</row>
    <row r="515" spans="5:32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0</v>
      </c>
      <c r="P515" s="198" t="s">
        <v>60</v>
      </c>
      <c r="Q515" s="198"/>
      <c r="R515" s="198"/>
      <c r="S515" s="198"/>
      <c r="T515" s="198"/>
      <c r="U515" s="151">
        <f>COUNTIF(G511:Y511,"&gt;=3")</f>
        <v>18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</row>
    <row r="516" spans="5:32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0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</row>
    <row r="517" spans="5:32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0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</row>
    <row r="518" spans="5:32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0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</row>
    <row r="519" spans="5:32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18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</row>
    <row r="520" spans="5:32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</row>
    <row r="521" spans="5:32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</row>
    <row r="522" spans="5:32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</row>
    <row r="523" spans="5:32" ht="15.5" thickTop="1" thickBot="1" x14ac:dyDescent="0.4"/>
    <row r="524" spans="5:32" x14ac:dyDescent="0.35">
      <c r="E524" s="101"/>
      <c r="F524" s="102" t="s">
        <v>49</v>
      </c>
      <c r="G524" s="196">
        <f>C28</f>
        <v>0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0</v>
      </c>
      <c r="AB524" s="101"/>
      <c r="AC524" s="101"/>
    </row>
    <row r="525" spans="5:32" ht="15" thickBot="1" x14ac:dyDescent="0.4">
      <c r="E525" s="101"/>
      <c r="F525" s="104" t="s">
        <v>6</v>
      </c>
      <c r="G525" s="210">
        <f>E28</f>
        <v>20</v>
      </c>
      <c r="H525" s="211"/>
      <c r="I525" s="211"/>
      <c r="J525" s="211"/>
      <c r="K525" s="17"/>
      <c r="L525" s="211">
        <f>$F$3</f>
        <v>133</v>
      </c>
      <c r="M525" s="211"/>
      <c r="N525" s="211"/>
      <c r="O525" s="211">
        <f>$G$3</f>
        <v>68.599999999999994</v>
      </c>
      <c r="P525" s="211"/>
      <c r="Q525" s="212">
        <f>ROUND((G525*(L525/113)+(O525-AA528)),0)</f>
        <v>20</v>
      </c>
      <c r="R525" s="212"/>
      <c r="S525" s="212"/>
      <c r="T525" s="212"/>
      <c r="U525" s="17"/>
      <c r="V525" s="17"/>
      <c r="AA525" s="17"/>
      <c r="AB525" s="101"/>
      <c r="AC525" s="101"/>
    </row>
    <row r="526" spans="5:32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2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2" x14ac:dyDescent="0.35">
      <c r="E528" s="101"/>
      <c r="F528" s="109" t="s">
        <v>11</v>
      </c>
      <c r="G528" s="110">
        <f>G$7</f>
        <v>4</v>
      </c>
      <c r="H528" s="110">
        <f t="shared" ref="H528:O528" si="281">H$7</f>
        <v>4</v>
      </c>
      <c r="I528" s="110">
        <f t="shared" si="281"/>
        <v>5</v>
      </c>
      <c r="J528" s="110">
        <f t="shared" si="281"/>
        <v>4</v>
      </c>
      <c r="K528" s="110">
        <f t="shared" si="281"/>
        <v>3</v>
      </c>
      <c r="L528" s="110">
        <f t="shared" si="281"/>
        <v>5</v>
      </c>
      <c r="M528" s="110">
        <f t="shared" si="281"/>
        <v>3</v>
      </c>
      <c r="N528" s="110">
        <f t="shared" si="281"/>
        <v>5</v>
      </c>
      <c r="O528" s="110">
        <f t="shared" si="281"/>
        <v>3</v>
      </c>
      <c r="P528" s="111">
        <f>SUM(G528:O528)</f>
        <v>36</v>
      </c>
      <c r="Q528" s="110">
        <f t="shared" ref="Q528:Y528" si="282">Q$7</f>
        <v>4</v>
      </c>
      <c r="R528" s="112">
        <f t="shared" si="282"/>
        <v>4</v>
      </c>
      <c r="S528" s="112">
        <f t="shared" si="282"/>
        <v>3</v>
      </c>
      <c r="T528" s="112">
        <f t="shared" si="282"/>
        <v>5</v>
      </c>
      <c r="U528" s="112">
        <f t="shared" si="282"/>
        <v>3</v>
      </c>
      <c r="V528" s="112">
        <f t="shared" si="282"/>
        <v>4</v>
      </c>
      <c r="W528" s="112">
        <f t="shared" si="282"/>
        <v>4</v>
      </c>
      <c r="X528" s="112">
        <f t="shared" si="282"/>
        <v>5</v>
      </c>
      <c r="Y528" s="113">
        <f t="shared" si="282"/>
        <v>4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2" x14ac:dyDescent="0.35">
      <c r="E529" s="101"/>
      <c r="F529" s="114" t="s">
        <v>7</v>
      </c>
      <c r="G529" s="115">
        <f>G$8</f>
        <v>4</v>
      </c>
      <c r="H529" s="115">
        <f t="shared" ref="H529:O529" si="283">H$8</f>
        <v>8</v>
      </c>
      <c r="I529" s="115">
        <f t="shared" si="283"/>
        <v>12</v>
      </c>
      <c r="J529" s="115">
        <f t="shared" si="283"/>
        <v>14</v>
      </c>
      <c r="K529" s="115">
        <f t="shared" si="283"/>
        <v>2</v>
      </c>
      <c r="L529" s="115">
        <f t="shared" si="283"/>
        <v>10</v>
      </c>
      <c r="M529" s="115">
        <f t="shared" si="283"/>
        <v>18</v>
      </c>
      <c r="N529" s="115">
        <f t="shared" si="283"/>
        <v>16</v>
      </c>
      <c r="O529" s="116">
        <f t="shared" si="283"/>
        <v>6</v>
      </c>
      <c r="P529" s="117"/>
      <c r="Q529" s="118">
        <f t="shared" ref="Q529:Y529" si="284">Q$8</f>
        <v>1</v>
      </c>
      <c r="R529" s="119">
        <f t="shared" si="284"/>
        <v>9</v>
      </c>
      <c r="S529" s="119">
        <f t="shared" si="284"/>
        <v>11</v>
      </c>
      <c r="T529" s="119">
        <f t="shared" si="284"/>
        <v>5</v>
      </c>
      <c r="U529" s="119">
        <f t="shared" si="284"/>
        <v>17</v>
      </c>
      <c r="V529" s="119">
        <f t="shared" si="284"/>
        <v>15</v>
      </c>
      <c r="W529" s="119">
        <f t="shared" si="284"/>
        <v>3</v>
      </c>
      <c r="X529" s="119">
        <f t="shared" si="284"/>
        <v>13</v>
      </c>
      <c r="Y529" s="116">
        <f t="shared" si="284"/>
        <v>7</v>
      </c>
      <c r="Z529" s="117"/>
      <c r="AA529" s="120"/>
      <c r="AB529" s="101"/>
      <c r="AC529" s="101"/>
    </row>
    <row r="530" spans="5:32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1</v>
      </c>
      <c r="H530" s="122">
        <f t="shared" ref="H530:O530" si="285">IF($Q525&lt;=18,IF(H529&lt;=$Q525,1,0),IF($Q525&lt;=36,IF(H529&lt;=($Q525-18),2,1),IF($Q525&gt;36,IF(H529&lt;=($Q525-36),3,2))))</f>
        <v>1</v>
      </c>
      <c r="I530" s="122">
        <f t="shared" si="285"/>
        <v>1</v>
      </c>
      <c r="J530" s="122">
        <f t="shared" si="285"/>
        <v>1</v>
      </c>
      <c r="K530" s="122">
        <f t="shared" si="285"/>
        <v>2</v>
      </c>
      <c r="L530" s="122">
        <f t="shared" si="285"/>
        <v>1</v>
      </c>
      <c r="M530" s="122">
        <f t="shared" si="285"/>
        <v>1</v>
      </c>
      <c r="N530" s="122">
        <f t="shared" si="285"/>
        <v>1</v>
      </c>
      <c r="O530" s="123">
        <f t="shared" si="285"/>
        <v>1</v>
      </c>
      <c r="P530" s="124">
        <f>SUM(G530:O530)</f>
        <v>10</v>
      </c>
      <c r="Q530" s="123">
        <f t="shared" ref="Q530:Y530" si="286">IF($Q525&lt;=18,IF(Q529&lt;=$Q525,1,0),IF($Q525&lt;=36,IF(Q529&lt;=($Q525-18),2,1),IF($Q525&gt;36,IF(Q529&lt;=($Q525-36),3,2))))</f>
        <v>2</v>
      </c>
      <c r="R530" s="123">
        <f t="shared" si="286"/>
        <v>1</v>
      </c>
      <c r="S530" s="123">
        <f t="shared" si="286"/>
        <v>1</v>
      </c>
      <c r="T530" s="123">
        <f t="shared" si="286"/>
        <v>1</v>
      </c>
      <c r="U530" s="123">
        <f t="shared" si="286"/>
        <v>1</v>
      </c>
      <c r="V530" s="123">
        <f t="shared" si="286"/>
        <v>1</v>
      </c>
      <c r="W530" s="123">
        <f t="shared" si="286"/>
        <v>1</v>
      </c>
      <c r="X530" s="123">
        <f t="shared" si="286"/>
        <v>1</v>
      </c>
      <c r="Y530" s="123">
        <f t="shared" si="286"/>
        <v>1</v>
      </c>
      <c r="Z530" s="125">
        <f>SUM(Q530:Y530)</f>
        <v>10</v>
      </c>
      <c r="AA530" s="126">
        <f>P530+Z530</f>
        <v>20</v>
      </c>
      <c r="AB530" s="101"/>
      <c r="AC530" s="101"/>
    </row>
    <row r="531" spans="5:32" x14ac:dyDescent="0.35">
      <c r="E531" s="101"/>
      <c r="F531" s="127" t="s">
        <v>51</v>
      </c>
      <c r="G531" s="128">
        <f t="shared" ref="G531:O531" si="287">G28</f>
        <v>10</v>
      </c>
      <c r="H531" s="128">
        <f t="shared" si="287"/>
        <v>10</v>
      </c>
      <c r="I531" s="128">
        <f t="shared" si="287"/>
        <v>10</v>
      </c>
      <c r="J531" s="128">
        <f t="shared" si="287"/>
        <v>10</v>
      </c>
      <c r="K531" s="128">
        <f t="shared" si="287"/>
        <v>10</v>
      </c>
      <c r="L531" s="128">
        <f t="shared" si="287"/>
        <v>10</v>
      </c>
      <c r="M531" s="128">
        <f t="shared" si="287"/>
        <v>10</v>
      </c>
      <c r="N531" s="128">
        <f t="shared" si="287"/>
        <v>10</v>
      </c>
      <c r="O531" s="128">
        <f t="shared" si="287"/>
        <v>10</v>
      </c>
      <c r="P531" s="129">
        <f>SUM(G531:O531)</f>
        <v>90</v>
      </c>
      <c r="Q531" s="130">
        <f t="shared" ref="Q531:Y531" si="288">Q28</f>
        <v>10</v>
      </c>
      <c r="R531" s="128">
        <f t="shared" si="288"/>
        <v>10</v>
      </c>
      <c r="S531" s="128">
        <f t="shared" si="288"/>
        <v>10</v>
      </c>
      <c r="T531" s="128">
        <f t="shared" si="288"/>
        <v>10</v>
      </c>
      <c r="U531" s="128">
        <f t="shared" si="288"/>
        <v>10</v>
      </c>
      <c r="V531" s="128">
        <f t="shared" si="288"/>
        <v>10</v>
      </c>
      <c r="W531" s="128">
        <f t="shared" si="288"/>
        <v>10</v>
      </c>
      <c r="X531" s="128">
        <f t="shared" si="288"/>
        <v>10</v>
      </c>
      <c r="Y531" s="131">
        <f t="shared" si="288"/>
        <v>10</v>
      </c>
      <c r="Z531" s="129">
        <f>SUM(Q531:Y531)</f>
        <v>90</v>
      </c>
      <c r="AA531" s="132">
        <f>P531+Z531</f>
        <v>180</v>
      </c>
      <c r="AB531" s="101"/>
      <c r="AC531" s="101"/>
    </row>
    <row r="532" spans="5:32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289">IF(H531-H528=-1,3+H530)+IF(H531-H528=0,2+H530)+IF(H531-H528=1,1+H530)+IF(H531-H528=2,H530)+IF(H531-H528=3,IF(H530-1&gt;0,H530-1,0))+IF(H531-H528=4,IF(H530-2&gt;0,H530-2,0))</f>
        <v>0</v>
      </c>
      <c r="I532" s="134">
        <f t="shared" si="289"/>
        <v>0</v>
      </c>
      <c r="J532" s="134">
        <f t="shared" si="289"/>
        <v>0</v>
      </c>
      <c r="K532" s="134">
        <f t="shared" si="289"/>
        <v>0</v>
      </c>
      <c r="L532" s="134">
        <f t="shared" si="289"/>
        <v>0</v>
      </c>
      <c r="M532" s="134">
        <f t="shared" si="289"/>
        <v>0</v>
      </c>
      <c r="N532" s="134">
        <f t="shared" si="289"/>
        <v>0</v>
      </c>
      <c r="O532" s="135">
        <f t="shared" si="289"/>
        <v>0</v>
      </c>
      <c r="P532" s="136">
        <f>SUM(G532:O532)</f>
        <v>0</v>
      </c>
      <c r="Q532" s="137">
        <f t="shared" ref="Q532:Y532" si="290">IF(Q531-Q528=-1,3+Q530)+IF(Q531-Q528=0,2+Q530)+IF(Q531-Q528=1,1+Q530)+IF(Q531-Q528=2,Q530)+IF(Q531-Q528=3,IF(Q530-1&gt;0,Q530-1,0))+IF(Q531-Q528=4,IF(Q530-2&gt;0,Q530-2,0))</f>
        <v>0</v>
      </c>
      <c r="R532" s="138">
        <f t="shared" si="290"/>
        <v>0</v>
      </c>
      <c r="S532" s="138">
        <f t="shared" si="290"/>
        <v>0</v>
      </c>
      <c r="T532" s="138">
        <f t="shared" si="290"/>
        <v>0</v>
      </c>
      <c r="U532" s="138">
        <f t="shared" si="290"/>
        <v>0</v>
      </c>
      <c r="V532" s="138">
        <f t="shared" si="290"/>
        <v>0</v>
      </c>
      <c r="W532" s="138">
        <f t="shared" si="290"/>
        <v>0</v>
      </c>
      <c r="X532" s="138">
        <f t="shared" si="290"/>
        <v>0</v>
      </c>
      <c r="Y532" s="135">
        <f t="shared" si="290"/>
        <v>0</v>
      </c>
      <c r="Z532" s="136">
        <f>SUM(Q532:Y532)</f>
        <v>0</v>
      </c>
      <c r="AA532" s="139">
        <f>P532+Z532</f>
        <v>0</v>
      </c>
      <c r="AB532" s="101"/>
      <c r="AC532" s="101"/>
    </row>
    <row r="533" spans="5:32" ht="15" thickBot="1" x14ac:dyDescent="0.4">
      <c r="E533" s="101"/>
      <c r="F533" s="140" t="s">
        <v>53</v>
      </c>
      <c r="G533" s="141">
        <f t="shared" ref="G533:O533" si="291">IF(G531-G528=-2,4)+IF(G531-G528=-1,3)+IF(G531-G528=0,2)+IF(G531-G528=1,1)+IF(G531-G528&gt;2,0)</f>
        <v>0</v>
      </c>
      <c r="H533" s="141">
        <f t="shared" si="291"/>
        <v>0</v>
      </c>
      <c r="I533" s="141">
        <f t="shared" si="291"/>
        <v>0</v>
      </c>
      <c r="J533" s="141">
        <f t="shared" si="291"/>
        <v>0</v>
      </c>
      <c r="K533" s="141">
        <f t="shared" si="291"/>
        <v>0</v>
      </c>
      <c r="L533" s="141">
        <f t="shared" si="291"/>
        <v>0</v>
      </c>
      <c r="M533" s="141">
        <f t="shared" si="291"/>
        <v>0</v>
      </c>
      <c r="N533" s="141">
        <f t="shared" si="291"/>
        <v>0</v>
      </c>
      <c r="O533" s="142">
        <f t="shared" si="291"/>
        <v>0</v>
      </c>
      <c r="P533" s="143">
        <f>SUM(G533:O533)</f>
        <v>0</v>
      </c>
      <c r="Q533" s="142">
        <f t="shared" ref="Q533:Y533" si="292">IF(Q531-Q528=-2,4)+IF(Q531-Q528=-1,3)+IF(Q531-Q528=0,2)+IF(Q531-Q528=1,1)+IF(Q531-Q528&gt;2,0)</f>
        <v>0</v>
      </c>
      <c r="R533" s="142">
        <f t="shared" si="292"/>
        <v>0</v>
      </c>
      <c r="S533" s="142">
        <f t="shared" si="292"/>
        <v>0</v>
      </c>
      <c r="T533" s="142">
        <f t="shared" si="292"/>
        <v>0</v>
      </c>
      <c r="U533" s="142">
        <f t="shared" si="292"/>
        <v>0</v>
      </c>
      <c r="V533" s="142">
        <f t="shared" si="292"/>
        <v>0</v>
      </c>
      <c r="W533" s="142">
        <f t="shared" si="292"/>
        <v>0</v>
      </c>
      <c r="X533" s="142">
        <f t="shared" si="292"/>
        <v>0</v>
      </c>
      <c r="Y533" s="142">
        <f t="shared" si="292"/>
        <v>0</v>
      </c>
      <c r="Z533" s="143">
        <f>SUM(Q533:Y533)</f>
        <v>0</v>
      </c>
      <c r="AA533" s="144">
        <f>P533+Z533</f>
        <v>0</v>
      </c>
      <c r="AB533" s="101"/>
      <c r="AC533" s="101"/>
    </row>
    <row r="534" spans="5:32" x14ac:dyDescent="0.35">
      <c r="E534" s="101"/>
      <c r="F534" s="38"/>
      <c r="G534" s="28">
        <f>G531-G528</f>
        <v>6</v>
      </c>
      <c r="H534" s="28">
        <f t="shared" ref="H534:O534" si="293">H531-H528</f>
        <v>6</v>
      </c>
      <c r="I534" s="28">
        <f t="shared" si="293"/>
        <v>5</v>
      </c>
      <c r="J534" s="28">
        <f t="shared" si="293"/>
        <v>6</v>
      </c>
      <c r="K534" s="28">
        <f t="shared" si="293"/>
        <v>7</v>
      </c>
      <c r="L534" s="28">
        <f t="shared" si="293"/>
        <v>5</v>
      </c>
      <c r="M534" s="28">
        <f t="shared" si="293"/>
        <v>7</v>
      </c>
      <c r="N534" s="28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5"/>
      <c r="AA534" s="146"/>
      <c r="AB534" s="101"/>
      <c r="AC534" s="101"/>
    </row>
    <row r="535" spans="5:32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2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2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0</v>
      </c>
      <c r="P537" s="198" t="s">
        <v>57</v>
      </c>
      <c r="Q537" s="198"/>
      <c r="R537" s="198"/>
      <c r="S537" s="198"/>
      <c r="T537" s="198"/>
      <c r="U537" s="148">
        <f>COUNTIF(G534:Y534,"=2")</f>
        <v>0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</row>
    <row r="538" spans="5:32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0</v>
      </c>
      <c r="P538" s="198" t="s">
        <v>60</v>
      </c>
      <c r="Q538" s="198"/>
      <c r="R538" s="198"/>
      <c r="S538" s="198"/>
      <c r="T538" s="198"/>
      <c r="U538" s="151">
        <f>COUNTIF(G534:Y534,"&gt;=3")</f>
        <v>18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</row>
    <row r="539" spans="5:32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0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</row>
    <row r="540" spans="5:32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0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</row>
    <row r="541" spans="5:32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0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</row>
    <row r="542" spans="5:32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18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</row>
    <row r="543" spans="5:32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</row>
    <row r="544" spans="5:32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</row>
    <row r="545" spans="5:32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</row>
    <row r="546" spans="5:32" ht="15.5" thickTop="1" thickBot="1" x14ac:dyDescent="0.4"/>
    <row r="547" spans="5:32" x14ac:dyDescent="0.35">
      <c r="E547" s="101"/>
      <c r="F547" s="102" t="s">
        <v>49</v>
      </c>
      <c r="G547" s="196">
        <f>C29</f>
        <v>0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0</v>
      </c>
      <c r="AB547" s="101"/>
      <c r="AC547" s="101"/>
    </row>
    <row r="548" spans="5:32" ht="15" thickBot="1" x14ac:dyDescent="0.4">
      <c r="E548" s="101"/>
      <c r="F548" s="104" t="s">
        <v>6</v>
      </c>
      <c r="G548" s="210">
        <f>E29</f>
        <v>20</v>
      </c>
      <c r="H548" s="211"/>
      <c r="I548" s="211"/>
      <c r="J548" s="211"/>
      <c r="K548" s="17"/>
      <c r="L548" s="211">
        <f>$F$3</f>
        <v>133</v>
      </c>
      <c r="M548" s="211"/>
      <c r="N548" s="211"/>
      <c r="O548" s="211">
        <f>$G$3</f>
        <v>68.599999999999994</v>
      </c>
      <c r="P548" s="211"/>
      <c r="Q548" s="212">
        <f>ROUND((G548*(L548/113)+(O548-AA551)),0)</f>
        <v>20</v>
      </c>
      <c r="R548" s="212"/>
      <c r="S548" s="212"/>
      <c r="T548" s="212"/>
      <c r="U548" s="17"/>
      <c r="V548" s="17"/>
      <c r="AA548" s="17"/>
      <c r="AB548" s="101"/>
      <c r="AC548" s="101"/>
    </row>
    <row r="549" spans="5:32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2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2" x14ac:dyDescent="0.35">
      <c r="E551" s="101"/>
      <c r="F551" s="109" t="s">
        <v>11</v>
      </c>
      <c r="G551" s="110">
        <f>G$7</f>
        <v>4</v>
      </c>
      <c r="H551" s="110">
        <f t="shared" ref="H551:O551" si="295">H$7</f>
        <v>4</v>
      </c>
      <c r="I551" s="110">
        <f t="shared" si="295"/>
        <v>5</v>
      </c>
      <c r="J551" s="110">
        <f t="shared" si="295"/>
        <v>4</v>
      </c>
      <c r="K551" s="110">
        <f t="shared" si="295"/>
        <v>3</v>
      </c>
      <c r="L551" s="110">
        <f t="shared" si="295"/>
        <v>5</v>
      </c>
      <c r="M551" s="110">
        <f t="shared" si="295"/>
        <v>3</v>
      </c>
      <c r="N551" s="110">
        <f t="shared" si="295"/>
        <v>5</v>
      </c>
      <c r="O551" s="110">
        <f t="shared" si="295"/>
        <v>3</v>
      </c>
      <c r="P551" s="111">
        <f>SUM(G551:O551)</f>
        <v>36</v>
      </c>
      <c r="Q551" s="110">
        <f t="shared" ref="Q551:Y551" si="296">Q$7</f>
        <v>4</v>
      </c>
      <c r="R551" s="112">
        <f t="shared" si="296"/>
        <v>4</v>
      </c>
      <c r="S551" s="112">
        <f t="shared" si="296"/>
        <v>3</v>
      </c>
      <c r="T551" s="112">
        <f t="shared" si="296"/>
        <v>5</v>
      </c>
      <c r="U551" s="112">
        <f t="shared" si="296"/>
        <v>3</v>
      </c>
      <c r="V551" s="112">
        <f t="shared" si="296"/>
        <v>4</v>
      </c>
      <c r="W551" s="112">
        <f t="shared" si="296"/>
        <v>4</v>
      </c>
      <c r="X551" s="112">
        <f t="shared" si="296"/>
        <v>5</v>
      </c>
      <c r="Y551" s="113">
        <f t="shared" si="296"/>
        <v>4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2" x14ac:dyDescent="0.35">
      <c r="E552" s="101"/>
      <c r="F552" s="114" t="s">
        <v>7</v>
      </c>
      <c r="G552" s="115">
        <f>G$8</f>
        <v>4</v>
      </c>
      <c r="H552" s="115">
        <f t="shared" ref="H552:O552" si="297">H$8</f>
        <v>8</v>
      </c>
      <c r="I552" s="115">
        <f t="shared" si="297"/>
        <v>12</v>
      </c>
      <c r="J552" s="115">
        <f t="shared" si="297"/>
        <v>14</v>
      </c>
      <c r="K552" s="115">
        <f t="shared" si="297"/>
        <v>2</v>
      </c>
      <c r="L552" s="115">
        <f t="shared" si="297"/>
        <v>10</v>
      </c>
      <c r="M552" s="115">
        <f t="shared" si="297"/>
        <v>18</v>
      </c>
      <c r="N552" s="115">
        <f t="shared" si="297"/>
        <v>16</v>
      </c>
      <c r="O552" s="116">
        <f t="shared" si="297"/>
        <v>6</v>
      </c>
      <c r="P552" s="117"/>
      <c r="Q552" s="118">
        <f t="shared" ref="Q552:Y552" si="298">Q$8</f>
        <v>1</v>
      </c>
      <c r="R552" s="119">
        <f t="shared" si="298"/>
        <v>9</v>
      </c>
      <c r="S552" s="119">
        <f t="shared" si="298"/>
        <v>11</v>
      </c>
      <c r="T552" s="119">
        <f t="shared" si="298"/>
        <v>5</v>
      </c>
      <c r="U552" s="119">
        <f t="shared" si="298"/>
        <v>17</v>
      </c>
      <c r="V552" s="119">
        <f t="shared" si="298"/>
        <v>15</v>
      </c>
      <c r="W552" s="119">
        <f t="shared" si="298"/>
        <v>3</v>
      </c>
      <c r="X552" s="119">
        <f t="shared" si="298"/>
        <v>13</v>
      </c>
      <c r="Y552" s="116">
        <f t="shared" si="298"/>
        <v>7</v>
      </c>
      <c r="Z552" s="117"/>
      <c r="AA552" s="120"/>
      <c r="AB552" s="101"/>
      <c r="AC552" s="101"/>
    </row>
    <row r="553" spans="5:32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:O553" si="299">IF($Q548&lt;=18,IF(H552&lt;=$Q548,1,0),IF($Q548&lt;=36,IF(H552&lt;=($Q548-18),2,1),IF($Q548&gt;36,IF(H552&lt;=($Q548-36),3,2))))</f>
        <v>1</v>
      </c>
      <c r="I553" s="122">
        <f t="shared" si="299"/>
        <v>1</v>
      </c>
      <c r="J553" s="122">
        <f t="shared" si="299"/>
        <v>1</v>
      </c>
      <c r="K553" s="122">
        <f t="shared" si="299"/>
        <v>2</v>
      </c>
      <c r="L553" s="122">
        <f t="shared" si="299"/>
        <v>1</v>
      </c>
      <c r="M553" s="122">
        <f t="shared" si="299"/>
        <v>1</v>
      </c>
      <c r="N553" s="122">
        <f t="shared" si="299"/>
        <v>1</v>
      </c>
      <c r="O553" s="123">
        <f t="shared" si="299"/>
        <v>1</v>
      </c>
      <c r="P553" s="124">
        <f>SUM(G553:O553)</f>
        <v>10</v>
      </c>
      <c r="Q553" s="123">
        <f t="shared" ref="Q553:Y553" si="300">IF($Q548&lt;=18,IF(Q552&lt;=$Q548,1,0),IF($Q548&lt;=36,IF(Q552&lt;=($Q548-18),2,1),IF($Q548&gt;36,IF(Q552&lt;=($Q548-36),3,2))))</f>
        <v>2</v>
      </c>
      <c r="R553" s="123">
        <f t="shared" si="300"/>
        <v>1</v>
      </c>
      <c r="S553" s="123">
        <f t="shared" si="300"/>
        <v>1</v>
      </c>
      <c r="T553" s="123">
        <f t="shared" si="300"/>
        <v>1</v>
      </c>
      <c r="U553" s="123">
        <f t="shared" si="300"/>
        <v>1</v>
      </c>
      <c r="V553" s="123">
        <f t="shared" si="300"/>
        <v>1</v>
      </c>
      <c r="W553" s="123">
        <f t="shared" si="300"/>
        <v>1</v>
      </c>
      <c r="X553" s="123">
        <f t="shared" si="300"/>
        <v>1</v>
      </c>
      <c r="Y553" s="123">
        <f t="shared" si="300"/>
        <v>1</v>
      </c>
      <c r="Z553" s="125">
        <f>SUM(Q553:Y553)</f>
        <v>10</v>
      </c>
      <c r="AA553" s="126">
        <f>P553+Z553</f>
        <v>20</v>
      </c>
      <c r="AB553" s="101"/>
      <c r="AC553" s="101"/>
    </row>
    <row r="554" spans="5:32" x14ac:dyDescent="0.35">
      <c r="E554" s="101"/>
      <c r="F554" s="127" t="s">
        <v>51</v>
      </c>
      <c r="G554" s="128">
        <f t="shared" ref="G554:O554" si="301">G29</f>
        <v>10</v>
      </c>
      <c r="H554" s="128">
        <f t="shared" si="301"/>
        <v>10</v>
      </c>
      <c r="I554" s="128">
        <f t="shared" si="301"/>
        <v>10</v>
      </c>
      <c r="J554" s="128">
        <f t="shared" si="301"/>
        <v>10</v>
      </c>
      <c r="K554" s="128">
        <f t="shared" si="301"/>
        <v>10</v>
      </c>
      <c r="L554" s="128">
        <f t="shared" si="301"/>
        <v>10</v>
      </c>
      <c r="M554" s="128">
        <f t="shared" si="301"/>
        <v>10</v>
      </c>
      <c r="N554" s="128">
        <f t="shared" si="301"/>
        <v>10</v>
      </c>
      <c r="O554" s="128">
        <f t="shared" si="301"/>
        <v>10</v>
      </c>
      <c r="P554" s="129">
        <f>SUM(G554:O554)</f>
        <v>90</v>
      </c>
      <c r="Q554" s="130">
        <f t="shared" ref="Q554:Y554" si="302">Q29</f>
        <v>10</v>
      </c>
      <c r="R554" s="128">
        <f t="shared" si="302"/>
        <v>10</v>
      </c>
      <c r="S554" s="128">
        <f t="shared" si="302"/>
        <v>10</v>
      </c>
      <c r="T554" s="128">
        <f t="shared" si="302"/>
        <v>10</v>
      </c>
      <c r="U554" s="128">
        <f t="shared" si="302"/>
        <v>10</v>
      </c>
      <c r="V554" s="128">
        <f t="shared" si="302"/>
        <v>10</v>
      </c>
      <c r="W554" s="128">
        <f t="shared" si="302"/>
        <v>10</v>
      </c>
      <c r="X554" s="128">
        <f t="shared" si="302"/>
        <v>10</v>
      </c>
      <c r="Y554" s="131">
        <f t="shared" si="302"/>
        <v>10</v>
      </c>
      <c r="Z554" s="129">
        <f>SUM(Q554:Y554)</f>
        <v>90</v>
      </c>
      <c r="AA554" s="132">
        <f>P554+Z554</f>
        <v>180</v>
      </c>
      <c r="AB554" s="101"/>
      <c r="AC554" s="101"/>
    </row>
    <row r="555" spans="5:32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0</v>
      </c>
      <c r="H555" s="134">
        <f t="shared" ref="H555:O555" si="303">IF(H554-H551=-1,3+H553)+IF(H554-H551=0,2+H553)+IF(H554-H551=1,1+H553)+IF(H554-H551=2,H553)+IF(H554-H551=3,IF(H553-1&gt;0,H553-1,0))+IF(H554-H551=4,IF(H553-2&gt;0,H553-2,0))</f>
        <v>0</v>
      </c>
      <c r="I555" s="134">
        <f t="shared" si="303"/>
        <v>0</v>
      </c>
      <c r="J555" s="134">
        <f t="shared" si="303"/>
        <v>0</v>
      </c>
      <c r="K555" s="134">
        <f t="shared" si="303"/>
        <v>0</v>
      </c>
      <c r="L555" s="134">
        <f t="shared" si="303"/>
        <v>0</v>
      </c>
      <c r="M555" s="134">
        <f t="shared" si="303"/>
        <v>0</v>
      </c>
      <c r="N555" s="134">
        <f t="shared" si="303"/>
        <v>0</v>
      </c>
      <c r="O555" s="135">
        <f t="shared" si="303"/>
        <v>0</v>
      </c>
      <c r="P555" s="136">
        <f>SUM(G555:O555)</f>
        <v>0</v>
      </c>
      <c r="Q555" s="137">
        <f t="shared" ref="Q555:Y555" si="304">IF(Q554-Q551=-1,3+Q553)+IF(Q554-Q551=0,2+Q553)+IF(Q554-Q551=1,1+Q553)+IF(Q554-Q551=2,Q553)+IF(Q554-Q551=3,IF(Q553-1&gt;0,Q553-1,0))+IF(Q554-Q551=4,IF(Q553-2&gt;0,Q553-2,0))</f>
        <v>0</v>
      </c>
      <c r="R555" s="138">
        <f t="shared" si="304"/>
        <v>0</v>
      </c>
      <c r="S555" s="138">
        <f t="shared" si="304"/>
        <v>0</v>
      </c>
      <c r="T555" s="138">
        <f t="shared" si="304"/>
        <v>0</v>
      </c>
      <c r="U555" s="138">
        <f t="shared" si="304"/>
        <v>0</v>
      </c>
      <c r="V555" s="138">
        <f t="shared" si="304"/>
        <v>0</v>
      </c>
      <c r="W555" s="138">
        <f t="shared" si="304"/>
        <v>0</v>
      </c>
      <c r="X555" s="138">
        <f t="shared" si="304"/>
        <v>0</v>
      </c>
      <c r="Y555" s="135">
        <f t="shared" si="304"/>
        <v>0</v>
      </c>
      <c r="Z555" s="136">
        <f>SUM(Q555:Y555)</f>
        <v>0</v>
      </c>
      <c r="AA555" s="139">
        <f>P555+Z555</f>
        <v>0</v>
      </c>
      <c r="AB555" s="101"/>
      <c r="AC555" s="101"/>
    </row>
    <row r="556" spans="5:32" ht="15" thickBot="1" x14ac:dyDescent="0.4">
      <c r="E556" s="101"/>
      <c r="F556" s="140" t="s">
        <v>53</v>
      </c>
      <c r="G556" s="141">
        <f t="shared" ref="G556:O556" si="305">IF(G554-G551=-2,4)+IF(G554-G551=-1,3)+IF(G554-G551=0,2)+IF(G554-G551=1,1)+IF(G554-G551&gt;2,0)</f>
        <v>0</v>
      </c>
      <c r="H556" s="141">
        <f t="shared" si="305"/>
        <v>0</v>
      </c>
      <c r="I556" s="141">
        <f t="shared" si="305"/>
        <v>0</v>
      </c>
      <c r="J556" s="141">
        <f t="shared" si="305"/>
        <v>0</v>
      </c>
      <c r="K556" s="141">
        <f t="shared" si="305"/>
        <v>0</v>
      </c>
      <c r="L556" s="141">
        <f t="shared" si="305"/>
        <v>0</v>
      </c>
      <c r="M556" s="141">
        <f t="shared" si="305"/>
        <v>0</v>
      </c>
      <c r="N556" s="141">
        <f t="shared" si="305"/>
        <v>0</v>
      </c>
      <c r="O556" s="142">
        <f t="shared" si="305"/>
        <v>0</v>
      </c>
      <c r="P556" s="143">
        <f>SUM(G556:O556)</f>
        <v>0</v>
      </c>
      <c r="Q556" s="142">
        <f t="shared" ref="Q556:Y556" si="306">IF(Q554-Q551=-2,4)+IF(Q554-Q551=-1,3)+IF(Q554-Q551=0,2)+IF(Q554-Q551=1,1)+IF(Q554-Q551&gt;2,0)</f>
        <v>0</v>
      </c>
      <c r="R556" s="142">
        <f t="shared" si="306"/>
        <v>0</v>
      </c>
      <c r="S556" s="142">
        <f t="shared" si="306"/>
        <v>0</v>
      </c>
      <c r="T556" s="142">
        <f t="shared" si="306"/>
        <v>0</v>
      </c>
      <c r="U556" s="142">
        <f t="shared" si="306"/>
        <v>0</v>
      </c>
      <c r="V556" s="142">
        <f t="shared" si="306"/>
        <v>0</v>
      </c>
      <c r="W556" s="142">
        <f t="shared" si="306"/>
        <v>0</v>
      </c>
      <c r="X556" s="142">
        <f t="shared" si="306"/>
        <v>0</v>
      </c>
      <c r="Y556" s="142">
        <f t="shared" si="306"/>
        <v>0</v>
      </c>
      <c r="Z556" s="143">
        <f>SUM(Q556:Y556)</f>
        <v>0</v>
      </c>
      <c r="AA556" s="144">
        <f>P556+Z556</f>
        <v>0</v>
      </c>
      <c r="AB556" s="101"/>
      <c r="AC556" s="101"/>
    </row>
    <row r="557" spans="5:32" x14ac:dyDescent="0.35">
      <c r="E557" s="101"/>
      <c r="F557" s="38"/>
      <c r="G557" s="28">
        <f>G554-G551</f>
        <v>6</v>
      </c>
      <c r="H557" s="28">
        <f t="shared" ref="H557:O557" si="307">H554-H551</f>
        <v>6</v>
      </c>
      <c r="I557" s="28">
        <f t="shared" si="307"/>
        <v>5</v>
      </c>
      <c r="J557" s="28">
        <f t="shared" si="307"/>
        <v>6</v>
      </c>
      <c r="K557" s="28">
        <f t="shared" si="307"/>
        <v>7</v>
      </c>
      <c r="L557" s="28">
        <f t="shared" si="307"/>
        <v>5</v>
      </c>
      <c r="M557" s="28">
        <f t="shared" si="307"/>
        <v>7</v>
      </c>
      <c r="N557" s="28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5"/>
      <c r="AA557" s="146"/>
      <c r="AB557" s="101"/>
      <c r="AC557" s="101"/>
    </row>
    <row r="558" spans="5:32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2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2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0</v>
      </c>
      <c r="P560" s="198" t="s">
        <v>57</v>
      </c>
      <c r="Q560" s="198"/>
      <c r="R560" s="198"/>
      <c r="S560" s="198"/>
      <c r="T560" s="198"/>
      <c r="U560" s="148">
        <f>COUNTIF(G557:Y557,"=2")</f>
        <v>0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</row>
    <row r="561" spans="5:32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0</v>
      </c>
      <c r="P561" s="198" t="s">
        <v>60</v>
      </c>
      <c r="Q561" s="198"/>
      <c r="R561" s="198"/>
      <c r="S561" s="198"/>
      <c r="T561" s="198"/>
      <c r="U561" s="151">
        <f>COUNTIF(G557:Y557,"&gt;=3")</f>
        <v>18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</row>
    <row r="562" spans="5:32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0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</row>
    <row r="563" spans="5:32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0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</row>
    <row r="564" spans="5:32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0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</row>
    <row r="565" spans="5:32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18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</row>
    <row r="566" spans="5:32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</row>
    <row r="567" spans="5:32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</row>
    <row r="568" spans="5:32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</row>
    <row r="569" spans="5:32" ht="15.5" thickTop="1" thickBot="1" x14ac:dyDescent="0.4"/>
    <row r="570" spans="5:32" x14ac:dyDescent="0.35">
      <c r="E570" s="101"/>
      <c r="F570" s="102" t="s">
        <v>49</v>
      </c>
      <c r="G570" s="196">
        <f>C30</f>
        <v>0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0</v>
      </c>
      <c r="AB570" s="101"/>
      <c r="AC570" s="101"/>
    </row>
    <row r="571" spans="5:32" ht="15" thickBot="1" x14ac:dyDescent="0.4">
      <c r="E571" s="101"/>
      <c r="F571" s="104" t="s">
        <v>6</v>
      </c>
      <c r="G571" s="210">
        <f>E30</f>
        <v>20</v>
      </c>
      <c r="H571" s="211"/>
      <c r="I571" s="211"/>
      <c r="J571" s="211"/>
      <c r="K571" s="17"/>
      <c r="L571" s="211">
        <f>$F$3</f>
        <v>133</v>
      </c>
      <c r="M571" s="211"/>
      <c r="N571" s="211"/>
      <c r="O571" s="211">
        <f>$G$3</f>
        <v>68.599999999999994</v>
      </c>
      <c r="P571" s="211"/>
      <c r="Q571" s="212">
        <f>ROUND((G571*(L571/113)+(O571-AA574)),0)</f>
        <v>20</v>
      </c>
      <c r="R571" s="212"/>
      <c r="S571" s="212"/>
      <c r="T571" s="212"/>
      <c r="U571" s="17"/>
      <c r="V571" s="17"/>
      <c r="AA571" s="17"/>
      <c r="AB571" s="101"/>
      <c r="AC571" s="101"/>
    </row>
    <row r="572" spans="5:32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2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2" x14ac:dyDescent="0.35">
      <c r="E574" s="101"/>
      <c r="F574" s="109" t="s">
        <v>11</v>
      </c>
      <c r="G574" s="110">
        <f>G$7</f>
        <v>4</v>
      </c>
      <c r="H574" s="110">
        <f t="shared" ref="H574:O574" si="309">H$7</f>
        <v>4</v>
      </c>
      <c r="I574" s="110">
        <f t="shared" si="309"/>
        <v>5</v>
      </c>
      <c r="J574" s="110">
        <f t="shared" si="309"/>
        <v>4</v>
      </c>
      <c r="K574" s="110">
        <f t="shared" si="309"/>
        <v>3</v>
      </c>
      <c r="L574" s="110">
        <f t="shared" si="309"/>
        <v>5</v>
      </c>
      <c r="M574" s="110">
        <f t="shared" si="309"/>
        <v>3</v>
      </c>
      <c r="N574" s="110">
        <f t="shared" si="309"/>
        <v>5</v>
      </c>
      <c r="O574" s="110">
        <f t="shared" si="309"/>
        <v>3</v>
      </c>
      <c r="P574" s="111">
        <f>SUM(G574:O574)</f>
        <v>36</v>
      </c>
      <c r="Q574" s="110">
        <f t="shared" ref="Q574:Y574" si="310">Q$7</f>
        <v>4</v>
      </c>
      <c r="R574" s="112">
        <f t="shared" si="310"/>
        <v>4</v>
      </c>
      <c r="S574" s="112">
        <f t="shared" si="310"/>
        <v>3</v>
      </c>
      <c r="T574" s="112">
        <f t="shared" si="310"/>
        <v>5</v>
      </c>
      <c r="U574" s="112">
        <f t="shared" si="310"/>
        <v>3</v>
      </c>
      <c r="V574" s="112">
        <f t="shared" si="310"/>
        <v>4</v>
      </c>
      <c r="W574" s="112">
        <f t="shared" si="310"/>
        <v>4</v>
      </c>
      <c r="X574" s="112">
        <f t="shared" si="310"/>
        <v>5</v>
      </c>
      <c r="Y574" s="113">
        <f t="shared" si="310"/>
        <v>4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2" x14ac:dyDescent="0.35">
      <c r="E575" s="101"/>
      <c r="F575" s="114" t="s">
        <v>7</v>
      </c>
      <c r="G575" s="115">
        <f>G$8</f>
        <v>4</v>
      </c>
      <c r="H575" s="115">
        <f t="shared" ref="H575:O575" si="311">H$8</f>
        <v>8</v>
      </c>
      <c r="I575" s="115">
        <f t="shared" si="311"/>
        <v>12</v>
      </c>
      <c r="J575" s="115">
        <f t="shared" si="311"/>
        <v>14</v>
      </c>
      <c r="K575" s="115">
        <f t="shared" si="311"/>
        <v>2</v>
      </c>
      <c r="L575" s="115">
        <f t="shared" si="311"/>
        <v>10</v>
      </c>
      <c r="M575" s="115">
        <f t="shared" si="311"/>
        <v>18</v>
      </c>
      <c r="N575" s="115">
        <f t="shared" si="311"/>
        <v>16</v>
      </c>
      <c r="O575" s="116">
        <f t="shared" si="311"/>
        <v>6</v>
      </c>
      <c r="P575" s="117"/>
      <c r="Q575" s="118">
        <f t="shared" ref="Q575:Y575" si="312">Q$8</f>
        <v>1</v>
      </c>
      <c r="R575" s="119">
        <f t="shared" si="312"/>
        <v>9</v>
      </c>
      <c r="S575" s="119">
        <f t="shared" si="312"/>
        <v>11</v>
      </c>
      <c r="T575" s="119">
        <f t="shared" si="312"/>
        <v>5</v>
      </c>
      <c r="U575" s="119">
        <f t="shared" si="312"/>
        <v>17</v>
      </c>
      <c r="V575" s="119">
        <f t="shared" si="312"/>
        <v>15</v>
      </c>
      <c r="W575" s="119">
        <f t="shared" si="312"/>
        <v>3</v>
      </c>
      <c r="X575" s="119">
        <f t="shared" si="312"/>
        <v>13</v>
      </c>
      <c r="Y575" s="116">
        <f t="shared" si="312"/>
        <v>7</v>
      </c>
      <c r="Z575" s="117"/>
      <c r="AA575" s="120"/>
      <c r="AB575" s="101"/>
      <c r="AC575" s="101"/>
    </row>
    <row r="576" spans="5:32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:O576" si="313">IF($Q571&lt;=18,IF(H575&lt;=$Q571,1,0),IF($Q571&lt;=36,IF(H575&lt;=($Q571-18),2,1),IF($Q571&gt;36,IF(H575&lt;=($Q571-36),3,2))))</f>
        <v>1</v>
      </c>
      <c r="I576" s="122">
        <f t="shared" si="313"/>
        <v>1</v>
      </c>
      <c r="J576" s="122">
        <f t="shared" si="313"/>
        <v>1</v>
      </c>
      <c r="K576" s="122">
        <f t="shared" si="313"/>
        <v>2</v>
      </c>
      <c r="L576" s="122">
        <f t="shared" si="313"/>
        <v>1</v>
      </c>
      <c r="M576" s="122">
        <f t="shared" si="313"/>
        <v>1</v>
      </c>
      <c r="N576" s="122">
        <f t="shared" si="313"/>
        <v>1</v>
      </c>
      <c r="O576" s="123">
        <f t="shared" si="313"/>
        <v>1</v>
      </c>
      <c r="P576" s="124">
        <f>SUM(G576:O576)</f>
        <v>10</v>
      </c>
      <c r="Q576" s="123">
        <f t="shared" ref="Q576:Y576" si="314">IF($Q571&lt;=18,IF(Q575&lt;=$Q571,1,0),IF($Q571&lt;=36,IF(Q575&lt;=($Q571-18),2,1),IF($Q571&gt;36,IF(Q575&lt;=($Q571-36),3,2))))</f>
        <v>2</v>
      </c>
      <c r="R576" s="123">
        <f t="shared" si="314"/>
        <v>1</v>
      </c>
      <c r="S576" s="123">
        <f t="shared" si="314"/>
        <v>1</v>
      </c>
      <c r="T576" s="123">
        <f t="shared" si="314"/>
        <v>1</v>
      </c>
      <c r="U576" s="123">
        <f t="shared" si="314"/>
        <v>1</v>
      </c>
      <c r="V576" s="123">
        <f t="shared" si="314"/>
        <v>1</v>
      </c>
      <c r="W576" s="123">
        <f t="shared" si="314"/>
        <v>1</v>
      </c>
      <c r="X576" s="123">
        <f t="shared" si="314"/>
        <v>1</v>
      </c>
      <c r="Y576" s="123">
        <f t="shared" si="314"/>
        <v>1</v>
      </c>
      <c r="Z576" s="125">
        <f>SUM(Q576:Y576)</f>
        <v>10</v>
      </c>
      <c r="AA576" s="126">
        <f>P576+Z576</f>
        <v>20</v>
      </c>
      <c r="AB576" s="101"/>
      <c r="AC576" s="101"/>
    </row>
    <row r="577" spans="5:32" x14ac:dyDescent="0.35">
      <c r="E577" s="101"/>
      <c r="F577" s="127" t="s">
        <v>51</v>
      </c>
      <c r="G577" s="128">
        <f t="shared" ref="G577:O577" si="315">G30</f>
        <v>10</v>
      </c>
      <c r="H577" s="128">
        <f t="shared" si="315"/>
        <v>10</v>
      </c>
      <c r="I577" s="128">
        <f t="shared" si="315"/>
        <v>10</v>
      </c>
      <c r="J577" s="128">
        <f t="shared" si="315"/>
        <v>10</v>
      </c>
      <c r="K577" s="128">
        <f t="shared" si="315"/>
        <v>10</v>
      </c>
      <c r="L577" s="128">
        <f t="shared" si="315"/>
        <v>10</v>
      </c>
      <c r="M577" s="128">
        <f t="shared" si="315"/>
        <v>10</v>
      </c>
      <c r="N577" s="128">
        <f t="shared" si="315"/>
        <v>10</v>
      </c>
      <c r="O577" s="128">
        <f t="shared" si="315"/>
        <v>10</v>
      </c>
      <c r="P577" s="129">
        <f>SUM(G577:O577)</f>
        <v>90</v>
      </c>
      <c r="Q577" s="130">
        <f t="shared" ref="Q577:Y577" si="316">Q30</f>
        <v>10</v>
      </c>
      <c r="R577" s="128">
        <f t="shared" si="316"/>
        <v>10</v>
      </c>
      <c r="S577" s="128">
        <f t="shared" si="316"/>
        <v>10</v>
      </c>
      <c r="T577" s="128">
        <f t="shared" si="316"/>
        <v>10</v>
      </c>
      <c r="U577" s="128">
        <f t="shared" si="316"/>
        <v>10</v>
      </c>
      <c r="V577" s="128">
        <f t="shared" si="316"/>
        <v>10</v>
      </c>
      <c r="W577" s="128">
        <f t="shared" si="316"/>
        <v>10</v>
      </c>
      <c r="X577" s="128">
        <f t="shared" si="316"/>
        <v>10</v>
      </c>
      <c r="Y577" s="131">
        <f t="shared" si="316"/>
        <v>10</v>
      </c>
      <c r="Z577" s="129">
        <f>SUM(Q577:Y577)</f>
        <v>90</v>
      </c>
      <c r="AA577" s="132">
        <f>P577+Z577</f>
        <v>180</v>
      </c>
      <c r="AB577" s="101"/>
      <c r="AC577" s="101"/>
    </row>
    <row r="578" spans="5:32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0</v>
      </c>
      <c r="H578" s="134">
        <f t="shared" ref="H578:O578" si="317">IF(H577-H574=-1,3+H576)+IF(H577-H574=0,2+H576)+IF(H577-H574=1,1+H576)+IF(H577-H574=2,H576)+IF(H577-H574=3,IF(H576-1&gt;0,H576-1,0))+IF(H577-H574=4,IF(H576-2&gt;0,H576-2,0))</f>
        <v>0</v>
      </c>
      <c r="I578" s="134">
        <f t="shared" si="317"/>
        <v>0</v>
      </c>
      <c r="J578" s="134">
        <f t="shared" si="317"/>
        <v>0</v>
      </c>
      <c r="K578" s="134">
        <f t="shared" si="317"/>
        <v>0</v>
      </c>
      <c r="L578" s="134">
        <f t="shared" si="317"/>
        <v>0</v>
      </c>
      <c r="M578" s="134">
        <f t="shared" si="317"/>
        <v>0</v>
      </c>
      <c r="N578" s="134">
        <f t="shared" si="317"/>
        <v>0</v>
      </c>
      <c r="O578" s="135">
        <f t="shared" si="317"/>
        <v>0</v>
      </c>
      <c r="P578" s="136">
        <f>SUM(G578:O578)</f>
        <v>0</v>
      </c>
      <c r="Q578" s="137">
        <f t="shared" ref="Q578:Y578" si="318">IF(Q577-Q574=-1,3+Q576)+IF(Q577-Q574=0,2+Q576)+IF(Q577-Q574=1,1+Q576)+IF(Q577-Q574=2,Q576)+IF(Q577-Q574=3,IF(Q576-1&gt;0,Q576-1,0))+IF(Q577-Q574=4,IF(Q576-2&gt;0,Q576-2,0))</f>
        <v>0</v>
      </c>
      <c r="R578" s="138">
        <f t="shared" si="318"/>
        <v>0</v>
      </c>
      <c r="S578" s="138">
        <f t="shared" si="318"/>
        <v>0</v>
      </c>
      <c r="T578" s="138">
        <f t="shared" si="318"/>
        <v>0</v>
      </c>
      <c r="U578" s="138">
        <f t="shared" si="318"/>
        <v>0</v>
      </c>
      <c r="V578" s="138">
        <f t="shared" si="318"/>
        <v>0</v>
      </c>
      <c r="W578" s="138">
        <f t="shared" si="318"/>
        <v>0</v>
      </c>
      <c r="X578" s="138">
        <f t="shared" si="318"/>
        <v>0</v>
      </c>
      <c r="Y578" s="135">
        <f t="shared" si="318"/>
        <v>0</v>
      </c>
      <c r="Z578" s="136">
        <f>SUM(Q578:Y578)</f>
        <v>0</v>
      </c>
      <c r="AA578" s="139">
        <f>P578+Z578</f>
        <v>0</v>
      </c>
      <c r="AB578" s="101"/>
      <c r="AC578" s="101"/>
    </row>
    <row r="579" spans="5:32" ht="15" thickBot="1" x14ac:dyDescent="0.4">
      <c r="E579" s="101"/>
      <c r="F579" s="140" t="s">
        <v>53</v>
      </c>
      <c r="G579" s="141">
        <f t="shared" ref="G579:O579" si="319">IF(G577-G574=-2,4)+IF(G577-G574=-1,3)+IF(G577-G574=0,2)+IF(G577-G574=1,1)+IF(G577-G574&gt;2,0)</f>
        <v>0</v>
      </c>
      <c r="H579" s="141">
        <f t="shared" si="319"/>
        <v>0</v>
      </c>
      <c r="I579" s="141">
        <f t="shared" si="319"/>
        <v>0</v>
      </c>
      <c r="J579" s="141">
        <f t="shared" si="319"/>
        <v>0</v>
      </c>
      <c r="K579" s="141">
        <f t="shared" si="319"/>
        <v>0</v>
      </c>
      <c r="L579" s="141">
        <f t="shared" si="319"/>
        <v>0</v>
      </c>
      <c r="M579" s="141">
        <f t="shared" si="319"/>
        <v>0</v>
      </c>
      <c r="N579" s="141">
        <f t="shared" si="319"/>
        <v>0</v>
      </c>
      <c r="O579" s="142">
        <f t="shared" si="319"/>
        <v>0</v>
      </c>
      <c r="P579" s="143">
        <f>SUM(G579:O579)</f>
        <v>0</v>
      </c>
      <c r="Q579" s="142">
        <f t="shared" ref="Q579:Y579" si="320">IF(Q577-Q574=-2,4)+IF(Q577-Q574=-1,3)+IF(Q577-Q574=0,2)+IF(Q577-Q574=1,1)+IF(Q577-Q574&gt;2,0)</f>
        <v>0</v>
      </c>
      <c r="R579" s="142">
        <f t="shared" si="320"/>
        <v>0</v>
      </c>
      <c r="S579" s="142">
        <f t="shared" si="320"/>
        <v>0</v>
      </c>
      <c r="T579" s="142">
        <f t="shared" si="320"/>
        <v>0</v>
      </c>
      <c r="U579" s="142">
        <f t="shared" si="320"/>
        <v>0</v>
      </c>
      <c r="V579" s="142">
        <f t="shared" si="320"/>
        <v>0</v>
      </c>
      <c r="W579" s="142">
        <f t="shared" si="320"/>
        <v>0</v>
      </c>
      <c r="X579" s="142">
        <f t="shared" si="320"/>
        <v>0</v>
      </c>
      <c r="Y579" s="142">
        <f t="shared" si="320"/>
        <v>0</v>
      </c>
      <c r="Z579" s="143">
        <f>SUM(Q579:Y579)</f>
        <v>0</v>
      </c>
      <c r="AA579" s="144">
        <f>P579+Z579</f>
        <v>0</v>
      </c>
      <c r="AB579" s="101"/>
      <c r="AC579" s="101"/>
    </row>
    <row r="580" spans="5:32" x14ac:dyDescent="0.35">
      <c r="E580" s="101"/>
      <c r="F580" s="38"/>
      <c r="G580" s="28">
        <f>G577-G574</f>
        <v>6</v>
      </c>
      <c r="H580" s="28">
        <f t="shared" ref="H580:O580" si="321">H577-H574</f>
        <v>6</v>
      </c>
      <c r="I580" s="28">
        <f t="shared" si="321"/>
        <v>5</v>
      </c>
      <c r="J580" s="28">
        <f t="shared" si="321"/>
        <v>6</v>
      </c>
      <c r="K580" s="28">
        <f t="shared" si="321"/>
        <v>7</v>
      </c>
      <c r="L580" s="28">
        <f t="shared" si="321"/>
        <v>5</v>
      </c>
      <c r="M580" s="28">
        <f t="shared" si="321"/>
        <v>7</v>
      </c>
      <c r="N580" s="28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5"/>
      <c r="AA580" s="146"/>
      <c r="AB580" s="101"/>
      <c r="AC580" s="101"/>
    </row>
    <row r="581" spans="5:32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2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2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0</v>
      </c>
      <c r="P583" s="198" t="s">
        <v>57</v>
      </c>
      <c r="Q583" s="198"/>
      <c r="R583" s="198"/>
      <c r="S583" s="198"/>
      <c r="T583" s="198"/>
      <c r="U583" s="148">
        <f>COUNTIF(G580:Y580,"=2")</f>
        <v>0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</row>
    <row r="584" spans="5:32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0</v>
      </c>
      <c r="M584" s="217" t="s">
        <v>59</v>
      </c>
      <c r="N584" s="217"/>
      <c r="O584" s="152">
        <f>COUNTIF(G580:Y580,"=1")</f>
        <v>0</v>
      </c>
      <c r="P584" s="198" t="s">
        <v>60</v>
      </c>
      <c r="Q584" s="198"/>
      <c r="R584" s="198"/>
      <c r="S584" s="198"/>
      <c r="T584" s="198"/>
      <c r="U584" s="151">
        <f>COUNTIF(G580:Y580,"&gt;=3")</f>
        <v>18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</row>
    <row r="585" spans="5:32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0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</row>
    <row r="586" spans="5:32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0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</row>
    <row r="587" spans="5:32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0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</row>
    <row r="588" spans="5:32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18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</row>
    <row r="589" spans="5:32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</row>
    <row r="590" spans="5:32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</row>
    <row r="591" spans="5:32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</row>
    <row r="592" spans="5:32" ht="15.5" thickTop="1" thickBot="1" x14ac:dyDescent="0.4"/>
    <row r="593" spans="5:32" x14ac:dyDescent="0.35">
      <c r="E593" s="101"/>
      <c r="F593" s="102" t="s">
        <v>49</v>
      </c>
      <c r="G593" s="196">
        <f>C31</f>
        <v>0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0</v>
      </c>
      <c r="AB593" s="101"/>
      <c r="AC593" s="101"/>
    </row>
    <row r="594" spans="5:32" ht="15" thickBot="1" x14ac:dyDescent="0.4">
      <c r="E594" s="101"/>
      <c r="F594" s="104" t="s">
        <v>6</v>
      </c>
      <c r="G594" s="210">
        <f>E31</f>
        <v>20</v>
      </c>
      <c r="H594" s="211"/>
      <c r="I594" s="211"/>
      <c r="J594" s="211"/>
      <c r="K594" s="17"/>
      <c r="L594" s="211">
        <f>$F$3</f>
        <v>133</v>
      </c>
      <c r="M594" s="211"/>
      <c r="N594" s="211"/>
      <c r="O594" s="211">
        <f>$G$3</f>
        <v>68.599999999999994</v>
      </c>
      <c r="P594" s="211"/>
      <c r="Q594" s="212">
        <f>ROUND((G594*(L594/113)+(O594-AA597)),0)</f>
        <v>20</v>
      </c>
      <c r="R594" s="212"/>
      <c r="S594" s="212"/>
      <c r="T594" s="212"/>
      <c r="U594" s="17"/>
      <c r="V594" s="17"/>
      <c r="AA594" s="17"/>
      <c r="AB594" s="101"/>
      <c r="AC594" s="101"/>
    </row>
    <row r="595" spans="5:32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2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2" x14ac:dyDescent="0.35">
      <c r="E597" s="101"/>
      <c r="F597" s="109" t="s">
        <v>11</v>
      </c>
      <c r="G597" s="110">
        <f>G$7</f>
        <v>4</v>
      </c>
      <c r="H597" s="110">
        <f t="shared" ref="H597:O597" si="323">H$7</f>
        <v>4</v>
      </c>
      <c r="I597" s="110">
        <f t="shared" si="323"/>
        <v>5</v>
      </c>
      <c r="J597" s="110">
        <f t="shared" si="323"/>
        <v>4</v>
      </c>
      <c r="K597" s="110">
        <f t="shared" si="323"/>
        <v>3</v>
      </c>
      <c r="L597" s="110">
        <f t="shared" si="323"/>
        <v>5</v>
      </c>
      <c r="M597" s="110">
        <f t="shared" si="323"/>
        <v>3</v>
      </c>
      <c r="N597" s="110">
        <f t="shared" si="323"/>
        <v>5</v>
      </c>
      <c r="O597" s="110">
        <f t="shared" si="323"/>
        <v>3</v>
      </c>
      <c r="P597" s="111">
        <f>SUM(G597:O597)</f>
        <v>36</v>
      </c>
      <c r="Q597" s="110">
        <f t="shared" ref="Q597:Y597" si="324">Q$7</f>
        <v>4</v>
      </c>
      <c r="R597" s="112">
        <f t="shared" si="324"/>
        <v>4</v>
      </c>
      <c r="S597" s="112">
        <f t="shared" si="324"/>
        <v>3</v>
      </c>
      <c r="T597" s="112">
        <f t="shared" si="324"/>
        <v>5</v>
      </c>
      <c r="U597" s="112">
        <f t="shared" si="324"/>
        <v>3</v>
      </c>
      <c r="V597" s="112">
        <f t="shared" si="324"/>
        <v>4</v>
      </c>
      <c r="W597" s="112">
        <f t="shared" si="324"/>
        <v>4</v>
      </c>
      <c r="X597" s="112">
        <f t="shared" si="324"/>
        <v>5</v>
      </c>
      <c r="Y597" s="113">
        <f t="shared" si="324"/>
        <v>4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2" x14ac:dyDescent="0.35">
      <c r="E598" s="101"/>
      <c r="F598" s="114" t="s">
        <v>7</v>
      </c>
      <c r="G598" s="115">
        <f>G$8</f>
        <v>4</v>
      </c>
      <c r="H598" s="115">
        <f t="shared" ref="H598:O598" si="325">H$8</f>
        <v>8</v>
      </c>
      <c r="I598" s="115">
        <f t="shared" si="325"/>
        <v>12</v>
      </c>
      <c r="J598" s="115">
        <f t="shared" si="325"/>
        <v>14</v>
      </c>
      <c r="K598" s="115">
        <f t="shared" si="325"/>
        <v>2</v>
      </c>
      <c r="L598" s="115">
        <f t="shared" si="325"/>
        <v>10</v>
      </c>
      <c r="M598" s="115">
        <f t="shared" si="325"/>
        <v>18</v>
      </c>
      <c r="N598" s="115">
        <f t="shared" si="325"/>
        <v>16</v>
      </c>
      <c r="O598" s="116">
        <f t="shared" si="325"/>
        <v>6</v>
      </c>
      <c r="P598" s="117"/>
      <c r="Q598" s="118">
        <f t="shared" ref="Q598:Y598" si="326">Q$8</f>
        <v>1</v>
      </c>
      <c r="R598" s="119">
        <f t="shared" si="326"/>
        <v>9</v>
      </c>
      <c r="S598" s="119">
        <f t="shared" si="326"/>
        <v>11</v>
      </c>
      <c r="T598" s="119">
        <f t="shared" si="326"/>
        <v>5</v>
      </c>
      <c r="U598" s="119">
        <f t="shared" si="326"/>
        <v>17</v>
      </c>
      <c r="V598" s="119">
        <f t="shared" si="326"/>
        <v>15</v>
      </c>
      <c r="W598" s="119">
        <f t="shared" si="326"/>
        <v>3</v>
      </c>
      <c r="X598" s="119">
        <f t="shared" si="326"/>
        <v>13</v>
      </c>
      <c r="Y598" s="116">
        <f t="shared" si="326"/>
        <v>7</v>
      </c>
      <c r="Z598" s="117"/>
      <c r="AA598" s="120"/>
      <c r="AB598" s="101"/>
      <c r="AC598" s="101"/>
    </row>
    <row r="599" spans="5:32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1</v>
      </c>
      <c r="H599" s="122">
        <f t="shared" ref="H599:O599" si="327">IF($Q594&lt;=18,IF(H598&lt;=$Q594,1,0),IF($Q594&lt;=36,IF(H598&lt;=($Q594-18),2,1),IF($Q594&gt;36,IF(H598&lt;=($Q594-36),3,2))))</f>
        <v>1</v>
      </c>
      <c r="I599" s="122">
        <f t="shared" si="327"/>
        <v>1</v>
      </c>
      <c r="J599" s="122">
        <f t="shared" si="327"/>
        <v>1</v>
      </c>
      <c r="K599" s="122">
        <f t="shared" si="327"/>
        <v>2</v>
      </c>
      <c r="L599" s="122">
        <f t="shared" si="327"/>
        <v>1</v>
      </c>
      <c r="M599" s="122">
        <f t="shared" si="327"/>
        <v>1</v>
      </c>
      <c r="N599" s="122">
        <f t="shared" si="327"/>
        <v>1</v>
      </c>
      <c r="O599" s="123">
        <f t="shared" si="327"/>
        <v>1</v>
      </c>
      <c r="P599" s="124">
        <f>SUM(G599:O599)</f>
        <v>10</v>
      </c>
      <c r="Q599" s="123">
        <f t="shared" ref="Q599:Y599" si="328">IF($Q594&lt;=18,IF(Q598&lt;=$Q594,1,0),IF($Q594&lt;=36,IF(Q598&lt;=($Q594-18),2,1),IF($Q594&gt;36,IF(Q598&lt;=($Q594-36),3,2))))</f>
        <v>2</v>
      </c>
      <c r="R599" s="123">
        <f t="shared" si="328"/>
        <v>1</v>
      </c>
      <c r="S599" s="123">
        <f t="shared" si="328"/>
        <v>1</v>
      </c>
      <c r="T599" s="123">
        <f t="shared" si="328"/>
        <v>1</v>
      </c>
      <c r="U599" s="123">
        <f t="shared" si="328"/>
        <v>1</v>
      </c>
      <c r="V599" s="123">
        <f t="shared" si="328"/>
        <v>1</v>
      </c>
      <c r="W599" s="123">
        <f t="shared" si="328"/>
        <v>1</v>
      </c>
      <c r="X599" s="123">
        <f t="shared" si="328"/>
        <v>1</v>
      </c>
      <c r="Y599" s="123">
        <f t="shared" si="328"/>
        <v>1</v>
      </c>
      <c r="Z599" s="125">
        <f>SUM(Q599:Y599)</f>
        <v>10</v>
      </c>
      <c r="AA599" s="126">
        <f>P599+Z599</f>
        <v>20</v>
      </c>
      <c r="AB599" s="101"/>
      <c r="AC599" s="101"/>
    </row>
    <row r="600" spans="5:32" x14ac:dyDescent="0.35">
      <c r="E600" s="101"/>
      <c r="F600" s="127" t="s">
        <v>51</v>
      </c>
      <c r="G600" s="128">
        <f t="shared" ref="G600:O600" si="329">G31</f>
        <v>10</v>
      </c>
      <c r="H600" s="128">
        <f t="shared" si="329"/>
        <v>10</v>
      </c>
      <c r="I600" s="128">
        <f t="shared" si="329"/>
        <v>10</v>
      </c>
      <c r="J600" s="128">
        <f t="shared" si="329"/>
        <v>10</v>
      </c>
      <c r="K600" s="128">
        <f t="shared" si="329"/>
        <v>10</v>
      </c>
      <c r="L600" s="128">
        <f t="shared" si="329"/>
        <v>10</v>
      </c>
      <c r="M600" s="128">
        <f t="shared" si="329"/>
        <v>10</v>
      </c>
      <c r="N600" s="128">
        <f t="shared" si="329"/>
        <v>10</v>
      </c>
      <c r="O600" s="128">
        <f t="shared" si="329"/>
        <v>10</v>
      </c>
      <c r="P600" s="129">
        <f>SUM(G600:O600)</f>
        <v>90</v>
      </c>
      <c r="Q600" s="130">
        <f t="shared" ref="Q600:Y600" si="330">Q31</f>
        <v>10</v>
      </c>
      <c r="R600" s="128">
        <f t="shared" si="330"/>
        <v>10</v>
      </c>
      <c r="S600" s="128">
        <f t="shared" si="330"/>
        <v>10</v>
      </c>
      <c r="T600" s="128">
        <f t="shared" si="330"/>
        <v>10</v>
      </c>
      <c r="U600" s="128">
        <f t="shared" si="330"/>
        <v>10</v>
      </c>
      <c r="V600" s="128">
        <f t="shared" si="330"/>
        <v>10</v>
      </c>
      <c r="W600" s="128">
        <f t="shared" si="330"/>
        <v>10</v>
      </c>
      <c r="X600" s="128">
        <f t="shared" si="330"/>
        <v>10</v>
      </c>
      <c r="Y600" s="131">
        <f t="shared" si="330"/>
        <v>10</v>
      </c>
      <c r="Z600" s="129">
        <f>SUM(Q600:Y600)</f>
        <v>90</v>
      </c>
      <c r="AA600" s="132">
        <f>P600+Z600</f>
        <v>180</v>
      </c>
      <c r="AB600" s="101"/>
      <c r="AC600" s="101"/>
    </row>
    <row r="601" spans="5:32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0</v>
      </c>
      <c r="H601" s="134">
        <f t="shared" ref="H601:O601" si="331">IF(H600-H597=-1,3+H599)+IF(H600-H597=0,2+H599)+IF(H600-H597=1,1+H599)+IF(H600-H597=2,H599)+IF(H600-H597=3,IF(H599-1&gt;0,H599-1,0))+IF(H600-H597=4,IF(H599-2&gt;0,H599-2,0))</f>
        <v>0</v>
      </c>
      <c r="I601" s="134">
        <f t="shared" si="331"/>
        <v>0</v>
      </c>
      <c r="J601" s="134">
        <f t="shared" si="331"/>
        <v>0</v>
      </c>
      <c r="K601" s="134">
        <f t="shared" si="331"/>
        <v>0</v>
      </c>
      <c r="L601" s="134">
        <f t="shared" si="331"/>
        <v>0</v>
      </c>
      <c r="M601" s="134">
        <f t="shared" si="331"/>
        <v>0</v>
      </c>
      <c r="N601" s="134">
        <f t="shared" si="331"/>
        <v>0</v>
      </c>
      <c r="O601" s="135">
        <f t="shared" si="331"/>
        <v>0</v>
      </c>
      <c r="P601" s="136">
        <f>SUM(G601:O601)</f>
        <v>0</v>
      </c>
      <c r="Q601" s="137">
        <f t="shared" ref="Q601:Y601" si="332">IF(Q600-Q597=-1,3+Q599)+IF(Q600-Q597=0,2+Q599)+IF(Q600-Q597=1,1+Q599)+IF(Q600-Q597=2,Q599)+IF(Q600-Q597=3,IF(Q599-1&gt;0,Q599-1,0))+IF(Q600-Q597=4,IF(Q599-2&gt;0,Q599-2,0))</f>
        <v>0</v>
      </c>
      <c r="R601" s="138">
        <f t="shared" si="332"/>
        <v>0</v>
      </c>
      <c r="S601" s="138">
        <f t="shared" si="332"/>
        <v>0</v>
      </c>
      <c r="T601" s="138">
        <f t="shared" si="332"/>
        <v>0</v>
      </c>
      <c r="U601" s="138">
        <f t="shared" si="332"/>
        <v>0</v>
      </c>
      <c r="V601" s="138">
        <f t="shared" si="332"/>
        <v>0</v>
      </c>
      <c r="W601" s="138">
        <f t="shared" si="332"/>
        <v>0</v>
      </c>
      <c r="X601" s="138">
        <f t="shared" si="332"/>
        <v>0</v>
      </c>
      <c r="Y601" s="135">
        <f t="shared" si="332"/>
        <v>0</v>
      </c>
      <c r="Z601" s="136">
        <f>SUM(Q601:Y601)</f>
        <v>0</v>
      </c>
      <c r="AA601" s="139">
        <f>P601+Z601</f>
        <v>0</v>
      </c>
      <c r="AB601" s="101"/>
      <c r="AC601" s="101"/>
    </row>
    <row r="602" spans="5:32" ht="15" thickBot="1" x14ac:dyDescent="0.4">
      <c r="E602" s="101"/>
      <c r="F602" s="140" t="s">
        <v>53</v>
      </c>
      <c r="G602" s="141">
        <f t="shared" ref="G602:O602" si="333">IF(G600-G597=-2,4)+IF(G600-G597=-1,3)+IF(G600-G597=0,2)+IF(G600-G597=1,1)+IF(G600-G597&gt;2,0)</f>
        <v>0</v>
      </c>
      <c r="H602" s="141">
        <f t="shared" si="333"/>
        <v>0</v>
      </c>
      <c r="I602" s="141">
        <f t="shared" si="333"/>
        <v>0</v>
      </c>
      <c r="J602" s="141">
        <f t="shared" si="333"/>
        <v>0</v>
      </c>
      <c r="K602" s="141">
        <f t="shared" si="333"/>
        <v>0</v>
      </c>
      <c r="L602" s="141">
        <f t="shared" si="333"/>
        <v>0</v>
      </c>
      <c r="M602" s="141">
        <f t="shared" si="333"/>
        <v>0</v>
      </c>
      <c r="N602" s="141">
        <f t="shared" si="333"/>
        <v>0</v>
      </c>
      <c r="O602" s="142">
        <f t="shared" si="333"/>
        <v>0</v>
      </c>
      <c r="P602" s="143">
        <f>SUM(G602:O602)</f>
        <v>0</v>
      </c>
      <c r="Q602" s="142">
        <f t="shared" ref="Q602:Y602" si="334">IF(Q600-Q597=-2,4)+IF(Q600-Q597=-1,3)+IF(Q600-Q597=0,2)+IF(Q600-Q597=1,1)+IF(Q600-Q597&gt;2,0)</f>
        <v>0</v>
      </c>
      <c r="R602" s="142">
        <f t="shared" si="334"/>
        <v>0</v>
      </c>
      <c r="S602" s="142">
        <f t="shared" si="334"/>
        <v>0</v>
      </c>
      <c r="T602" s="142">
        <f t="shared" si="334"/>
        <v>0</v>
      </c>
      <c r="U602" s="142">
        <f t="shared" si="334"/>
        <v>0</v>
      </c>
      <c r="V602" s="142">
        <f t="shared" si="334"/>
        <v>0</v>
      </c>
      <c r="W602" s="142">
        <f t="shared" si="334"/>
        <v>0</v>
      </c>
      <c r="X602" s="142">
        <f t="shared" si="334"/>
        <v>0</v>
      </c>
      <c r="Y602" s="142">
        <f t="shared" si="33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2" x14ac:dyDescent="0.35">
      <c r="E603" s="101"/>
      <c r="F603" s="38"/>
      <c r="G603" s="28">
        <f>G600-G597</f>
        <v>6</v>
      </c>
      <c r="H603" s="28">
        <f t="shared" ref="H603:O603" si="335">H600-H597</f>
        <v>6</v>
      </c>
      <c r="I603" s="28">
        <f t="shared" si="335"/>
        <v>5</v>
      </c>
      <c r="J603" s="28">
        <f t="shared" si="335"/>
        <v>6</v>
      </c>
      <c r="K603" s="28">
        <f t="shared" si="335"/>
        <v>7</v>
      </c>
      <c r="L603" s="28">
        <f t="shared" si="335"/>
        <v>5</v>
      </c>
      <c r="M603" s="28">
        <f t="shared" si="335"/>
        <v>7</v>
      </c>
      <c r="N603" s="28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5"/>
      <c r="AA603" s="146"/>
      <c r="AB603" s="101"/>
      <c r="AC603" s="101"/>
    </row>
    <row r="604" spans="5:32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2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2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0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0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</row>
    <row r="607" spans="5:32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18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</row>
    <row r="608" spans="5:32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</row>
    <row r="609" spans="5:32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</row>
    <row r="610" spans="5:32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0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</row>
    <row r="611" spans="5:32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18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</row>
    <row r="612" spans="5:32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</row>
    <row r="613" spans="5:32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</row>
    <row r="614" spans="5:32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</row>
    <row r="615" spans="5:32" ht="15.5" thickTop="1" thickBot="1" x14ac:dyDescent="0.4"/>
    <row r="616" spans="5:32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0</v>
      </c>
      <c r="AB616" s="101"/>
      <c r="AC616" s="101"/>
    </row>
    <row r="617" spans="5:32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133</v>
      </c>
      <c r="M617" s="211"/>
      <c r="N617" s="211"/>
      <c r="O617" s="211">
        <f>$G$3</f>
        <v>68.599999999999994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2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2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2" x14ac:dyDescent="0.35">
      <c r="E620" s="101"/>
      <c r="F620" s="109" t="s">
        <v>11</v>
      </c>
      <c r="G620" s="110">
        <f>G$7</f>
        <v>4</v>
      </c>
      <c r="H620" s="110">
        <f t="shared" ref="H620:O620" si="337">H$7</f>
        <v>4</v>
      </c>
      <c r="I620" s="110">
        <f t="shared" si="337"/>
        <v>5</v>
      </c>
      <c r="J620" s="110">
        <f t="shared" si="337"/>
        <v>4</v>
      </c>
      <c r="K620" s="110">
        <f t="shared" si="337"/>
        <v>3</v>
      </c>
      <c r="L620" s="110">
        <f t="shared" si="337"/>
        <v>5</v>
      </c>
      <c r="M620" s="110">
        <f t="shared" si="337"/>
        <v>3</v>
      </c>
      <c r="N620" s="110">
        <f t="shared" si="337"/>
        <v>5</v>
      </c>
      <c r="O620" s="110">
        <f t="shared" si="337"/>
        <v>3</v>
      </c>
      <c r="P620" s="111">
        <f>SUM(G620:O620)</f>
        <v>36</v>
      </c>
      <c r="Q620" s="110">
        <f t="shared" ref="Q620:Y620" si="338">Q$7</f>
        <v>4</v>
      </c>
      <c r="R620" s="112">
        <f t="shared" si="338"/>
        <v>4</v>
      </c>
      <c r="S620" s="112">
        <f t="shared" si="338"/>
        <v>3</v>
      </c>
      <c r="T620" s="112">
        <f t="shared" si="338"/>
        <v>5</v>
      </c>
      <c r="U620" s="112">
        <f t="shared" si="338"/>
        <v>3</v>
      </c>
      <c r="V620" s="112">
        <f t="shared" si="338"/>
        <v>4</v>
      </c>
      <c r="W620" s="112">
        <f t="shared" si="338"/>
        <v>4</v>
      </c>
      <c r="X620" s="112">
        <f t="shared" si="338"/>
        <v>5</v>
      </c>
      <c r="Y620" s="113">
        <f t="shared" si="338"/>
        <v>4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2" x14ac:dyDescent="0.35">
      <c r="E621" s="101"/>
      <c r="F621" s="114" t="s">
        <v>7</v>
      </c>
      <c r="G621" s="115">
        <f>G$8</f>
        <v>4</v>
      </c>
      <c r="H621" s="115">
        <f t="shared" ref="H621:O621" si="339">H$8</f>
        <v>8</v>
      </c>
      <c r="I621" s="115">
        <f t="shared" si="339"/>
        <v>12</v>
      </c>
      <c r="J621" s="115">
        <f t="shared" si="339"/>
        <v>14</v>
      </c>
      <c r="K621" s="115">
        <f t="shared" si="339"/>
        <v>2</v>
      </c>
      <c r="L621" s="115">
        <f t="shared" si="339"/>
        <v>10</v>
      </c>
      <c r="M621" s="115">
        <f t="shared" si="339"/>
        <v>18</v>
      </c>
      <c r="N621" s="115">
        <f t="shared" si="339"/>
        <v>16</v>
      </c>
      <c r="O621" s="116">
        <f t="shared" si="339"/>
        <v>6</v>
      </c>
      <c r="P621" s="117"/>
      <c r="Q621" s="118">
        <f t="shared" ref="Q621:Y621" si="340">Q$8</f>
        <v>1</v>
      </c>
      <c r="R621" s="119">
        <f t="shared" si="340"/>
        <v>9</v>
      </c>
      <c r="S621" s="119">
        <f t="shared" si="340"/>
        <v>11</v>
      </c>
      <c r="T621" s="119">
        <f t="shared" si="340"/>
        <v>5</v>
      </c>
      <c r="U621" s="119">
        <f t="shared" si="340"/>
        <v>17</v>
      </c>
      <c r="V621" s="119">
        <f t="shared" si="340"/>
        <v>15</v>
      </c>
      <c r="W621" s="119">
        <f t="shared" si="340"/>
        <v>3</v>
      </c>
      <c r="X621" s="119">
        <f t="shared" si="340"/>
        <v>13</v>
      </c>
      <c r="Y621" s="116">
        <f t="shared" si="340"/>
        <v>7</v>
      </c>
      <c r="Z621" s="117"/>
      <c r="AA621" s="120"/>
      <c r="AB621" s="101"/>
      <c r="AC621" s="101"/>
    </row>
    <row r="622" spans="5:32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1</v>
      </c>
      <c r="H622" s="122">
        <f t="shared" ref="H622:O622" si="341">IF($Q617&lt;=18,IF(H621&lt;=$Q617,1,0),IF($Q617&lt;=36,IF(H621&lt;=($Q617-18),2,1),IF($Q617&gt;36,IF(H621&lt;=($Q617-36),3,2))))</f>
        <v>1</v>
      </c>
      <c r="I622" s="122">
        <f t="shared" si="341"/>
        <v>1</v>
      </c>
      <c r="J622" s="122">
        <f t="shared" si="341"/>
        <v>1</v>
      </c>
      <c r="K622" s="122">
        <f t="shared" si="341"/>
        <v>2</v>
      </c>
      <c r="L622" s="122">
        <f t="shared" si="341"/>
        <v>1</v>
      </c>
      <c r="M622" s="122">
        <f t="shared" si="341"/>
        <v>1</v>
      </c>
      <c r="N622" s="122">
        <f t="shared" si="341"/>
        <v>1</v>
      </c>
      <c r="O622" s="123">
        <f t="shared" si="341"/>
        <v>1</v>
      </c>
      <c r="P622" s="124">
        <f>SUM(G622:O622)</f>
        <v>10</v>
      </c>
      <c r="Q622" s="123">
        <f t="shared" ref="Q622:Y622" si="342">IF($Q617&lt;=18,IF(Q621&lt;=$Q617,1,0),IF($Q617&lt;=36,IF(Q621&lt;=($Q617-18),2,1),IF($Q617&gt;36,IF(Q621&lt;=($Q617-36),3,2))))</f>
        <v>2</v>
      </c>
      <c r="R622" s="123">
        <f t="shared" si="342"/>
        <v>1</v>
      </c>
      <c r="S622" s="123">
        <f t="shared" si="342"/>
        <v>1</v>
      </c>
      <c r="T622" s="123">
        <f t="shared" si="342"/>
        <v>1</v>
      </c>
      <c r="U622" s="123">
        <f t="shared" si="342"/>
        <v>1</v>
      </c>
      <c r="V622" s="123">
        <f t="shared" si="342"/>
        <v>1</v>
      </c>
      <c r="W622" s="123">
        <f t="shared" si="342"/>
        <v>1</v>
      </c>
      <c r="X622" s="123">
        <f t="shared" si="342"/>
        <v>1</v>
      </c>
      <c r="Y622" s="123">
        <f t="shared" si="342"/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2" x14ac:dyDescent="0.35">
      <c r="E623" s="101"/>
      <c r="F623" s="127" t="s">
        <v>51</v>
      </c>
      <c r="G623" s="128">
        <f t="shared" ref="G623:O623" si="343">G32</f>
        <v>10</v>
      </c>
      <c r="H623" s="128">
        <f t="shared" si="343"/>
        <v>10</v>
      </c>
      <c r="I623" s="128">
        <f t="shared" si="343"/>
        <v>10</v>
      </c>
      <c r="J623" s="128">
        <f t="shared" si="343"/>
        <v>10</v>
      </c>
      <c r="K623" s="128">
        <f t="shared" si="343"/>
        <v>10</v>
      </c>
      <c r="L623" s="128">
        <f t="shared" si="343"/>
        <v>10</v>
      </c>
      <c r="M623" s="128">
        <f t="shared" si="343"/>
        <v>10</v>
      </c>
      <c r="N623" s="128">
        <f t="shared" si="343"/>
        <v>10</v>
      </c>
      <c r="O623" s="128">
        <f t="shared" si="343"/>
        <v>10</v>
      </c>
      <c r="P623" s="129">
        <f>SUM(G623:O623)</f>
        <v>90</v>
      </c>
      <c r="Q623" s="130">
        <f t="shared" ref="Q623:Y623" si="344">Q32</f>
        <v>10</v>
      </c>
      <c r="R623" s="128">
        <f t="shared" si="344"/>
        <v>10</v>
      </c>
      <c r="S623" s="128">
        <f t="shared" si="344"/>
        <v>10</v>
      </c>
      <c r="T623" s="128">
        <f t="shared" si="344"/>
        <v>10</v>
      </c>
      <c r="U623" s="128">
        <f t="shared" si="344"/>
        <v>10</v>
      </c>
      <c r="V623" s="128">
        <f t="shared" si="344"/>
        <v>10</v>
      </c>
      <c r="W623" s="128">
        <f t="shared" si="344"/>
        <v>10</v>
      </c>
      <c r="X623" s="128">
        <f t="shared" si="344"/>
        <v>10</v>
      </c>
      <c r="Y623" s="131">
        <f t="shared" si="344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2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345">IF(H623-H620=-1,3+H622)+IF(H623-H620=0,2+H622)+IF(H623-H620=1,1+H622)+IF(H623-H620=2,H622)+IF(H623-H620=3,IF(H622-1&gt;0,H622-1,0))+IF(H623-H620=4,IF(H622-2&gt;0,H622-2,0))</f>
        <v>0</v>
      </c>
      <c r="I624" s="134">
        <f t="shared" si="345"/>
        <v>0</v>
      </c>
      <c r="J624" s="134">
        <f t="shared" si="345"/>
        <v>0</v>
      </c>
      <c r="K624" s="134">
        <f t="shared" si="345"/>
        <v>0</v>
      </c>
      <c r="L624" s="134">
        <f t="shared" si="345"/>
        <v>0</v>
      </c>
      <c r="M624" s="134">
        <f t="shared" si="345"/>
        <v>0</v>
      </c>
      <c r="N624" s="134">
        <f t="shared" si="345"/>
        <v>0</v>
      </c>
      <c r="O624" s="135">
        <f t="shared" si="345"/>
        <v>0</v>
      </c>
      <c r="P624" s="136">
        <f>SUM(G624:O624)</f>
        <v>0</v>
      </c>
      <c r="Q624" s="137">
        <f t="shared" ref="Q624:Y624" si="346">IF(Q623-Q620=-1,3+Q622)+IF(Q623-Q620=0,2+Q622)+IF(Q623-Q620=1,1+Q622)+IF(Q623-Q620=2,Q622)+IF(Q623-Q620=3,IF(Q622-1&gt;0,Q622-1,0))+IF(Q623-Q620=4,IF(Q622-2&gt;0,Q622-2,0))</f>
        <v>0</v>
      </c>
      <c r="R624" s="138">
        <f t="shared" si="346"/>
        <v>0</v>
      </c>
      <c r="S624" s="138">
        <f t="shared" si="346"/>
        <v>0</v>
      </c>
      <c r="T624" s="138">
        <f t="shared" si="346"/>
        <v>0</v>
      </c>
      <c r="U624" s="138">
        <f t="shared" si="346"/>
        <v>0</v>
      </c>
      <c r="V624" s="138">
        <f t="shared" si="346"/>
        <v>0</v>
      </c>
      <c r="W624" s="138">
        <f t="shared" si="346"/>
        <v>0</v>
      </c>
      <c r="X624" s="138">
        <f t="shared" si="346"/>
        <v>0</v>
      </c>
      <c r="Y624" s="135">
        <f t="shared" si="346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2" ht="15" thickBot="1" x14ac:dyDescent="0.4">
      <c r="E625" s="101"/>
      <c r="F625" s="140" t="s">
        <v>53</v>
      </c>
      <c r="G625" s="141">
        <f t="shared" ref="G625:O625" si="347">IF(G623-G620=-2,4)+IF(G623-G620=-1,3)+IF(G623-G620=0,2)+IF(G623-G620=1,1)+IF(G623-G620&gt;2,0)</f>
        <v>0</v>
      </c>
      <c r="H625" s="141">
        <f t="shared" si="347"/>
        <v>0</v>
      </c>
      <c r="I625" s="141">
        <f t="shared" si="347"/>
        <v>0</v>
      </c>
      <c r="J625" s="141">
        <f t="shared" si="347"/>
        <v>0</v>
      </c>
      <c r="K625" s="141">
        <f t="shared" si="347"/>
        <v>0</v>
      </c>
      <c r="L625" s="141">
        <f t="shared" si="347"/>
        <v>0</v>
      </c>
      <c r="M625" s="141">
        <f t="shared" si="347"/>
        <v>0</v>
      </c>
      <c r="N625" s="141">
        <f t="shared" si="347"/>
        <v>0</v>
      </c>
      <c r="O625" s="142">
        <f t="shared" si="347"/>
        <v>0</v>
      </c>
      <c r="P625" s="143">
        <f>SUM(G625:O625)</f>
        <v>0</v>
      </c>
      <c r="Q625" s="142">
        <f t="shared" ref="Q625:Y625" si="348">IF(Q623-Q620=-2,4)+IF(Q623-Q620=-1,3)+IF(Q623-Q620=0,2)+IF(Q623-Q620=1,1)+IF(Q623-Q620&gt;2,0)</f>
        <v>0</v>
      </c>
      <c r="R625" s="142">
        <f t="shared" si="348"/>
        <v>0</v>
      </c>
      <c r="S625" s="142">
        <f t="shared" si="348"/>
        <v>0</v>
      </c>
      <c r="T625" s="142">
        <f t="shared" si="348"/>
        <v>0</v>
      </c>
      <c r="U625" s="142">
        <f t="shared" si="348"/>
        <v>0</v>
      </c>
      <c r="V625" s="142">
        <f t="shared" si="348"/>
        <v>0</v>
      </c>
      <c r="W625" s="142">
        <f t="shared" si="348"/>
        <v>0</v>
      </c>
      <c r="X625" s="142">
        <f t="shared" si="348"/>
        <v>0</v>
      </c>
      <c r="Y625" s="142">
        <f t="shared" si="348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2" x14ac:dyDescent="0.35">
      <c r="E626" s="101"/>
      <c r="F626" s="38"/>
      <c r="G626" s="28">
        <f>G623-G620</f>
        <v>6</v>
      </c>
      <c r="H626" s="28">
        <f t="shared" ref="H626:O626" si="349">H623-H620</f>
        <v>6</v>
      </c>
      <c r="I626" s="28">
        <f t="shared" si="349"/>
        <v>5</v>
      </c>
      <c r="J626" s="28">
        <f t="shared" si="349"/>
        <v>6</v>
      </c>
      <c r="K626" s="28">
        <f t="shared" si="349"/>
        <v>7</v>
      </c>
      <c r="L626" s="28">
        <f t="shared" si="349"/>
        <v>5</v>
      </c>
      <c r="M626" s="28">
        <f t="shared" si="349"/>
        <v>7</v>
      </c>
      <c r="N626" s="28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5"/>
      <c r="AA626" s="146"/>
      <c r="AB626" s="101"/>
      <c r="AC626" s="101"/>
    </row>
    <row r="627" spans="5:32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2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2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</row>
    <row r="630" spans="5:32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</row>
    <row r="631" spans="5:32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</row>
    <row r="632" spans="5:32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</row>
    <row r="633" spans="5:32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</row>
    <row r="634" spans="5:32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</row>
    <row r="635" spans="5:32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</row>
    <row r="636" spans="5:32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</row>
    <row r="637" spans="5:32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</row>
    <row r="638" spans="5:32" ht="15.5" thickTop="1" thickBot="1" x14ac:dyDescent="0.4"/>
    <row r="639" spans="5:32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0</v>
      </c>
      <c r="AB639" s="101"/>
      <c r="AC639" s="101"/>
    </row>
    <row r="640" spans="5:32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133</v>
      </c>
      <c r="M640" s="211"/>
      <c r="N640" s="211"/>
      <c r="O640" s="211">
        <f>$G$3</f>
        <v>68.599999999999994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2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2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2" x14ac:dyDescent="0.35">
      <c r="E643" s="101"/>
      <c r="F643" s="109" t="s">
        <v>11</v>
      </c>
      <c r="G643" s="110">
        <f>G$7</f>
        <v>4</v>
      </c>
      <c r="H643" s="110">
        <f t="shared" ref="H643:O643" si="351">H$7</f>
        <v>4</v>
      </c>
      <c r="I643" s="110">
        <f t="shared" si="351"/>
        <v>5</v>
      </c>
      <c r="J643" s="110">
        <f t="shared" si="351"/>
        <v>4</v>
      </c>
      <c r="K643" s="110">
        <f t="shared" si="351"/>
        <v>3</v>
      </c>
      <c r="L643" s="110">
        <f t="shared" si="351"/>
        <v>5</v>
      </c>
      <c r="M643" s="110">
        <f t="shared" si="351"/>
        <v>3</v>
      </c>
      <c r="N643" s="110">
        <f t="shared" si="351"/>
        <v>5</v>
      </c>
      <c r="O643" s="110">
        <f t="shared" si="351"/>
        <v>3</v>
      </c>
      <c r="P643" s="111">
        <f>SUM(G643:O643)</f>
        <v>36</v>
      </c>
      <c r="Q643" s="110">
        <f t="shared" ref="Q643:Y643" si="352">Q$7</f>
        <v>4</v>
      </c>
      <c r="R643" s="112">
        <f t="shared" si="352"/>
        <v>4</v>
      </c>
      <c r="S643" s="112">
        <f t="shared" si="352"/>
        <v>3</v>
      </c>
      <c r="T643" s="112">
        <f t="shared" si="352"/>
        <v>5</v>
      </c>
      <c r="U643" s="112">
        <f t="shared" si="352"/>
        <v>3</v>
      </c>
      <c r="V643" s="112">
        <f t="shared" si="352"/>
        <v>4</v>
      </c>
      <c r="W643" s="112">
        <f t="shared" si="352"/>
        <v>4</v>
      </c>
      <c r="X643" s="112">
        <f t="shared" si="352"/>
        <v>5</v>
      </c>
      <c r="Y643" s="113">
        <f t="shared" si="352"/>
        <v>4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2" x14ac:dyDescent="0.35">
      <c r="E644" s="101"/>
      <c r="F644" s="114" t="s">
        <v>7</v>
      </c>
      <c r="G644" s="115">
        <f>G$8</f>
        <v>4</v>
      </c>
      <c r="H644" s="115">
        <f t="shared" ref="H644:O644" si="353">H$8</f>
        <v>8</v>
      </c>
      <c r="I644" s="115">
        <f t="shared" si="353"/>
        <v>12</v>
      </c>
      <c r="J644" s="115">
        <f t="shared" si="353"/>
        <v>14</v>
      </c>
      <c r="K644" s="115">
        <f t="shared" si="353"/>
        <v>2</v>
      </c>
      <c r="L644" s="115">
        <f t="shared" si="353"/>
        <v>10</v>
      </c>
      <c r="M644" s="115">
        <f t="shared" si="353"/>
        <v>18</v>
      </c>
      <c r="N644" s="115">
        <f t="shared" si="353"/>
        <v>16</v>
      </c>
      <c r="O644" s="116">
        <f t="shared" si="353"/>
        <v>6</v>
      </c>
      <c r="P644" s="117"/>
      <c r="Q644" s="118">
        <f t="shared" ref="Q644:Y644" si="354">Q$8</f>
        <v>1</v>
      </c>
      <c r="R644" s="119">
        <f t="shared" si="354"/>
        <v>9</v>
      </c>
      <c r="S644" s="119">
        <f t="shared" si="354"/>
        <v>11</v>
      </c>
      <c r="T644" s="119">
        <f t="shared" si="354"/>
        <v>5</v>
      </c>
      <c r="U644" s="119">
        <f t="shared" si="354"/>
        <v>17</v>
      </c>
      <c r="V644" s="119">
        <f t="shared" si="354"/>
        <v>15</v>
      </c>
      <c r="W644" s="119">
        <f t="shared" si="354"/>
        <v>3</v>
      </c>
      <c r="X644" s="119">
        <f t="shared" si="354"/>
        <v>13</v>
      </c>
      <c r="Y644" s="116">
        <f t="shared" si="354"/>
        <v>7</v>
      </c>
      <c r="Z644" s="117"/>
      <c r="AA644" s="120"/>
      <c r="AB644" s="101"/>
      <c r="AC644" s="101"/>
    </row>
    <row r="645" spans="5:32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1</v>
      </c>
      <c r="H645" s="122">
        <f t="shared" ref="H645:O645" si="355">IF($Q640&lt;=18,IF(H644&lt;=$Q640,1,0),IF($Q640&lt;=36,IF(H644&lt;=($Q640-18),2,1),IF($Q640&gt;36,IF(H644&lt;=($Q640-36),3,2))))</f>
        <v>1</v>
      </c>
      <c r="I645" s="122">
        <f t="shared" si="355"/>
        <v>1</v>
      </c>
      <c r="J645" s="122">
        <f t="shared" si="355"/>
        <v>1</v>
      </c>
      <c r="K645" s="122">
        <f t="shared" si="355"/>
        <v>2</v>
      </c>
      <c r="L645" s="122">
        <f t="shared" si="355"/>
        <v>1</v>
      </c>
      <c r="M645" s="122">
        <f t="shared" si="355"/>
        <v>1</v>
      </c>
      <c r="N645" s="122">
        <f t="shared" si="355"/>
        <v>1</v>
      </c>
      <c r="O645" s="123">
        <f t="shared" si="355"/>
        <v>1</v>
      </c>
      <c r="P645" s="124">
        <f>SUM(G645:O645)</f>
        <v>10</v>
      </c>
      <c r="Q645" s="123">
        <f t="shared" ref="Q645:Y645" si="356">IF($Q640&lt;=18,IF(Q644&lt;=$Q640,1,0),IF($Q640&lt;=36,IF(Q644&lt;=($Q640-18),2,1),IF($Q640&gt;36,IF(Q644&lt;=($Q640-36),3,2))))</f>
        <v>2</v>
      </c>
      <c r="R645" s="123">
        <f t="shared" si="356"/>
        <v>1</v>
      </c>
      <c r="S645" s="123">
        <f t="shared" si="356"/>
        <v>1</v>
      </c>
      <c r="T645" s="123">
        <f t="shared" si="356"/>
        <v>1</v>
      </c>
      <c r="U645" s="123">
        <f t="shared" si="356"/>
        <v>1</v>
      </c>
      <c r="V645" s="123">
        <f t="shared" si="356"/>
        <v>1</v>
      </c>
      <c r="W645" s="123">
        <f t="shared" si="356"/>
        <v>1</v>
      </c>
      <c r="X645" s="123">
        <f t="shared" si="356"/>
        <v>1</v>
      </c>
      <c r="Y645" s="123">
        <f t="shared" si="356"/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2" x14ac:dyDescent="0.35">
      <c r="E646" s="101"/>
      <c r="F646" s="127" t="s">
        <v>51</v>
      </c>
      <c r="G646" s="128">
        <f t="shared" ref="G646:O646" si="357">G33</f>
        <v>10</v>
      </c>
      <c r="H646" s="128">
        <f t="shared" si="357"/>
        <v>10</v>
      </c>
      <c r="I646" s="128">
        <f t="shared" si="357"/>
        <v>10</v>
      </c>
      <c r="J646" s="128">
        <f t="shared" si="357"/>
        <v>10</v>
      </c>
      <c r="K646" s="128">
        <f t="shared" si="357"/>
        <v>10</v>
      </c>
      <c r="L646" s="128">
        <f t="shared" si="357"/>
        <v>10</v>
      </c>
      <c r="M646" s="128">
        <f t="shared" si="357"/>
        <v>10</v>
      </c>
      <c r="N646" s="128">
        <f t="shared" si="357"/>
        <v>10</v>
      </c>
      <c r="O646" s="128">
        <f t="shared" si="357"/>
        <v>10</v>
      </c>
      <c r="P646" s="129">
        <f>SUM(G646:O646)</f>
        <v>90</v>
      </c>
      <c r="Q646" s="130">
        <f t="shared" ref="Q646:Y646" si="358">Q33</f>
        <v>10</v>
      </c>
      <c r="R646" s="128">
        <f t="shared" si="358"/>
        <v>10</v>
      </c>
      <c r="S646" s="128">
        <f t="shared" si="358"/>
        <v>10</v>
      </c>
      <c r="T646" s="128">
        <f t="shared" si="358"/>
        <v>10</v>
      </c>
      <c r="U646" s="128">
        <f t="shared" si="358"/>
        <v>10</v>
      </c>
      <c r="V646" s="128">
        <f t="shared" si="358"/>
        <v>10</v>
      </c>
      <c r="W646" s="128">
        <f t="shared" si="358"/>
        <v>10</v>
      </c>
      <c r="X646" s="128">
        <f t="shared" si="358"/>
        <v>10</v>
      </c>
      <c r="Y646" s="131">
        <f t="shared" si="35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2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359">IF(H646-H643=-1,3+H645)+IF(H646-H643=0,2+H645)+IF(H646-H643=1,1+H645)+IF(H646-H643=2,H645)+IF(H646-H643=3,IF(H645-1&gt;0,H645-1,0))+IF(H646-H643=4,IF(H645-2&gt;0,H645-2,0))</f>
        <v>0</v>
      </c>
      <c r="I647" s="134">
        <f t="shared" si="359"/>
        <v>0</v>
      </c>
      <c r="J647" s="134">
        <f t="shared" si="359"/>
        <v>0</v>
      </c>
      <c r="K647" s="134">
        <f t="shared" si="359"/>
        <v>0</v>
      </c>
      <c r="L647" s="134">
        <f t="shared" si="359"/>
        <v>0</v>
      </c>
      <c r="M647" s="134">
        <f t="shared" si="359"/>
        <v>0</v>
      </c>
      <c r="N647" s="134">
        <f t="shared" si="359"/>
        <v>0</v>
      </c>
      <c r="O647" s="135">
        <f t="shared" si="359"/>
        <v>0</v>
      </c>
      <c r="P647" s="136">
        <f>SUM(G647:O647)</f>
        <v>0</v>
      </c>
      <c r="Q647" s="137">
        <f t="shared" ref="Q647:Y647" si="360">IF(Q646-Q643=-1,3+Q645)+IF(Q646-Q643=0,2+Q645)+IF(Q646-Q643=1,1+Q645)+IF(Q646-Q643=2,Q645)+IF(Q646-Q643=3,IF(Q645-1&gt;0,Q645-1,0))+IF(Q646-Q643=4,IF(Q645-2&gt;0,Q645-2,0))</f>
        <v>0</v>
      </c>
      <c r="R647" s="138">
        <f t="shared" si="360"/>
        <v>0</v>
      </c>
      <c r="S647" s="138">
        <f t="shared" si="360"/>
        <v>0</v>
      </c>
      <c r="T647" s="138">
        <f t="shared" si="360"/>
        <v>0</v>
      </c>
      <c r="U647" s="138">
        <f t="shared" si="360"/>
        <v>0</v>
      </c>
      <c r="V647" s="138">
        <f t="shared" si="360"/>
        <v>0</v>
      </c>
      <c r="W647" s="138">
        <f t="shared" si="360"/>
        <v>0</v>
      </c>
      <c r="X647" s="138">
        <f t="shared" si="360"/>
        <v>0</v>
      </c>
      <c r="Y647" s="135">
        <f t="shared" si="36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2" ht="15" thickBot="1" x14ac:dyDescent="0.4">
      <c r="E648" s="101"/>
      <c r="F648" s="140" t="s">
        <v>53</v>
      </c>
      <c r="G648" s="141">
        <f t="shared" ref="G648:O648" si="361">IF(G646-G643=-2,4)+IF(G646-G643=-1,3)+IF(G646-G643=0,2)+IF(G646-G643=1,1)+IF(G646-G643&gt;2,0)</f>
        <v>0</v>
      </c>
      <c r="H648" s="141">
        <f t="shared" si="361"/>
        <v>0</v>
      </c>
      <c r="I648" s="141">
        <f t="shared" si="361"/>
        <v>0</v>
      </c>
      <c r="J648" s="141">
        <f t="shared" si="361"/>
        <v>0</v>
      </c>
      <c r="K648" s="141">
        <f t="shared" si="361"/>
        <v>0</v>
      </c>
      <c r="L648" s="141">
        <f t="shared" si="361"/>
        <v>0</v>
      </c>
      <c r="M648" s="141">
        <f t="shared" si="361"/>
        <v>0</v>
      </c>
      <c r="N648" s="141">
        <f t="shared" si="361"/>
        <v>0</v>
      </c>
      <c r="O648" s="142">
        <f t="shared" si="361"/>
        <v>0</v>
      </c>
      <c r="P648" s="143">
        <f>SUM(G648:O648)</f>
        <v>0</v>
      </c>
      <c r="Q648" s="142">
        <f t="shared" ref="Q648:Y648" si="362">IF(Q646-Q643=-2,4)+IF(Q646-Q643=-1,3)+IF(Q646-Q643=0,2)+IF(Q646-Q643=1,1)+IF(Q646-Q643&gt;2,0)</f>
        <v>0</v>
      </c>
      <c r="R648" s="142">
        <f t="shared" si="362"/>
        <v>0</v>
      </c>
      <c r="S648" s="142">
        <f t="shared" si="362"/>
        <v>0</v>
      </c>
      <c r="T648" s="142">
        <f t="shared" si="362"/>
        <v>0</v>
      </c>
      <c r="U648" s="142">
        <f t="shared" si="362"/>
        <v>0</v>
      </c>
      <c r="V648" s="142">
        <f t="shared" si="362"/>
        <v>0</v>
      </c>
      <c r="W648" s="142">
        <f t="shared" si="362"/>
        <v>0</v>
      </c>
      <c r="X648" s="142">
        <f t="shared" si="362"/>
        <v>0</v>
      </c>
      <c r="Y648" s="142">
        <f t="shared" si="36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2" x14ac:dyDescent="0.35">
      <c r="E649" s="101"/>
      <c r="F649" s="38"/>
      <c r="G649" s="28">
        <f>G646-G643</f>
        <v>6</v>
      </c>
      <c r="H649" s="28">
        <f t="shared" ref="H649:O649" si="363">H646-H643</f>
        <v>6</v>
      </c>
      <c r="I649" s="28">
        <f t="shared" si="363"/>
        <v>5</v>
      </c>
      <c r="J649" s="28">
        <f t="shared" si="363"/>
        <v>6</v>
      </c>
      <c r="K649" s="28">
        <f t="shared" si="363"/>
        <v>7</v>
      </c>
      <c r="L649" s="28">
        <f t="shared" si="363"/>
        <v>5</v>
      </c>
      <c r="M649" s="28">
        <f t="shared" si="363"/>
        <v>7</v>
      </c>
      <c r="N649" s="28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5"/>
      <c r="AA649" s="146"/>
      <c r="AB649" s="101"/>
      <c r="AC649" s="101"/>
    </row>
    <row r="650" spans="5:32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2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2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</row>
    <row r="653" spans="5:32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</row>
    <row r="654" spans="5:32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</row>
    <row r="655" spans="5:32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</row>
    <row r="656" spans="5:32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</row>
    <row r="657" spans="5:32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</row>
    <row r="658" spans="5:32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</row>
    <row r="659" spans="5:32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</row>
    <row r="660" spans="5:32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</row>
    <row r="661" spans="5:32" ht="15.5" thickTop="1" thickBot="1" x14ac:dyDescent="0.4"/>
    <row r="662" spans="5:32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0</v>
      </c>
      <c r="AB662" s="101"/>
      <c r="AC662" s="101"/>
    </row>
    <row r="663" spans="5:32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133</v>
      </c>
      <c r="M663" s="211"/>
      <c r="N663" s="211"/>
      <c r="O663" s="211">
        <f>$G$3</f>
        <v>68.599999999999994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2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2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2" x14ac:dyDescent="0.35">
      <c r="E666" s="101"/>
      <c r="F666" s="109" t="s">
        <v>11</v>
      </c>
      <c r="G666" s="110">
        <f>G$7</f>
        <v>4</v>
      </c>
      <c r="H666" s="110">
        <f t="shared" ref="H666:O666" si="365">H$7</f>
        <v>4</v>
      </c>
      <c r="I666" s="110">
        <f t="shared" si="365"/>
        <v>5</v>
      </c>
      <c r="J666" s="110">
        <f t="shared" si="365"/>
        <v>4</v>
      </c>
      <c r="K666" s="110">
        <f t="shared" si="365"/>
        <v>3</v>
      </c>
      <c r="L666" s="110">
        <f t="shared" si="365"/>
        <v>5</v>
      </c>
      <c r="M666" s="110">
        <f t="shared" si="365"/>
        <v>3</v>
      </c>
      <c r="N666" s="110">
        <f t="shared" si="365"/>
        <v>5</v>
      </c>
      <c r="O666" s="110">
        <f t="shared" si="365"/>
        <v>3</v>
      </c>
      <c r="P666" s="111">
        <f>SUM(G666:O666)</f>
        <v>36</v>
      </c>
      <c r="Q666" s="110">
        <f t="shared" ref="Q666:Y666" si="366">Q$7</f>
        <v>4</v>
      </c>
      <c r="R666" s="112">
        <f t="shared" si="366"/>
        <v>4</v>
      </c>
      <c r="S666" s="112">
        <f t="shared" si="366"/>
        <v>3</v>
      </c>
      <c r="T666" s="112">
        <f t="shared" si="366"/>
        <v>5</v>
      </c>
      <c r="U666" s="112">
        <f t="shared" si="366"/>
        <v>3</v>
      </c>
      <c r="V666" s="112">
        <f t="shared" si="366"/>
        <v>4</v>
      </c>
      <c r="W666" s="112">
        <f t="shared" si="366"/>
        <v>4</v>
      </c>
      <c r="X666" s="112">
        <f t="shared" si="366"/>
        <v>5</v>
      </c>
      <c r="Y666" s="113">
        <f t="shared" si="366"/>
        <v>4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2" x14ac:dyDescent="0.35">
      <c r="E667" s="101"/>
      <c r="F667" s="114" t="s">
        <v>7</v>
      </c>
      <c r="G667" s="115">
        <f>G$8</f>
        <v>4</v>
      </c>
      <c r="H667" s="115">
        <f t="shared" ref="H667:O667" si="367">H$8</f>
        <v>8</v>
      </c>
      <c r="I667" s="115">
        <f t="shared" si="367"/>
        <v>12</v>
      </c>
      <c r="J667" s="115">
        <f t="shared" si="367"/>
        <v>14</v>
      </c>
      <c r="K667" s="115">
        <f t="shared" si="367"/>
        <v>2</v>
      </c>
      <c r="L667" s="115">
        <f t="shared" si="367"/>
        <v>10</v>
      </c>
      <c r="M667" s="115">
        <f t="shared" si="367"/>
        <v>18</v>
      </c>
      <c r="N667" s="115">
        <f t="shared" si="367"/>
        <v>16</v>
      </c>
      <c r="O667" s="116">
        <f t="shared" si="367"/>
        <v>6</v>
      </c>
      <c r="P667" s="117"/>
      <c r="Q667" s="118">
        <f t="shared" ref="Q667:Y667" si="368">Q$8</f>
        <v>1</v>
      </c>
      <c r="R667" s="119">
        <f t="shared" si="368"/>
        <v>9</v>
      </c>
      <c r="S667" s="119">
        <f t="shared" si="368"/>
        <v>11</v>
      </c>
      <c r="T667" s="119">
        <f t="shared" si="368"/>
        <v>5</v>
      </c>
      <c r="U667" s="119">
        <f t="shared" si="368"/>
        <v>17</v>
      </c>
      <c r="V667" s="119">
        <f t="shared" si="368"/>
        <v>15</v>
      </c>
      <c r="W667" s="119">
        <f t="shared" si="368"/>
        <v>3</v>
      </c>
      <c r="X667" s="119">
        <f t="shared" si="368"/>
        <v>13</v>
      </c>
      <c r="Y667" s="116">
        <f t="shared" si="368"/>
        <v>7</v>
      </c>
      <c r="Z667" s="117"/>
      <c r="AA667" s="120"/>
      <c r="AB667" s="101"/>
      <c r="AC667" s="101"/>
    </row>
    <row r="668" spans="5:32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1</v>
      </c>
      <c r="H668" s="122">
        <f t="shared" ref="H668:O668" si="369">IF($Q663&lt;=18,IF(H667&lt;=$Q663,1,0),IF($Q663&lt;=36,IF(H667&lt;=($Q663-18),2,1),IF($Q663&gt;36,IF(H667&lt;=($Q663-36),3,2))))</f>
        <v>1</v>
      </c>
      <c r="I668" s="122">
        <f t="shared" si="369"/>
        <v>1</v>
      </c>
      <c r="J668" s="122">
        <f t="shared" si="369"/>
        <v>1</v>
      </c>
      <c r="K668" s="122">
        <f t="shared" si="369"/>
        <v>2</v>
      </c>
      <c r="L668" s="122">
        <f t="shared" si="369"/>
        <v>1</v>
      </c>
      <c r="M668" s="122">
        <f t="shared" si="369"/>
        <v>1</v>
      </c>
      <c r="N668" s="122">
        <f t="shared" si="369"/>
        <v>1</v>
      </c>
      <c r="O668" s="123">
        <f t="shared" si="369"/>
        <v>1</v>
      </c>
      <c r="P668" s="124">
        <f>SUM(G668:O668)</f>
        <v>10</v>
      </c>
      <c r="Q668" s="123">
        <f t="shared" ref="Q668:Y668" si="370">IF($Q663&lt;=18,IF(Q667&lt;=$Q663,1,0),IF($Q663&lt;=36,IF(Q667&lt;=($Q663-18),2,1),IF($Q663&gt;36,IF(Q667&lt;=($Q663-36),3,2))))</f>
        <v>2</v>
      </c>
      <c r="R668" s="123">
        <f t="shared" si="370"/>
        <v>1</v>
      </c>
      <c r="S668" s="123">
        <f t="shared" si="370"/>
        <v>1</v>
      </c>
      <c r="T668" s="123">
        <f t="shared" si="370"/>
        <v>1</v>
      </c>
      <c r="U668" s="123">
        <f t="shared" si="370"/>
        <v>1</v>
      </c>
      <c r="V668" s="123">
        <f t="shared" si="370"/>
        <v>1</v>
      </c>
      <c r="W668" s="123">
        <f t="shared" si="370"/>
        <v>1</v>
      </c>
      <c r="X668" s="123">
        <f t="shared" si="370"/>
        <v>1</v>
      </c>
      <c r="Y668" s="123">
        <f t="shared" si="370"/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2" x14ac:dyDescent="0.35">
      <c r="E669" s="101"/>
      <c r="F669" s="127" t="s">
        <v>51</v>
      </c>
      <c r="G669" s="128">
        <f t="shared" ref="G669:O669" si="371">G34</f>
        <v>10</v>
      </c>
      <c r="H669" s="128">
        <f t="shared" si="371"/>
        <v>10</v>
      </c>
      <c r="I669" s="128">
        <f t="shared" si="371"/>
        <v>10</v>
      </c>
      <c r="J669" s="128">
        <f t="shared" si="371"/>
        <v>10</v>
      </c>
      <c r="K669" s="128">
        <f t="shared" si="371"/>
        <v>10</v>
      </c>
      <c r="L669" s="128">
        <f t="shared" si="371"/>
        <v>10</v>
      </c>
      <c r="M669" s="128">
        <f t="shared" si="371"/>
        <v>10</v>
      </c>
      <c r="N669" s="128">
        <f t="shared" si="371"/>
        <v>10</v>
      </c>
      <c r="O669" s="128">
        <f t="shared" si="371"/>
        <v>10</v>
      </c>
      <c r="P669" s="129">
        <f>SUM(G669:O669)</f>
        <v>90</v>
      </c>
      <c r="Q669" s="130">
        <f t="shared" ref="Q669:Y669" si="372">Q34</f>
        <v>10</v>
      </c>
      <c r="R669" s="128">
        <f t="shared" si="372"/>
        <v>10</v>
      </c>
      <c r="S669" s="128">
        <f t="shared" si="372"/>
        <v>10</v>
      </c>
      <c r="T669" s="128">
        <f t="shared" si="372"/>
        <v>10</v>
      </c>
      <c r="U669" s="128">
        <f t="shared" si="372"/>
        <v>10</v>
      </c>
      <c r="V669" s="128">
        <f t="shared" si="372"/>
        <v>10</v>
      </c>
      <c r="W669" s="128">
        <f t="shared" si="372"/>
        <v>10</v>
      </c>
      <c r="X669" s="128">
        <f t="shared" si="372"/>
        <v>10</v>
      </c>
      <c r="Y669" s="131">
        <f t="shared" si="372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2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373">IF(H669-H666=-1,3+H668)+IF(H669-H666=0,2+H668)+IF(H669-H666=1,1+H668)+IF(H669-H666=2,H668)+IF(H669-H666=3,IF(H668-1&gt;0,H668-1,0))+IF(H669-H666=4,IF(H668-2&gt;0,H668-2,0))</f>
        <v>0</v>
      </c>
      <c r="I670" s="134">
        <f t="shared" si="373"/>
        <v>0</v>
      </c>
      <c r="J670" s="134">
        <f t="shared" si="373"/>
        <v>0</v>
      </c>
      <c r="K670" s="134">
        <f t="shared" si="373"/>
        <v>0</v>
      </c>
      <c r="L670" s="134">
        <f t="shared" si="373"/>
        <v>0</v>
      </c>
      <c r="M670" s="134">
        <f t="shared" si="373"/>
        <v>0</v>
      </c>
      <c r="N670" s="134">
        <f t="shared" si="373"/>
        <v>0</v>
      </c>
      <c r="O670" s="135">
        <f t="shared" si="373"/>
        <v>0</v>
      </c>
      <c r="P670" s="136">
        <f>SUM(G670:O670)</f>
        <v>0</v>
      </c>
      <c r="Q670" s="137">
        <f t="shared" ref="Q670:Y670" si="374">IF(Q669-Q666=-1,3+Q668)+IF(Q669-Q666=0,2+Q668)+IF(Q669-Q666=1,1+Q668)+IF(Q669-Q666=2,Q668)+IF(Q669-Q666=3,IF(Q668-1&gt;0,Q668-1,0))+IF(Q669-Q666=4,IF(Q668-2&gt;0,Q668-2,0))</f>
        <v>0</v>
      </c>
      <c r="R670" s="138">
        <f t="shared" si="374"/>
        <v>0</v>
      </c>
      <c r="S670" s="138">
        <f t="shared" si="374"/>
        <v>0</v>
      </c>
      <c r="T670" s="138">
        <f t="shared" si="374"/>
        <v>0</v>
      </c>
      <c r="U670" s="138">
        <f t="shared" si="374"/>
        <v>0</v>
      </c>
      <c r="V670" s="138">
        <f t="shared" si="374"/>
        <v>0</v>
      </c>
      <c r="W670" s="138">
        <f t="shared" si="374"/>
        <v>0</v>
      </c>
      <c r="X670" s="138">
        <f t="shared" si="374"/>
        <v>0</v>
      </c>
      <c r="Y670" s="135">
        <f t="shared" si="374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2" ht="15" thickBot="1" x14ac:dyDescent="0.4">
      <c r="E671" s="101"/>
      <c r="F671" s="140" t="s">
        <v>53</v>
      </c>
      <c r="G671" s="141">
        <f t="shared" ref="G671:O671" si="375">IF(G669-G666=-2,4)+IF(G669-G666=-1,3)+IF(G669-G666=0,2)+IF(G669-G666=1,1)+IF(G669-G666&gt;2,0)</f>
        <v>0</v>
      </c>
      <c r="H671" s="141">
        <f t="shared" si="375"/>
        <v>0</v>
      </c>
      <c r="I671" s="141">
        <f t="shared" si="375"/>
        <v>0</v>
      </c>
      <c r="J671" s="141">
        <f t="shared" si="375"/>
        <v>0</v>
      </c>
      <c r="K671" s="141">
        <f t="shared" si="375"/>
        <v>0</v>
      </c>
      <c r="L671" s="141">
        <f t="shared" si="375"/>
        <v>0</v>
      </c>
      <c r="M671" s="141">
        <f t="shared" si="375"/>
        <v>0</v>
      </c>
      <c r="N671" s="141">
        <f t="shared" si="375"/>
        <v>0</v>
      </c>
      <c r="O671" s="142">
        <f t="shared" si="375"/>
        <v>0</v>
      </c>
      <c r="P671" s="143">
        <f>SUM(G671:O671)</f>
        <v>0</v>
      </c>
      <c r="Q671" s="142">
        <f t="shared" ref="Q671:Y671" si="376">IF(Q669-Q666=-2,4)+IF(Q669-Q666=-1,3)+IF(Q669-Q666=0,2)+IF(Q669-Q666=1,1)+IF(Q669-Q666&gt;2,0)</f>
        <v>0</v>
      </c>
      <c r="R671" s="142">
        <f t="shared" si="376"/>
        <v>0</v>
      </c>
      <c r="S671" s="142">
        <f t="shared" si="376"/>
        <v>0</v>
      </c>
      <c r="T671" s="142">
        <f t="shared" si="376"/>
        <v>0</v>
      </c>
      <c r="U671" s="142">
        <f t="shared" si="376"/>
        <v>0</v>
      </c>
      <c r="V671" s="142">
        <f t="shared" si="376"/>
        <v>0</v>
      </c>
      <c r="W671" s="142">
        <f t="shared" si="376"/>
        <v>0</v>
      </c>
      <c r="X671" s="142">
        <f t="shared" si="376"/>
        <v>0</v>
      </c>
      <c r="Y671" s="142">
        <f t="shared" si="376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2" x14ac:dyDescent="0.35">
      <c r="E672" s="101"/>
      <c r="F672" s="38"/>
      <c r="G672" s="28">
        <f>G669-G666</f>
        <v>6</v>
      </c>
      <c r="H672" s="28">
        <f t="shared" ref="H672:O672" si="377">H669-H666</f>
        <v>6</v>
      </c>
      <c r="I672" s="28">
        <f t="shared" si="377"/>
        <v>5</v>
      </c>
      <c r="J672" s="28">
        <f t="shared" si="377"/>
        <v>6</v>
      </c>
      <c r="K672" s="28">
        <f t="shared" si="377"/>
        <v>7</v>
      </c>
      <c r="L672" s="28">
        <f t="shared" si="377"/>
        <v>5</v>
      </c>
      <c r="M672" s="28">
        <f t="shared" si="377"/>
        <v>7</v>
      </c>
      <c r="N672" s="28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5"/>
      <c r="AA672" s="146"/>
      <c r="AB672" s="101"/>
      <c r="AC672" s="101"/>
    </row>
    <row r="673" spans="5:32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2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2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</row>
    <row r="676" spans="5:32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</row>
    <row r="677" spans="5:32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</row>
    <row r="678" spans="5:32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</row>
    <row r="679" spans="5:32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</row>
    <row r="680" spans="5:32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</row>
    <row r="681" spans="5:32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</row>
    <row r="682" spans="5:32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</row>
    <row r="683" spans="5:32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</row>
    <row r="684" spans="5:32" ht="15.5" thickTop="1" thickBot="1" x14ac:dyDescent="0.4"/>
    <row r="685" spans="5:32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0</v>
      </c>
      <c r="AB685" s="101"/>
      <c r="AC685" s="101"/>
    </row>
    <row r="686" spans="5:32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133</v>
      </c>
      <c r="M686" s="211"/>
      <c r="N686" s="211"/>
      <c r="O686" s="211">
        <f>$G$3</f>
        <v>68.599999999999994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2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2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2" x14ac:dyDescent="0.35">
      <c r="E689" s="101"/>
      <c r="F689" s="109" t="s">
        <v>11</v>
      </c>
      <c r="G689" s="110">
        <f>G$7</f>
        <v>4</v>
      </c>
      <c r="H689" s="110">
        <f t="shared" ref="H689:O689" si="379">H$7</f>
        <v>4</v>
      </c>
      <c r="I689" s="110">
        <f t="shared" si="379"/>
        <v>5</v>
      </c>
      <c r="J689" s="110">
        <f t="shared" si="379"/>
        <v>4</v>
      </c>
      <c r="K689" s="110">
        <f t="shared" si="379"/>
        <v>3</v>
      </c>
      <c r="L689" s="110">
        <f t="shared" si="379"/>
        <v>5</v>
      </c>
      <c r="M689" s="110">
        <f t="shared" si="379"/>
        <v>3</v>
      </c>
      <c r="N689" s="110">
        <f t="shared" si="379"/>
        <v>5</v>
      </c>
      <c r="O689" s="110">
        <f t="shared" si="379"/>
        <v>3</v>
      </c>
      <c r="P689" s="111">
        <f>SUM(G689:O689)</f>
        <v>36</v>
      </c>
      <c r="Q689" s="110">
        <f t="shared" ref="Q689:Y689" si="380">Q$7</f>
        <v>4</v>
      </c>
      <c r="R689" s="112">
        <f t="shared" si="380"/>
        <v>4</v>
      </c>
      <c r="S689" s="112">
        <f t="shared" si="380"/>
        <v>3</v>
      </c>
      <c r="T689" s="112">
        <f t="shared" si="380"/>
        <v>5</v>
      </c>
      <c r="U689" s="112">
        <f t="shared" si="380"/>
        <v>3</v>
      </c>
      <c r="V689" s="112">
        <f t="shared" si="380"/>
        <v>4</v>
      </c>
      <c r="W689" s="112">
        <f t="shared" si="380"/>
        <v>4</v>
      </c>
      <c r="X689" s="112">
        <f t="shared" si="380"/>
        <v>5</v>
      </c>
      <c r="Y689" s="113">
        <f t="shared" si="380"/>
        <v>4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2" x14ac:dyDescent="0.35">
      <c r="E690" s="101"/>
      <c r="F690" s="114" t="s">
        <v>7</v>
      </c>
      <c r="G690" s="115">
        <f>G$8</f>
        <v>4</v>
      </c>
      <c r="H690" s="115">
        <f t="shared" ref="H690:O690" si="381">H$8</f>
        <v>8</v>
      </c>
      <c r="I690" s="115">
        <f t="shared" si="381"/>
        <v>12</v>
      </c>
      <c r="J690" s="115">
        <f t="shared" si="381"/>
        <v>14</v>
      </c>
      <c r="K690" s="115">
        <f t="shared" si="381"/>
        <v>2</v>
      </c>
      <c r="L690" s="115">
        <f t="shared" si="381"/>
        <v>10</v>
      </c>
      <c r="M690" s="115">
        <f t="shared" si="381"/>
        <v>18</v>
      </c>
      <c r="N690" s="115">
        <f t="shared" si="381"/>
        <v>16</v>
      </c>
      <c r="O690" s="116">
        <f t="shared" si="381"/>
        <v>6</v>
      </c>
      <c r="P690" s="117"/>
      <c r="Q690" s="118">
        <f t="shared" ref="Q690:Y690" si="382">Q$8</f>
        <v>1</v>
      </c>
      <c r="R690" s="119">
        <f t="shared" si="382"/>
        <v>9</v>
      </c>
      <c r="S690" s="119">
        <f t="shared" si="382"/>
        <v>11</v>
      </c>
      <c r="T690" s="119">
        <f t="shared" si="382"/>
        <v>5</v>
      </c>
      <c r="U690" s="119">
        <f t="shared" si="382"/>
        <v>17</v>
      </c>
      <c r="V690" s="119">
        <f t="shared" si="382"/>
        <v>15</v>
      </c>
      <c r="W690" s="119">
        <f t="shared" si="382"/>
        <v>3</v>
      </c>
      <c r="X690" s="119">
        <f t="shared" si="382"/>
        <v>13</v>
      </c>
      <c r="Y690" s="116">
        <f t="shared" si="382"/>
        <v>7</v>
      </c>
      <c r="Z690" s="117"/>
      <c r="AA690" s="120"/>
      <c r="AB690" s="101"/>
      <c r="AC690" s="101"/>
    </row>
    <row r="691" spans="5:32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1</v>
      </c>
      <c r="H691" s="122">
        <f t="shared" ref="H691:O691" si="383">IF($Q686&lt;=18,IF(H690&lt;=$Q686,1,0),IF($Q686&lt;=36,IF(H690&lt;=($Q686-18),2,1),IF($Q686&gt;36,IF(H690&lt;=($Q686-36),3,2))))</f>
        <v>1</v>
      </c>
      <c r="I691" s="122">
        <f t="shared" si="383"/>
        <v>1</v>
      </c>
      <c r="J691" s="122">
        <f t="shared" si="383"/>
        <v>1</v>
      </c>
      <c r="K691" s="122">
        <f t="shared" si="383"/>
        <v>2</v>
      </c>
      <c r="L691" s="122">
        <f t="shared" si="383"/>
        <v>1</v>
      </c>
      <c r="M691" s="122">
        <f t="shared" si="383"/>
        <v>1</v>
      </c>
      <c r="N691" s="122">
        <f t="shared" si="383"/>
        <v>1</v>
      </c>
      <c r="O691" s="123">
        <f t="shared" si="383"/>
        <v>1</v>
      </c>
      <c r="P691" s="124">
        <f>SUM(G691:O691)</f>
        <v>10</v>
      </c>
      <c r="Q691" s="123">
        <f t="shared" ref="Q691:Y691" si="384">IF($Q686&lt;=18,IF(Q690&lt;=$Q686,1,0),IF($Q686&lt;=36,IF(Q690&lt;=($Q686-18),2,1),IF($Q686&gt;36,IF(Q690&lt;=($Q686-36),3,2))))</f>
        <v>2</v>
      </c>
      <c r="R691" s="123">
        <f t="shared" si="384"/>
        <v>1</v>
      </c>
      <c r="S691" s="123">
        <f t="shared" si="384"/>
        <v>1</v>
      </c>
      <c r="T691" s="123">
        <f t="shared" si="384"/>
        <v>1</v>
      </c>
      <c r="U691" s="123">
        <f t="shared" si="384"/>
        <v>1</v>
      </c>
      <c r="V691" s="123">
        <f t="shared" si="384"/>
        <v>1</v>
      </c>
      <c r="W691" s="123">
        <f t="shared" si="384"/>
        <v>1</v>
      </c>
      <c r="X691" s="123">
        <f t="shared" si="384"/>
        <v>1</v>
      </c>
      <c r="Y691" s="123">
        <f t="shared" si="384"/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2" x14ac:dyDescent="0.35">
      <c r="E692" s="101"/>
      <c r="F692" s="127" t="s">
        <v>51</v>
      </c>
      <c r="G692" s="128">
        <f t="shared" ref="G692:O692" si="385">G35</f>
        <v>10</v>
      </c>
      <c r="H692" s="128">
        <f t="shared" si="385"/>
        <v>10</v>
      </c>
      <c r="I692" s="128">
        <f t="shared" si="385"/>
        <v>10</v>
      </c>
      <c r="J692" s="128">
        <f t="shared" si="385"/>
        <v>10</v>
      </c>
      <c r="K692" s="128">
        <f t="shared" si="385"/>
        <v>10</v>
      </c>
      <c r="L692" s="128">
        <f t="shared" si="385"/>
        <v>10</v>
      </c>
      <c r="M692" s="128">
        <f t="shared" si="385"/>
        <v>10</v>
      </c>
      <c r="N692" s="128">
        <f t="shared" si="385"/>
        <v>10</v>
      </c>
      <c r="O692" s="128">
        <f t="shared" si="385"/>
        <v>10</v>
      </c>
      <c r="P692" s="129">
        <f>SUM(G692:O692)</f>
        <v>90</v>
      </c>
      <c r="Q692" s="130">
        <f t="shared" ref="Q692:Y692" si="386">Q35</f>
        <v>10</v>
      </c>
      <c r="R692" s="128">
        <f t="shared" si="386"/>
        <v>10</v>
      </c>
      <c r="S692" s="128">
        <f t="shared" si="386"/>
        <v>10</v>
      </c>
      <c r="T692" s="128">
        <f t="shared" si="386"/>
        <v>10</v>
      </c>
      <c r="U692" s="128">
        <f t="shared" si="386"/>
        <v>10</v>
      </c>
      <c r="V692" s="128">
        <f t="shared" si="386"/>
        <v>10</v>
      </c>
      <c r="W692" s="128">
        <f t="shared" si="386"/>
        <v>10</v>
      </c>
      <c r="X692" s="128">
        <f t="shared" si="386"/>
        <v>10</v>
      </c>
      <c r="Y692" s="131">
        <f t="shared" si="38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2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387">IF(H692-H689=-1,3+H691)+IF(H692-H689=0,2+H691)+IF(H692-H689=1,1+H691)+IF(H692-H689=2,H691)+IF(H692-H689=3,IF(H691-1&gt;0,H691-1,0))+IF(H692-H689=4,IF(H691-2&gt;0,H691-2,0))</f>
        <v>0</v>
      </c>
      <c r="I693" s="134">
        <f t="shared" si="387"/>
        <v>0</v>
      </c>
      <c r="J693" s="134">
        <f t="shared" si="387"/>
        <v>0</v>
      </c>
      <c r="K693" s="134">
        <f t="shared" si="387"/>
        <v>0</v>
      </c>
      <c r="L693" s="134">
        <f t="shared" si="387"/>
        <v>0</v>
      </c>
      <c r="M693" s="134">
        <f t="shared" si="387"/>
        <v>0</v>
      </c>
      <c r="N693" s="134">
        <f t="shared" si="387"/>
        <v>0</v>
      </c>
      <c r="O693" s="135">
        <f t="shared" si="387"/>
        <v>0</v>
      </c>
      <c r="P693" s="136">
        <f>SUM(G693:O693)</f>
        <v>0</v>
      </c>
      <c r="Q693" s="137">
        <f t="shared" ref="Q693:Y693" si="388">IF(Q692-Q689=-1,3+Q691)+IF(Q692-Q689=0,2+Q691)+IF(Q692-Q689=1,1+Q691)+IF(Q692-Q689=2,Q691)+IF(Q692-Q689=3,IF(Q691-1&gt;0,Q691-1,0))+IF(Q692-Q689=4,IF(Q691-2&gt;0,Q691-2,0))</f>
        <v>0</v>
      </c>
      <c r="R693" s="138">
        <f t="shared" si="388"/>
        <v>0</v>
      </c>
      <c r="S693" s="138">
        <f t="shared" si="388"/>
        <v>0</v>
      </c>
      <c r="T693" s="138">
        <f t="shared" si="388"/>
        <v>0</v>
      </c>
      <c r="U693" s="138">
        <f t="shared" si="388"/>
        <v>0</v>
      </c>
      <c r="V693" s="138">
        <f t="shared" si="388"/>
        <v>0</v>
      </c>
      <c r="W693" s="138">
        <f t="shared" si="388"/>
        <v>0</v>
      </c>
      <c r="X693" s="138">
        <f t="shared" si="388"/>
        <v>0</v>
      </c>
      <c r="Y693" s="135">
        <f t="shared" si="38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2" ht="15" thickBot="1" x14ac:dyDescent="0.4">
      <c r="E694" s="101"/>
      <c r="F694" s="140" t="s">
        <v>53</v>
      </c>
      <c r="G694" s="141">
        <f t="shared" ref="G694:O694" si="389">IF(G692-G689=-2,4)+IF(G692-G689=-1,3)+IF(G692-G689=0,2)+IF(G692-G689=1,1)+IF(G692-G689&gt;2,0)</f>
        <v>0</v>
      </c>
      <c r="H694" s="141">
        <f t="shared" si="389"/>
        <v>0</v>
      </c>
      <c r="I694" s="141">
        <f t="shared" si="389"/>
        <v>0</v>
      </c>
      <c r="J694" s="141">
        <f t="shared" si="389"/>
        <v>0</v>
      </c>
      <c r="K694" s="141">
        <f t="shared" si="389"/>
        <v>0</v>
      </c>
      <c r="L694" s="141">
        <f t="shared" si="389"/>
        <v>0</v>
      </c>
      <c r="M694" s="141">
        <f t="shared" si="389"/>
        <v>0</v>
      </c>
      <c r="N694" s="141">
        <f t="shared" si="389"/>
        <v>0</v>
      </c>
      <c r="O694" s="142">
        <f t="shared" si="389"/>
        <v>0</v>
      </c>
      <c r="P694" s="143">
        <f>SUM(G694:O694)</f>
        <v>0</v>
      </c>
      <c r="Q694" s="142">
        <f t="shared" ref="Q694:Y694" si="390">IF(Q692-Q689=-2,4)+IF(Q692-Q689=-1,3)+IF(Q692-Q689=0,2)+IF(Q692-Q689=1,1)+IF(Q692-Q689&gt;2,0)</f>
        <v>0</v>
      </c>
      <c r="R694" s="142">
        <f t="shared" si="390"/>
        <v>0</v>
      </c>
      <c r="S694" s="142">
        <f t="shared" si="390"/>
        <v>0</v>
      </c>
      <c r="T694" s="142">
        <f t="shared" si="390"/>
        <v>0</v>
      </c>
      <c r="U694" s="142">
        <f t="shared" si="390"/>
        <v>0</v>
      </c>
      <c r="V694" s="142">
        <f t="shared" si="390"/>
        <v>0</v>
      </c>
      <c r="W694" s="142">
        <f t="shared" si="390"/>
        <v>0</v>
      </c>
      <c r="X694" s="142">
        <f t="shared" si="390"/>
        <v>0</v>
      </c>
      <c r="Y694" s="142">
        <f t="shared" si="39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2" x14ac:dyDescent="0.35">
      <c r="E695" s="101"/>
      <c r="F695" s="38"/>
      <c r="G695" s="28">
        <f>G692-G689</f>
        <v>6</v>
      </c>
      <c r="H695" s="28">
        <f t="shared" ref="H695:O695" si="391">H692-H689</f>
        <v>6</v>
      </c>
      <c r="I695" s="28">
        <f t="shared" si="391"/>
        <v>5</v>
      </c>
      <c r="J695" s="28">
        <f t="shared" si="391"/>
        <v>6</v>
      </c>
      <c r="K695" s="28">
        <f t="shared" si="391"/>
        <v>7</v>
      </c>
      <c r="L695" s="28">
        <f t="shared" si="391"/>
        <v>5</v>
      </c>
      <c r="M695" s="28">
        <f t="shared" si="391"/>
        <v>7</v>
      </c>
      <c r="N695" s="28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5"/>
      <c r="AA695" s="146"/>
      <c r="AB695" s="101"/>
      <c r="AC695" s="101"/>
    </row>
    <row r="696" spans="5:32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2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2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</row>
    <row r="699" spans="5:32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</row>
    <row r="700" spans="5:32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</row>
    <row r="701" spans="5:32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</row>
    <row r="702" spans="5:32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</row>
    <row r="703" spans="5:32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</row>
    <row r="704" spans="5:32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</row>
    <row r="705" spans="5:32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</row>
    <row r="706" spans="5:32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</row>
    <row r="707" spans="5:32" ht="15.5" thickTop="1" thickBot="1" x14ac:dyDescent="0.4"/>
    <row r="708" spans="5:32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0</v>
      </c>
      <c r="AB708" s="101"/>
      <c r="AC708" s="101"/>
    </row>
    <row r="709" spans="5:32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133</v>
      </c>
      <c r="M709" s="211"/>
      <c r="N709" s="211"/>
      <c r="O709" s="211">
        <f>$G$3</f>
        <v>68.599999999999994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2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2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2" x14ac:dyDescent="0.35">
      <c r="E712" s="101"/>
      <c r="F712" s="109" t="s">
        <v>11</v>
      </c>
      <c r="G712" s="110">
        <f>G$7</f>
        <v>4</v>
      </c>
      <c r="H712" s="110">
        <f t="shared" ref="H712:O712" si="393">H$7</f>
        <v>4</v>
      </c>
      <c r="I712" s="110">
        <f t="shared" si="393"/>
        <v>5</v>
      </c>
      <c r="J712" s="110">
        <f t="shared" si="393"/>
        <v>4</v>
      </c>
      <c r="K712" s="110">
        <f t="shared" si="393"/>
        <v>3</v>
      </c>
      <c r="L712" s="110">
        <f t="shared" si="393"/>
        <v>5</v>
      </c>
      <c r="M712" s="110">
        <f t="shared" si="393"/>
        <v>3</v>
      </c>
      <c r="N712" s="110">
        <f t="shared" si="393"/>
        <v>5</v>
      </c>
      <c r="O712" s="110">
        <f t="shared" si="393"/>
        <v>3</v>
      </c>
      <c r="P712" s="111">
        <f>SUM(G712:O712)</f>
        <v>36</v>
      </c>
      <c r="Q712" s="110">
        <f t="shared" ref="Q712:Y712" si="394">Q$7</f>
        <v>4</v>
      </c>
      <c r="R712" s="112">
        <f t="shared" si="394"/>
        <v>4</v>
      </c>
      <c r="S712" s="112">
        <f t="shared" si="394"/>
        <v>3</v>
      </c>
      <c r="T712" s="112">
        <f t="shared" si="394"/>
        <v>5</v>
      </c>
      <c r="U712" s="112">
        <f t="shared" si="394"/>
        <v>3</v>
      </c>
      <c r="V712" s="112">
        <f t="shared" si="394"/>
        <v>4</v>
      </c>
      <c r="W712" s="112">
        <f t="shared" si="394"/>
        <v>4</v>
      </c>
      <c r="X712" s="112">
        <f t="shared" si="394"/>
        <v>5</v>
      </c>
      <c r="Y712" s="113">
        <f t="shared" si="394"/>
        <v>4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2" x14ac:dyDescent="0.35">
      <c r="E713" s="101"/>
      <c r="F713" s="114" t="s">
        <v>7</v>
      </c>
      <c r="G713" s="115">
        <f>G$8</f>
        <v>4</v>
      </c>
      <c r="H713" s="115">
        <f t="shared" ref="H713:O713" si="395">H$8</f>
        <v>8</v>
      </c>
      <c r="I713" s="115">
        <f t="shared" si="395"/>
        <v>12</v>
      </c>
      <c r="J713" s="115">
        <f t="shared" si="395"/>
        <v>14</v>
      </c>
      <c r="K713" s="115">
        <f t="shared" si="395"/>
        <v>2</v>
      </c>
      <c r="L713" s="115">
        <f t="shared" si="395"/>
        <v>10</v>
      </c>
      <c r="M713" s="115">
        <f t="shared" si="395"/>
        <v>18</v>
      </c>
      <c r="N713" s="115">
        <f t="shared" si="395"/>
        <v>16</v>
      </c>
      <c r="O713" s="116">
        <f t="shared" si="395"/>
        <v>6</v>
      </c>
      <c r="P713" s="117"/>
      <c r="Q713" s="118">
        <f t="shared" ref="Q713:Y713" si="396">Q$8</f>
        <v>1</v>
      </c>
      <c r="R713" s="119">
        <f t="shared" si="396"/>
        <v>9</v>
      </c>
      <c r="S713" s="119">
        <f t="shared" si="396"/>
        <v>11</v>
      </c>
      <c r="T713" s="119">
        <f t="shared" si="396"/>
        <v>5</v>
      </c>
      <c r="U713" s="119">
        <f t="shared" si="396"/>
        <v>17</v>
      </c>
      <c r="V713" s="119">
        <f t="shared" si="396"/>
        <v>15</v>
      </c>
      <c r="W713" s="119">
        <f t="shared" si="396"/>
        <v>3</v>
      </c>
      <c r="X713" s="119">
        <f t="shared" si="396"/>
        <v>13</v>
      </c>
      <c r="Y713" s="116">
        <f t="shared" si="396"/>
        <v>7</v>
      </c>
      <c r="Z713" s="117"/>
      <c r="AA713" s="120"/>
      <c r="AB713" s="101"/>
      <c r="AC713" s="101"/>
    </row>
    <row r="714" spans="5:32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1</v>
      </c>
      <c r="H714" s="122">
        <f t="shared" ref="H714:O714" si="397">IF($Q709&lt;=18,IF(H713&lt;=$Q709,1,0),IF($Q709&lt;=36,IF(H713&lt;=($Q709-18),2,1),IF($Q709&gt;36,IF(H713&lt;=($Q709-36),3,2))))</f>
        <v>1</v>
      </c>
      <c r="I714" s="122">
        <f t="shared" si="397"/>
        <v>1</v>
      </c>
      <c r="J714" s="122">
        <f t="shared" si="397"/>
        <v>1</v>
      </c>
      <c r="K714" s="122">
        <f t="shared" si="397"/>
        <v>2</v>
      </c>
      <c r="L714" s="122">
        <f t="shared" si="397"/>
        <v>1</v>
      </c>
      <c r="M714" s="122">
        <f t="shared" si="397"/>
        <v>1</v>
      </c>
      <c r="N714" s="122">
        <f t="shared" si="397"/>
        <v>1</v>
      </c>
      <c r="O714" s="123">
        <f t="shared" si="397"/>
        <v>1</v>
      </c>
      <c r="P714" s="124">
        <f>SUM(G714:O714)</f>
        <v>10</v>
      </c>
      <c r="Q714" s="123">
        <f t="shared" ref="Q714:Y714" si="398">IF($Q709&lt;=18,IF(Q713&lt;=$Q709,1,0),IF($Q709&lt;=36,IF(Q713&lt;=($Q709-18),2,1),IF($Q709&gt;36,IF(Q713&lt;=($Q709-36),3,2))))</f>
        <v>2</v>
      </c>
      <c r="R714" s="123">
        <f t="shared" si="398"/>
        <v>1</v>
      </c>
      <c r="S714" s="123">
        <f t="shared" si="398"/>
        <v>1</v>
      </c>
      <c r="T714" s="123">
        <f t="shared" si="398"/>
        <v>1</v>
      </c>
      <c r="U714" s="123">
        <f t="shared" si="398"/>
        <v>1</v>
      </c>
      <c r="V714" s="123">
        <f t="shared" si="398"/>
        <v>1</v>
      </c>
      <c r="W714" s="123">
        <f t="shared" si="398"/>
        <v>1</v>
      </c>
      <c r="X714" s="123">
        <f t="shared" si="398"/>
        <v>1</v>
      </c>
      <c r="Y714" s="123">
        <f t="shared" si="398"/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2" x14ac:dyDescent="0.35">
      <c r="E715" s="101"/>
      <c r="F715" s="127" t="s">
        <v>51</v>
      </c>
      <c r="G715" s="128">
        <f t="shared" ref="G715:O715" si="399">G36</f>
        <v>10</v>
      </c>
      <c r="H715" s="128">
        <f t="shared" si="399"/>
        <v>10</v>
      </c>
      <c r="I715" s="128">
        <f t="shared" si="399"/>
        <v>10</v>
      </c>
      <c r="J715" s="128">
        <f t="shared" si="399"/>
        <v>10</v>
      </c>
      <c r="K715" s="128">
        <f t="shared" si="399"/>
        <v>10</v>
      </c>
      <c r="L715" s="128">
        <f t="shared" si="399"/>
        <v>10</v>
      </c>
      <c r="M715" s="128">
        <f t="shared" si="399"/>
        <v>10</v>
      </c>
      <c r="N715" s="128">
        <f t="shared" si="399"/>
        <v>10</v>
      </c>
      <c r="O715" s="128">
        <f t="shared" si="399"/>
        <v>10</v>
      </c>
      <c r="P715" s="129">
        <f>SUM(G715:O715)</f>
        <v>90</v>
      </c>
      <c r="Q715" s="130">
        <f t="shared" ref="Q715:Y715" si="400">Q36</f>
        <v>10</v>
      </c>
      <c r="R715" s="128">
        <f t="shared" si="400"/>
        <v>10</v>
      </c>
      <c r="S715" s="128">
        <f t="shared" si="400"/>
        <v>10</v>
      </c>
      <c r="T715" s="128">
        <f t="shared" si="400"/>
        <v>10</v>
      </c>
      <c r="U715" s="128">
        <f t="shared" si="400"/>
        <v>10</v>
      </c>
      <c r="V715" s="128">
        <f t="shared" si="400"/>
        <v>10</v>
      </c>
      <c r="W715" s="128">
        <f t="shared" si="400"/>
        <v>10</v>
      </c>
      <c r="X715" s="128">
        <f t="shared" si="400"/>
        <v>10</v>
      </c>
      <c r="Y715" s="131">
        <f t="shared" si="400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2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401">IF(H715-H712=-1,3+H714)+IF(H715-H712=0,2+H714)+IF(H715-H712=1,1+H714)+IF(H715-H712=2,H714)+IF(H715-H712=3,IF(H714-1&gt;0,H714-1,0))+IF(H715-H712=4,IF(H714-2&gt;0,H714-2,0))</f>
        <v>0</v>
      </c>
      <c r="I716" s="134">
        <f t="shared" si="401"/>
        <v>0</v>
      </c>
      <c r="J716" s="134">
        <f t="shared" si="401"/>
        <v>0</v>
      </c>
      <c r="K716" s="134">
        <f t="shared" si="401"/>
        <v>0</v>
      </c>
      <c r="L716" s="134">
        <f t="shared" si="401"/>
        <v>0</v>
      </c>
      <c r="M716" s="134">
        <f t="shared" si="401"/>
        <v>0</v>
      </c>
      <c r="N716" s="134">
        <f t="shared" si="401"/>
        <v>0</v>
      </c>
      <c r="O716" s="135">
        <f t="shared" si="401"/>
        <v>0</v>
      </c>
      <c r="P716" s="136">
        <f>SUM(G716:O716)</f>
        <v>0</v>
      </c>
      <c r="Q716" s="137">
        <f t="shared" ref="Q716:Y716" si="402">IF(Q715-Q712=-1,3+Q714)+IF(Q715-Q712=0,2+Q714)+IF(Q715-Q712=1,1+Q714)+IF(Q715-Q712=2,Q714)+IF(Q715-Q712=3,IF(Q714-1&gt;0,Q714-1,0))+IF(Q715-Q712=4,IF(Q714-2&gt;0,Q714-2,0))</f>
        <v>0</v>
      </c>
      <c r="R716" s="138">
        <f t="shared" si="402"/>
        <v>0</v>
      </c>
      <c r="S716" s="138">
        <f t="shared" si="402"/>
        <v>0</v>
      </c>
      <c r="T716" s="138">
        <f t="shared" si="402"/>
        <v>0</v>
      </c>
      <c r="U716" s="138">
        <f t="shared" si="402"/>
        <v>0</v>
      </c>
      <c r="V716" s="138">
        <f t="shared" si="402"/>
        <v>0</v>
      </c>
      <c r="W716" s="138">
        <f t="shared" si="402"/>
        <v>0</v>
      </c>
      <c r="X716" s="138">
        <f t="shared" si="402"/>
        <v>0</v>
      </c>
      <c r="Y716" s="135">
        <f t="shared" si="402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2" ht="15" thickBot="1" x14ac:dyDescent="0.4">
      <c r="E717" s="101"/>
      <c r="F717" s="140" t="s">
        <v>53</v>
      </c>
      <c r="G717" s="141">
        <f t="shared" ref="G717:O717" si="403">IF(G715-G712=-2,4)+IF(G715-G712=-1,3)+IF(G715-G712=0,2)+IF(G715-G712=1,1)+IF(G715-G712&gt;2,0)</f>
        <v>0</v>
      </c>
      <c r="H717" s="141">
        <f t="shared" si="403"/>
        <v>0</v>
      </c>
      <c r="I717" s="141">
        <f t="shared" si="403"/>
        <v>0</v>
      </c>
      <c r="J717" s="141">
        <f t="shared" si="403"/>
        <v>0</v>
      </c>
      <c r="K717" s="141">
        <f t="shared" si="403"/>
        <v>0</v>
      </c>
      <c r="L717" s="141">
        <f t="shared" si="403"/>
        <v>0</v>
      </c>
      <c r="M717" s="141">
        <f t="shared" si="403"/>
        <v>0</v>
      </c>
      <c r="N717" s="141">
        <f t="shared" si="403"/>
        <v>0</v>
      </c>
      <c r="O717" s="142">
        <f t="shared" si="403"/>
        <v>0</v>
      </c>
      <c r="P717" s="143">
        <f>SUM(G717:O717)</f>
        <v>0</v>
      </c>
      <c r="Q717" s="142">
        <f t="shared" ref="Q717:Y717" si="404">IF(Q715-Q712=-2,4)+IF(Q715-Q712=-1,3)+IF(Q715-Q712=0,2)+IF(Q715-Q712=1,1)+IF(Q715-Q712&gt;2,0)</f>
        <v>0</v>
      </c>
      <c r="R717" s="142">
        <f t="shared" si="404"/>
        <v>0</v>
      </c>
      <c r="S717" s="142">
        <f t="shared" si="404"/>
        <v>0</v>
      </c>
      <c r="T717" s="142">
        <f t="shared" si="404"/>
        <v>0</v>
      </c>
      <c r="U717" s="142">
        <f t="shared" si="404"/>
        <v>0</v>
      </c>
      <c r="V717" s="142">
        <f t="shared" si="404"/>
        <v>0</v>
      </c>
      <c r="W717" s="142">
        <f t="shared" si="404"/>
        <v>0</v>
      </c>
      <c r="X717" s="142">
        <f t="shared" si="404"/>
        <v>0</v>
      </c>
      <c r="Y717" s="142">
        <f t="shared" si="404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2" x14ac:dyDescent="0.35">
      <c r="E718" s="101"/>
      <c r="F718" s="38"/>
      <c r="G718" s="28">
        <f>G715-G712</f>
        <v>6</v>
      </c>
      <c r="H718" s="28">
        <f t="shared" ref="H718:O718" si="405">H715-H712</f>
        <v>6</v>
      </c>
      <c r="I718" s="28">
        <f t="shared" si="405"/>
        <v>5</v>
      </c>
      <c r="J718" s="28">
        <f t="shared" si="405"/>
        <v>6</v>
      </c>
      <c r="K718" s="28">
        <f t="shared" si="405"/>
        <v>7</v>
      </c>
      <c r="L718" s="28">
        <f t="shared" si="405"/>
        <v>5</v>
      </c>
      <c r="M718" s="28">
        <f t="shared" si="405"/>
        <v>7</v>
      </c>
      <c r="N718" s="28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5"/>
      <c r="AA718" s="146"/>
      <c r="AB718" s="101"/>
      <c r="AC718" s="101"/>
    </row>
    <row r="719" spans="5:32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2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2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</row>
    <row r="722" spans="5:32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</row>
    <row r="723" spans="5:32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</row>
    <row r="724" spans="5:32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</row>
    <row r="725" spans="5:32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</row>
    <row r="726" spans="5:32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</row>
    <row r="727" spans="5:32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</row>
    <row r="728" spans="5:32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</row>
    <row r="729" spans="5:32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</row>
    <row r="730" spans="5:32" ht="15.5" thickTop="1" thickBot="1" x14ac:dyDescent="0.4"/>
    <row r="731" spans="5:32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0</v>
      </c>
      <c r="AB731" s="101"/>
      <c r="AC731" s="101"/>
    </row>
    <row r="732" spans="5:32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133</v>
      </c>
      <c r="M732" s="211"/>
      <c r="N732" s="211"/>
      <c r="O732" s="211">
        <f>$G$3</f>
        <v>68.599999999999994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2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2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2" x14ac:dyDescent="0.35">
      <c r="E735" s="101"/>
      <c r="F735" s="109" t="s">
        <v>11</v>
      </c>
      <c r="G735" s="110">
        <f>G$7</f>
        <v>4</v>
      </c>
      <c r="H735" s="110">
        <f t="shared" ref="H735:O735" si="407">H$7</f>
        <v>4</v>
      </c>
      <c r="I735" s="110">
        <f t="shared" si="407"/>
        <v>5</v>
      </c>
      <c r="J735" s="110">
        <f t="shared" si="407"/>
        <v>4</v>
      </c>
      <c r="K735" s="110">
        <f t="shared" si="407"/>
        <v>3</v>
      </c>
      <c r="L735" s="110">
        <f t="shared" si="407"/>
        <v>5</v>
      </c>
      <c r="M735" s="110">
        <f t="shared" si="407"/>
        <v>3</v>
      </c>
      <c r="N735" s="110">
        <f t="shared" si="407"/>
        <v>5</v>
      </c>
      <c r="O735" s="110">
        <f t="shared" si="407"/>
        <v>3</v>
      </c>
      <c r="P735" s="111">
        <f>SUM(G735:O735)</f>
        <v>36</v>
      </c>
      <c r="Q735" s="110">
        <f t="shared" ref="Q735:Y735" si="408">Q$7</f>
        <v>4</v>
      </c>
      <c r="R735" s="112">
        <f t="shared" si="408"/>
        <v>4</v>
      </c>
      <c r="S735" s="112">
        <f t="shared" si="408"/>
        <v>3</v>
      </c>
      <c r="T735" s="112">
        <f t="shared" si="408"/>
        <v>5</v>
      </c>
      <c r="U735" s="112">
        <f t="shared" si="408"/>
        <v>3</v>
      </c>
      <c r="V735" s="112">
        <f t="shared" si="408"/>
        <v>4</v>
      </c>
      <c r="W735" s="112">
        <f t="shared" si="408"/>
        <v>4</v>
      </c>
      <c r="X735" s="112">
        <f t="shared" si="408"/>
        <v>5</v>
      </c>
      <c r="Y735" s="113">
        <f t="shared" si="408"/>
        <v>4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2" x14ac:dyDescent="0.35">
      <c r="E736" s="101"/>
      <c r="F736" s="114" t="s">
        <v>7</v>
      </c>
      <c r="G736" s="115">
        <f>G$8</f>
        <v>4</v>
      </c>
      <c r="H736" s="115">
        <f t="shared" ref="H736:O736" si="409">H$8</f>
        <v>8</v>
      </c>
      <c r="I736" s="115">
        <f t="shared" si="409"/>
        <v>12</v>
      </c>
      <c r="J736" s="115">
        <f t="shared" si="409"/>
        <v>14</v>
      </c>
      <c r="K736" s="115">
        <f t="shared" si="409"/>
        <v>2</v>
      </c>
      <c r="L736" s="115">
        <f t="shared" si="409"/>
        <v>10</v>
      </c>
      <c r="M736" s="115">
        <f t="shared" si="409"/>
        <v>18</v>
      </c>
      <c r="N736" s="115">
        <f t="shared" si="409"/>
        <v>16</v>
      </c>
      <c r="O736" s="116">
        <f t="shared" si="409"/>
        <v>6</v>
      </c>
      <c r="P736" s="117"/>
      <c r="Q736" s="118">
        <f t="shared" ref="Q736:Y736" si="410">Q$8</f>
        <v>1</v>
      </c>
      <c r="R736" s="119">
        <f t="shared" si="410"/>
        <v>9</v>
      </c>
      <c r="S736" s="119">
        <f t="shared" si="410"/>
        <v>11</v>
      </c>
      <c r="T736" s="119">
        <f t="shared" si="410"/>
        <v>5</v>
      </c>
      <c r="U736" s="119">
        <f t="shared" si="410"/>
        <v>17</v>
      </c>
      <c r="V736" s="119">
        <f t="shared" si="410"/>
        <v>15</v>
      </c>
      <c r="W736" s="119">
        <f t="shared" si="410"/>
        <v>3</v>
      </c>
      <c r="X736" s="119">
        <f t="shared" si="410"/>
        <v>13</v>
      </c>
      <c r="Y736" s="116">
        <f t="shared" si="410"/>
        <v>7</v>
      </c>
      <c r="Z736" s="117"/>
      <c r="AA736" s="120"/>
      <c r="AB736" s="101"/>
      <c r="AC736" s="101"/>
    </row>
    <row r="737" spans="5:32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1</v>
      </c>
      <c r="H737" s="122">
        <f t="shared" ref="H737:O737" si="411">IF($Q732&lt;=18,IF(H736&lt;=$Q732,1,0),IF($Q732&lt;=36,IF(H736&lt;=($Q732-18),2,1),IF($Q732&gt;36,IF(H736&lt;=($Q732-36),3,2))))</f>
        <v>1</v>
      </c>
      <c r="I737" s="122">
        <f t="shared" si="411"/>
        <v>1</v>
      </c>
      <c r="J737" s="122">
        <f t="shared" si="411"/>
        <v>1</v>
      </c>
      <c r="K737" s="122">
        <f t="shared" si="411"/>
        <v>2</v>
      </c>
      <c r="L737" s="122">
        <f t="shared" si="411"/>
        <v>1</v>
      </c>
      <c r="M737" s="122">
        <f t="shared" si="411"/>
        <v>1</v>
      </c>
      <c r="N737" s="122">
        <f t="shared" si="411"/>
        <v>1</v>
      </c>
      <c r="O737" s="123">
        <f t="shared" si="411"/>
        <v>1</v>
      </c>
      <c r="P737" s="124">
        <f>SUM(G737:O737)</f>
        <v>10</v>
      </c>
      <c r="Q737" s="123">
        <f t="shared" ref="Q737:Y737" si="412">IF($Q732&lt;=18,IF(Q736&lt;=$Q732,1,0),IF($Q732&lt;=36,IF(Q736&lt;=($Q732-18),2,1),IF($Q732&gt;36,IF(Q736&lt;=($Q732-36),3,2))))</f>
        <v>2</v>
      </c>
      <c r="R737" s="123">
        <f t="shared" si="412"/>
        <v>1</v>
      </c>
      <c r="S737" s="123">
        <f t="shared" si="412"/>
        <v>1</v>
      </c>
      <c r="T737" s="123">
        <f t="shared" si="412"/>
        <v>1</v>
      </c>
      <c r="U737" s="123">
        <f t="shared" si="412"/>
        <v>1</v>
      </c>
      <c r="V737" s="123">
        <f t="shared" si="412"/>
        <v>1</v>
      </c>
      <c r="W737" s="123">
        <f t="shared" si="412"/>
        <v>1</v>
      </c>
      <c r="X737" s="123">
        <f t="shared" si="412"/>
        <v>1</v>
      </c>
      <c r="Y737" s="123">
        <f t="shared" si="412"/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2" x14ac:dyDescent="0.35">
      <c r="E738" s="101"/>
      <c r="F738" s="127" t="s">
        <v>51</v>
      </c>
      <c r="G738" s="128">
        <f t="shared" ref="G738:O738" si="413">G37</f>
        <v>10</v>
      </c>
      <c r="H738" s="128">
        <f t="shared" si="413"/>
        <v>10</v>
      </c>
      <c r="I738" s="128">
        <f t="shared" si="413"/>
        <v>10</v>
      </c>
      <c r="J738" s="128">
        <f t="shared" si="413"/>
        <v>10</v>
      </c>
      <c r="K738" s="128">
        <f t="shared" si="413"/>
        <v>10</v>
      </c>
      <c r="L738" s="128">
        <f t="shared" si="413"/>
        <v>10</v>
      </c>
      <c r="M738" s="128">
        <f t="shared" si="413"/>
        <v>10</v>
      </c>
      <c r="N738" s="128">
        <f t="shared" si="413"/>
        <v>10</v>
      </c>
      <c r="O738" s="128">
        <f t="shared" si="413"/>
        <v>10</v>
      </c>
      <c r="P738" s="129">
        <f>SUM(G738:O738)</f>
        <v>90</v>
      </c>
      <c r="Q738" s="130">
        <f t="shared" ref="Q738:Y738" si="414">Q37</f>
        <v>10</v>
      </c>
      <c r="R738" s="128">
        <f t="shared" si="414"/>
        <v>10</v>
      </c>
      <c r="S738" s="128">
        <f t="shared" si="414"/>
        <v>10</v>
      </c>
      <c r="T738" s="128">
        <f t="shared" si="414"/>
        <v>10</v>
      </c>
      <c r="U738" s="128">
        <f t="shared" si="414"/>
        <v>10</v>
      </c>
      <c r="V738" s="128">
        <f t="shared" si="414"/>
        <v>10</v>
      </c>
      <c r="W738" s="128">
        <f t="shared" si="414"/>
        <v>10</v>
      </c>
      <c r="X738" s="128">
        <f t="shared" si="414"/>
        <v>10</v>
      </c>
      <c r="Y738" s="131">
        <f t="shared" si="41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2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415">IF(H738-H735=-1,3+H737)+IF(H738-H735=0,2+H737)+IF(H738-H735=1,1+H737)+IF(H738-H735=2,H737)+IF(H738-H735=3,IF(H737-1&gt;0,H737-1,0))+IF(H738-H735=4,IF(H737-2&gt;0,H737-2,0))</f>
        <v>0</v>
      </c>
      <c r="I739" s="134">
        <f t="shared" si="415"/>
        <v>0</v>
      </c>
      <c r="J739" s="134">
        <f t="shared" si="415"/>
        <v>0</v>
      </c>
      <c r="K739" s="134">
        <f t="shared" si="415"/>
        <v>0</v>
      </c>
      <c r="L739" s="134">
        <f t="shared" si="415"/>
        <v>0</v>
      </c>
      <c r="M739" s="134">
        <f t="shared" si="415"/>
        <v>0</v>
      </c>
      <c r="N739" s="134">
        <f t="shared" si="415"/>
        <v>0</v>
      </c>
      <c r="O739" s="135">
        <f t="shared" si="415"/>
        <v>0</v>
      </c>
      <c r="P739" s="136">
        <f>SUM(G739:O739)</f>
        <v>0</v>
      </c>
      <c r="Q739" s="137">
        <f t="shared" ref="Q739:Y739" si="416">IF(Q738-Q735=-1,3+Q737)+IF(Q738-Q735=0,2+Q737)+IF(Q738-Q735=1,1+Q737)+IF(Q738-Q735=2,Q737)+IF(Q738-Q735=3,IF(Q737-1&gt;0,Q737-1,0))+IF(Q738-Q735=4,IF(Q737-2&gt;0,Q737-2,0))</f>
        <v>0</v>
      </c>
      <c r="R739" s="138">
        <f t="shared" si="416"/>
        <v>0</v>
      </c>
      <c r="S739" s="138">
        <f t="shared" si="416"/>
        <v>0</v>
      </c>
      <c r="T739" s="138">
        <f t="shared" si="416"/>
        <v>0</v>
      </c>
      <c r="U739" s="138">
        <f t="shared" si="416"/>
        <v>0</v>
      </c>
      <c r="V739" s="138">
        <f t="shared" si="416"/>
        <v>0</v>
      </c>
      <c r="W739" s="138">
        <f t="shared" si="416"/>
        <v>0</v>
      </c>
      <c r="X739" s="138">
        <f t="shared" si="416"/>
        <v>0</v>
      </c>
      <c r="Y739" s="135">
        <f t="shared" si="41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2" ht="15" thickBot="1" x14ac:dyDescent="0.4">
      <c r="E740" s="101"/>
      <c r="F740" s="140" t="s">
        <v>53</v>
      </c>
      <c r="G740" s="141">
        <f t="shared" ref="G740:O740" si="417">IF(G738-G735=-2,4)+IF(G738-G735=-1,3)+IF(G738-G735=0,2)+IF(G738-G735=1,1)+IF(G738-G735&gt;2,0)</f>
        <v>0</v>
      </c>
      <c r="H740" s="141">
        <f t="shared" si="417"/>
        <v>0</v>
      </c>
      <c r="I740" s="141">
        <f t="shared" si="417"/>
        <v>0</v>
      </c>
      <c r="J740" s="141">
        <f t="shared" si="417"/>
        <v>0</v>
      </c>
      <c r="K740" s="141">
        <f t="shared" si="417"/>
        <v>0</v>
      </c>
      <c r="L740" s="141">
        <f t="shared" si="417"/>
        <v>0</v>
      </c>
      <c r="M740" s="141">
        <f t="shared" si="417"/>
        <v>0</v>
      </c>
      <c r="N740" s="141">
        <f t="shared" si="417"/>
        <v>0</v>
      </c>
      <c r="O740" s="142">
        <f t="shared" si="417"/>
        <v>0</v>
      </c>
      <c r="P740" s="143">
        <f>SUM(G740:O740)</f>
        <v>0</v>
      </c>
      <c r="Q740" s="142">
        <f t="shared" ref="Q740:Y740" si="418">IF(Q738-Q735=-2,4)+IF(Q738-Q735=-1,3)+IF(Q738-Q735=0,2)+IF(Q738-Q735=1,1)+IF(Q738-Q735&gt;2,0)</f>
        <v>0</v>
      </c>
      <c r="R740" s="142">
        <f t="shared" si="418"/>
        <v>0</v>
      </c>
      <c r="S740" s="142">
        <f t="shared" si="418"/>
        <v>0</v>
      </c>
      <c r="T740" s="142">
        <f t="shared" si="418"/>
        <v>0</v>
      </c>
      <c r="U740" s="142">
        <f t="shared" si="418"/>
        <v>0</v>
      </c>
      <c r="V740" s="142">
        <f t="shared" si="418"/>
        <v>0</v>
      </c>
      <c r="W740" s="142">
        <f t="shared" si="418"/>
        <v>0</v>
      </c>
      <c r="X740" s="142">
        <f t="shared" si="418"/>
        <v>0</v>
      </c>
      <c r="Y740" s="142">
        <f t="shared" si="41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2" x14ac:dyDescent="0.35">
      <c r="E741" s="101"/>
      <c r="F741" s="38"/>
      <c r="G741" s="28">
        <f>G738-G735</f>
        <v>6</v>
      </c>
      <c r="H741" s="28">
        <f t="shared" ref="H741:O741" si="419">H738-H735</f>
        <v>6</v>
      </c>
      <c r="I741" s="28">
        <f t="shared" si="419"/>
        <v>5</v>
      </c>
      <c r="J741" s="28">
        <f t="shared" si="419"/>
        <v>6</v>
      </c>
      <c r="K741" s="28">
        <f t="shared" si="419"/>
        <v>7</v>
      </c>
      <c r="L741" s="28">
        <f t="shared" si="419"/>
        <v>5</v>
      </c>
      <c r="M741" s="28">
        <f t="shared" si="419"/>
        <v>7</v>
      </c>
      <c r="N741" s="28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5"/>
      <c r="AA741" s="146"/>
      <c r="AB741" s="101"/>
      <c r="AC741" s="101"/>
    </row>
    <row r="742" spans="5:32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2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2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</row>
    <row r="745" spans="5:32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</row>
    <row r="746" spans="5:32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</row>
    <row r="747" spans="5:32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</row>
    <row r="748" spans="5:32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</row>
    <row r="749" spans="5:32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</row>
    <row r="750" spans="5:32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</row>
    <row r="751" spans="5:32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</row>
    <row r="752" spans="5:32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</row>
    <row r="753" spans="5:32" ht="15.5" thickTop="1" thickBot="1" x14ac:dyDescent="0.4"/>
    <row r="754" spans="5:32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0</v>
      </c>
      <c r="AB754" s="101"/>
      <c r="AC754" s="101"/>
    </row>
    <row r="755" spans="5:32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133</v>
      </c>
      <c r="M755" s="211"/>
      <c r="N755" s="211"/>
      <c r="O755" s="211">
        <f>$G$3</f>
        <v>68.599999999999994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2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2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2" x14ac:dyDescent="0.35">
      <c r="E758" s="101"/>
      <c r="F758" s="109" t="s">
        <v>11</v>
      </c>
      <c r="G758" s="110">
        <f>G$7</f>
        <v>4</v>
      </c>
      <c r="H758" s="110">
        <f t="shared" ref="H758:O758" si="421">H$7</f>
        <v>4</v>
      </c>
      <c r="I758" s="110">
        <f t="shared" si="421"/>
        <v>5</v>
      </c>
      <c r="J758" s="110">
        <f t="shared" si="421"/>
        <v>4</v>
      </c>
      <c r="K758" s="110">
        <f t="shared" si="421"/>
        <v>3</v>
      </c>
      <c r="L758" s="110">
        <f t="shared" si="421"/>
        <v>5</v>
      </c>
      <c r="M758" s="110">
        <f t="shared" si="421"/>
        <v>3</v>
      </c>
      <c r="N758" s="110">
        <f t="shared" si="421"/>
        <v>5</v>
      </c>
      <c r="O758" s="110">
        <f t="shared" si="421"/>
        <v>3</v>
      </c>
      <c r="P758" s="111">
        <f>SUM(G758:O758)</f>
        <v>36</v>
      </c>
      <c r="Q758" s="110">
        <f t="shared" ref="Q758:Y758" si="422">Q$7</f>
        <v>4</v>
      </c>
      <c r="R758" s="112">
        <f t="shared" si="422"/>
        <v>4</v>
      </c>
      <c r="S758" s="112">
        <f t="shared" si="422"/>
        <v>3</v>
      </c>
      <c r="T758" s="112">
        <f t="shared" si="422"/>
        <v>5</v>
      </c>
      <c r="U758" s="112">
        <f t="shared" si="422"/>
        <v>3</v>
      </c>
      <c r="V758" s="112">
        <f t="shared" si="422"/>
        <v>4</v>
      </c>
      <c r="W758" s="112">
        <f t="shared" si="422"/>
        <v>4</v>
      </c>
      <c r="X758" s="112">
        <f t="shared" si="422"/>
        <v>5</v>
      </c>
      <c r="Y758" s="113">
        <f t="shared" si="422"/>
        <v>4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2" x14ac:dyDescent="0.35">
      <c r="E759" s="101"/>
      <c r="F759" s="114" t="s">
        <v>7</v>
      </c>
      <c r="G759" s="115">
        <f>G$8</f>
        <v>4</v>
      </c>
      <c r="H759" s="115">
        <f t="shared" ref="H759:O759" si="423">H$8</f>
        <v>8</v>
      </c>
      <c r="I759" s="115">
        <f t="shared" si="423"/>
        <v>12</v>
      </c>
      <c r="J759" s="115">
        <f t="shared" si="423"/>
        <v>14</v>
      </c>
      <c r="K759" s="115">
        <f t="shared" si="423"/>
        <v>2</v>
      </c>
      <c r="L759" s="115">
        <f t="shared" si="423"/>
        <v>10</v>
      </c>
      <c r="M759" s="115">
        <f t="shared" si="423"/>
        <v>18</v>
      </c>
      <c r="N759" s="115">
        <f t="shared" si="423"/>
        <v>16</v>
      </c>
      <c r="O759" s="116">
        <f t="shared" si="423"/>
        <v>6</v>
      </c>
      <c r="P759" s="117"/>
      <c r="Q759" s="118">
        <f t="shared" ref="Q759:Y759" si="424">Q$8</f>
        <v>1</v>
      </c>
      <c r="R759" s="119">
        <f t="shared" si="424"/>
        <v>9</v>
      </c>
      <c r="S759" s="119">
        <f t="shared" si="424"/>
        <v>11</v>
      </c>
      <c r="T759" s="119">
        <f t="shared" si="424"/>
        <v>5</v>
      </c>
      <c r="U759" s="119">
        <f t="shared" si="424"/>
        <v>17</v>
      </c>
      <c r="V759" s="119">
        <f t="shared" si="424"/>
        <v>15</v>
      </c>
      <c r="W759" s="119">
        <f t="shared" si="424"/>
        <v>3</v>
      </c>
      <c r="X759" s="119">
        <f t="shared" si="424"/>
        <v>13</v>
      </c>
      <c r="Y759" s="116">
        <f t="shared" si="424"/>
        <v>7</v>
      </c>
      <c r="Z759" s="117"/>
      <c r="AA759" s="120"/>
      <c r="AB759" s="101"/>
      <c r="AC759" s="101"/>
    </row>
    <row r="760" spans="5:32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1</v>
      </c>
      <c r="H760" s="122">
        <f t="shared" ref="H760:O760" si="425">IF($Q755&lt;=18,IF(H759&lt;=$Q755,1,0),IF($Q755&lt;=36,IF(H759&lt;=($Q755-18),2,1),IF($Q755&gt;36,IF(H759&lt;=($Q755-36),3,2))))</f>
        <v>1</v>
      </c>
      <c r="I760" s="122">
        <f t="shared" si="425"/>
        <v>1</v>
      </c>
      <c r="J760" s="122">
        <f t="shared" si="425"/>
        <v>1</v>
      </c>
      <c r="K760" s="122">
        <f t="shared" si="425"/>
        <v>2</v>
      </c>
      <c r="L760" s="122">
        <f t="shared" si="425"/>
        <v>1</v>
      </c>
      <c r="M760" s="122">
        <f t="shared" si="425"/>
        <v>1</v>
      </c>
      <c r="N760" s="122">
        <f t="shared" si="425"/>
        <v>1</v>
      </c>
      <c r="O760" s="123">
        <f t="shared" si="425"/>
        <v>1</v>
      </c>
      <c r="P760" s="124">
        <f>SUM(G760:O760)</f>
        <v>10</v>
      </c>
      <c r="Q760" s="123">
        <f t="shared" ref="Q760:Y760" si="426">IF($Q755&lt;=18,IF(Q759&lt;=$Q755,1,0),IF($Q755&lt;=36,IF(Q759&lt;=($Q755-18),2,1),IF($Q755&gt;36,IF(Q759&lt;=($Q755-36),3,2))))</f>
        <v>2</v>
      </c>
      <c r="R760" s="123">
        <f t="shared" si="426"/>
        <v>1</v>
      </c>
      <c r="S760" s="123">
        <f t="shared" si="426"/>
        <v>1</v>
      </c>
      <c r="T760" s="123">
        <f t="shared" si="426"/>
        <v>1</v>
      </c>
      <c r="U760" s="123">
        <f t="shared" si="426"/>
        <v>1</v>
      </c>
      <c r="V760" s="123">
        <f t="shared" si="426"/>
        <v>1</v>
      </c>
      <c r="W760" s="123">
        <f t="shared" si="426"/>
        <v>1</v>
      </c>
      <c r="X760" s="123">
        <f t="shared" si="426"/>
        <v>1</v>
      </c>
      <c r="Y760" s="123">
        <f t="shared" si="426"/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2" x14ac:dyDescent="0.35">
      <c r="E761" s="101"/>
      <c r="F761" s="127" t="s">
        <v>51</v>
      </c>
      <c r="G761" s="128">
        <f t="shared" ref="G761:O761" si="427">G38</f>
        <v>10</v>
      </c>
      <c r="H761" s="128">
        <f t="shared" si="427"/>
        <v>10</v>
      </c>
      <c r="I761" s="128">
        <f t="shared" si="427"/>
        <v>10</v>
      </c>
      <c r="J761" s="128">
        <f t="shared" si="427"/>
        <v>10</v>
      </c>
      <c r="K761" s="128">
        <f t="shared" si="427"/>
        <v>10</v>
      </c>
      <c r="L761" s="128">
        <f t="shared" si="427"/>
        <v>10</v>
      </c>
      <c r="M761" s="128">
        <f t="shared" si="427"/>
        <v>10</v>
      </c>
      <c r="N761" s="128">
        <f t="shared" si="427"/>
        <v>10</v>
      </c>
      <c r="O761" s="128">
        <f t="shared" si="427"/>
        <v>10</v>
      </c>
      <c r="P761" s="129">
        <f>SUM(G761:O761)</f>
        <v>90</v>
      </c>
      <c r="Q761" s="130">
        <f t="shared" ref="Q761:Y761" si="428">Q38</f>
        <v>10</v>
      </c>
      <c r="R761" s="128">
        <f t="shared" si="428"/>
        <v>10</v>
      </c>
      <c r="S761" s="128">
        <f t="shared" si="428"/>
        <v>10</v>
      </c>
      <c r="T761" s="128">
        <f t="shared" si="428"/>
        <v>10</v>
      </c>
      <c r="U761" s="128">
        <f t="shared" si="428"/>
        <v>10</v>
      </c>
      <c r="V761" s="128">
        <f t="shared" si="428"/>
        <v>10</v>
      </c>
      <c r="W761" s="128">
        <f t="shared" si="428"/>
        <v>10</v>
      </c>
      <c r="X761" s="128">
        <f t="shared" si="428"/>
        <v>10</v>
      </c>
      <c r="Y761" s="131">
        <f t="shared" si="428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2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429">IF(H761-H758=-1,3+H760)+IF(H761-H758=0,2+H760)+IF(H761-H758=1,1+H760)+IF(H761-H758=2,H760)+IF(H761-H758=3,IF(H760-1&gt;0,H760-1,0))+IF(H761-H758=4,IF(H760-2&gt;0,H760-2,0))</f>
        <v>0</v>
      </c>
      <c r="I762" s="134">
        <f t="shared" si="429"/>
        <v>0</v>
      </c>
      <c r="J762" s="134">
        <f t="shared" si="429"/>
        <v>0</v>
      </c>
      <c r="K762" s="134">
        <f t="shared" si="429"/>
        <v>0</v>
      </c>
      <c r="L762" s="134">
        <f t="shared" si="429"/>
        <v>0</v>
      </c>
      <c r="M762" s="134">
        <f t="shared" si="429"/>
        <v>0</v>
      </c>
      <c r="N762" s="134">
        <f t="shared" si="429"/>
        <v>0</v>
      </c>
      <c r="O762" s="135">
        <f t="shared" si="429"/>
        <v>0</v>
      </c>
      <c r="P762" s="136">
        <f>SUM(G762:O762)</f>
        <v>0</v>
      </c>
      <c r="Q762" s="137">
        <f t="shared" ref="Q762:Y762" si="430">IF(Q761-Q758=-1,3+Q760)+IF(Q761-Q758=0,2+Q760)+IF(Q761-Q758=1,1+Q760)+IF(Q761-Q758=2,Q760)+IF(Q761-Q758=3,IF(Q760-1&gt;0,Q760-1,0))+IF(Q761-Q758=4,IF(Q760-2&gt;0,Q760-2,0))</f>
        <v>0</v>
      </c>
      <c r="R762" s="138">
        <f t="shared" si="430"/>
        <v>0</v>
      </c>
      <c r="S762" s="138">
        <f t="shared" si="430"/>
        <v>0</v>
      </c>
      <c r="T762" s="138">
        <f t="shared" si="430"/>
        <v>0</v>
      </c>
      <c r="U762" s="138">
        <f t="shared" si="430"/>
        <v>0</v>
      </c>
      <c r="V762" s="138">
        <f t="shared" si="430"/>
        <v>0</v>
      </c>
      <c r="W762" s="138">
        <f t="shared" si="430"/>
        <v>0</v>
      </c>
      <c r="X762" s="138">
        <f t="shared" si="430"/>
        <v>0</v>
      </c>
      <c r="Y762" s="135">
        <f t="shared" si="430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2" ht="15" thickBot="1" x14ac:dyDescent="0.4">
      <c r="E763" s="101"/>
      <c r="F763" s="140" t="s">
        <v>53</v>
      </c>
      <c r="G763" s="141">
        <f t="shared" ref="G763:O763" si="431">IF(G761-G758=-2,4)+IF(G761-G758=-1,3)+IF(G761-G758=0,2)+IF(G761-G758=1,1)+IF(G761-G758&gt;2,0)</f>
        <v>0</v>
      </c>
      <c r="H763" s="141">
        <f t="shared" si="431"/>
        <v>0</v>
      </c>
      <c r="I763" s="141">
        <f t="shared" si="431"/>
        <v>0</v>
      </c>
      <c r="J763" s="141">
        <f t="shared" si="431"/>
        <v>0</v>
      </c>
      <c r="K763" s="141">
        <f t="shared" si="431"/>
        <v>0</v>
      </c>
      <c r="L763" s="141">
        <f t="shared" si="431"/>
        <v>0</v>
      </c>
      <c r="M763" s="141">
        <f t="shared" si="431"/>
        <v>0</v>
      </c>
      <c r="N763" s="141">
        <f t="shared" si="431"/>
        <v>0</v>
      </c>
      <c r="O763" s="142">
        <f t="shared" si="431"/>
        <v>0</v>
      </c>
      <c r="P763" s="143">
        <f>SUM(G763:O763)</f>
        <v>0</v>
      </c>
      <c r="Q763" s="142">
        <f t="shared" ref="Q763:Y763" si="432">IF(Q761-Q758=-2,4)+IF(Q761-Q758=-1,3)+IF(Q761-Q758=0,2)+IF(Q761-Q758=1,1)+IF(Q761-Q758&gt;2,0)</f>
        <v>0</v>
      </c>
      <c r="R763" s="142">
        <f t="shared" si="432"/>
        <v>0</v>
      </c>
      <c r="S763" s="142">
        <f t="shared" si="432"/>
        <v>0</v>
      </c>
      <c r="T763" s="142">
        <f t="shared" si="432"/>
        <v>0</v>
      </c>
      <c r="U763" s="142">
        <f t="shared" si="432"/>
        <v>0</v>
      </c>
      <c r="V763" s="142">
        <f t="shared" si="432"/>
        <v>0</v>
      </c>
      <c r="W763" s="142">
        <f t="shared" si="432"/>
        <v>0</v>
      </c>
      <c r="X763" s="142">
        <f t="shared" si="432"/>
        <v>0</v>
      </c>
      <c r="Y763" s="142">
        <f t="shared" si="432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2" x14ac:dyDescent="0.35">
      <c r="E764" s="101"/>
      <c r="F764" s="38"/>
      <c r="G764" s="28">
        <f>G761-G758</f>
        <v>6</v>
      </c>
      <c r="H764" s="28">
        <f t="shared" ref="H764:O764" si="433">H761-H758</f>
        <v>6</v>
      </c>
      <c r="I764" s="28">
        <f t="shared" si="433"/>
        <v>5</v>
      </c>
      <c r="J764" s="28">
        <f t="shared" si="433"/>
        <v>6</v>
      </c>
      <c r="K764" s="28">
        <f t="shared" si="433"/>
        <v>7</v>
      </c>
      <c r="L764" s="28">
        <f t="shared" si="433"/>
        <v>5</v>
      </c>
      <c r="M764" s="28">
        <f t="shared" si="433"/>
        <v>7</v>
      </c>
      <c r="N764" s="28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5"/>
      <c r="AA764" s="146"/>
      <c r="AB764" s="101"/>
      <c r="AC764" s="101"/>
    </row>
    <row r="765" spans="5:32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2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2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</row>
    <row r="768" spans="5:32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</row>
    <row r="769" spans="5:32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</row>
    <row r="770" spans="5:32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</row>
    <row r="771" spans="5:32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</row>
    <row r="772" spans="5:32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</row>
    <row r="773" spans="5:32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</row>
    <row r="774" spans="5:32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</row>
    <row r="775" spans="5:32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</row>
    <row r="776" spans="5:32" ht="15" thickTop="1" x14ac:dyDescent="0.35"/>
  </sheetData>
  <mergeCells count="642"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F0FA-9A23-4A2F-9D88-CDAC0DD5D4A1}">
  <sheetPr codeName="Feuil5"/>
  <dimension ref="B1:AP776"/>
  <sheetViews>
    <sheetView showGridLines="0" zoomScale="60" zoomScaleNormal="60" workbookViewId="0">
      <selection activeCell="AQ13" sqref="AQ13"/>
    </sheetView>
  </sheetViews>
  <sheetFormatPr baseColWidth="10" defaultColWidth="10.81640625" defaultRowHeight="14.5" x14ac:dyDescent="0.35"/>
  <cols>
    <col min="1" max="1" width="5.453125" style="16" customWidth="1"/>
    <col min="2" max="2" width="10.81640625" style="16"/>
    <col min="3" max="4" width="19.26953125" style="16" customWidth="1"/>
    <col min="5" max="5" width="6.7265625" style="16" customWidth="1"/>
    <col min="6" max="6" width="10.81640625" style="16"/>
    <col min="7" max="15" width="5" style="16" customWidth="1"/>
    <col min="16" max="16" width="10.81640625" style="16"/>
    <col min="17" max="25" width="5" style="16" customWidth="1"/>
    <col min="26" max="27" width="10.81640625" style="16"/>
    <col min="28" max="28" width="9.453125" style="16" customWidth="1"/>
    <col min="29" max="30" width="9.453125" style="16" hidden="1" customWidth="1"/>
    <col min="31" max="42" width="0" style="16" hidden="1" customWidth="1"/>
    <col min="43" max="16384" width="10.81640625" style="16"/>
  </cols>
  <sheetData>
    <row r="1" spans="2:42" ht="15" thickBot="1" x14ac:dyDescent="0.4">
      <c r="B1" s="15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2:42" x14ac:dyDescent="0.35">
      <c r="B2" s="15"/>
      <c r="C2" s="18" t="s">
        <v>0</v>
      </c>
      <c r="D2" s="19" t="s">
        <v>75</v>
      </c>
      <c r="E2" s="20"/>
      <c r="F2" s="21" t="s">
        <v>2</v>
      </c>
      <c r="G2" s="194" t="s">
        <v>3</v>
      </c>
      <c r="H2" s="194"/>
      <c r="I2" s="194"/>
      <c r="J2" s="194"/>
      <c r="N2" s="218" t="s">
        <v>65</v>
      </c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/>
    </row>
    <row r="3" spans="2:42" ht="15" thickBot="1" x14ac:dyDescent="0.4">
      <c r="B3" s="15"/>
      <c r="C3" s="22" t="s">
        <v>4</v>
      </c>
      <c r="D3" s="23"/>
      <c r="E3" s="24"/>
      <c r="F3" s="25">
        <v>133</v>
      </c>
      <c r="G3" s="195">
        <v>68.599999999999994</v>
      </c>
      <c r="H3" s="195"/>
      <c r="I3" s="195"/>
      <c r="J3" s="195"/>
      <c r="N3" s="221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3"/>
    </row>
    <row r="4" spans="2:42" ht="15" thickBot="1" x14ac:dyDescent="0.4">
      <c r="B4" s="15"/>
      <c r="D4" s="26"/>
      <c r="E4" s="17"/>
      <c r="F4" s="17"/>
      <c r="G4" s="17"/>
      <c r="H4" s="17"/>
      <c r="I4" s="17"/>
      <c r="J4" s="17"/>
      <c r="K4" s="17"/>
      <c r="L4" s="17"/>
      <c r="M4" s="17"/>
      <c r="N4" s="224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6"/>
    </row>
    <row r="5" spans="2:42" ht="15" thickBot="1" x14ac:dyDescent="0.4">
      <c r="B5" s="15"/>
      <c r="C5" s="27" t="s">
        <v>5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2:42" ht="15" thickBot="1" x14ac:dyDescent="0.4">
      <c r="B6" s="15"/>
      <c r="C6" s="28"/>
      <c r="D6" s="28"/>
      <c r="E6" s="28" t="s">
        <v>6</v>
      </c>
      <c r="F6" s="29" t="s">
        <v>7</v>
      </c>
      <c r="G6" s="30">
        <v>1</v>
      </c>
      <c r="H6" s="30">
        <v>2</v>
      </c>
      <c r="I6" s="30">
        <v>3</v>
      </c>
      <c r="J6" s="30">
        <v>4</v>
      </c>
      <c r="K6" s="30">
        <v>5</v>
      </c>
      <c r="L6" s="30">
        <v>6</v>
      </c>
      <c r="M6" s="30">
        <v>7</v>
      </c>
      <c r="N6" s="30">
        <v>8</v>
      </c>
      <c r="O6" s="31">
        <v>9</v>
      </c>
      <c r="P6" s="32" t="s">
        <v>8</v>
      </c>
      <c r="Q6" s="33">
        <v>10</v>
      </c>
      <c r="R6" s="34">
        <v>11</v>
      </c>
      <c r="S6" s="34">
        <v>12</v>
      </c>
      <c r="T6" s="34">
        <v>13</v>
      </c>
      <c r="U6" s="34">
        <v>14</v>
      </c>
      <c r="V6" s="34">
        <v>15</v>
      </c>
      <c r="W6" s="34">
        <v>16</v>
      </c>
      <c r="X6" s="34">
        <v>17</v>
      </c>
      <c r="Y6" s="35">
        <v>18</v>
      </c>
      <c r="Z6" s="36" t="s">
        <v>9</v>
      </c>
      <c r="AA6" s="37" t="s">
        <v>10</v>
      </c>
    </row>
    <row r="7" spans="2:42" ht="15" thickBot="1" x14ac:dyDescent="0.4">
      <c r="B7" s="15"/>
      <c r="C7" s="38"/>
      <c r="D7" s="38"/>
      <c r="E7" s="28"/>
      <c r="F7" s="39" t="s">
        <v>11</v>
      </c>
      <c r="G7" s="40">
        <v>4</v>
      </c>
      <c r="H7" s="40">
        <v>4</v>
      </c>
      <c r="I7" s="40">
        <v>5</v>
      </c>
      <c r="J7" s="40">
        <v>4</v>
      </c>
      <c r="K7" s="40">
        <v>3</v>
      </c>
      <c r="L7" s="40">
        <v>5</v>
      </c>
      <c r="M7" s="40">
        <v>3</v>
      </c>
      <c r="N7" s="40">
        <v>5</v>
      </c>
      <c r="O7" s="41">
        <v>3</v>
      </c>
      <c r="P7" s="42">
        <f>SUM(G7:O7)</f>
        <v>36</v>
      </c>
      <c r="Q7" s="43">
        <v>4</v>
      </c>
      <c r="R7" s="40">
        <v>4</v>
      </c>
      <c r="S7" s="40">
        <v>3</v>
      </c>
      <c r="T7" s="40">
        <v>5</v>
      </c>
      <c r="U7" s="40">
        <v>3</v>
      </c>
      <c r="V7" s="40">
        <v>4</v>
      </c>
      <c r="W7" s="40">
        <v>4</v>
      </c>
      <c r="X7" s="40">
        <v>5</v>
      </c>
      <c r="Y7" s="41">
        <v>4</v>
      </c>
      <c r="Z7" s="44">
        <f>SUM(Q7:Y7)</f>
        <v>36</v>
      </c>
      <c r="AA7" s="44">
        <f>SUM(P7+Z7)</f>
        <v>72</v>
      </c>
    </row>
    <row r="8" spans="2:42" ht="15" thickBot="1" x14ac:dyDescent="0.4">
      <c r="B8" s="15"/>
      <c r="C8" s="45" t="s">
        <v>12</v>
      </c>
      <c r="D8" s="46" t="s">
        <v>13</v>
      </c>
      <c r="E8" s="47"/>
      <c r="F8" s="48" t="s">
        <v>14</v>
      </c>
      <c r="G8" s="49">
        <v>4</v>
      </c>
      <c r="H8" s="49">
        <v>8</v>
      </c>
      <c r="I8" s="49">
        <v>12</v>
      </c>
      <c r="J8" s="49">
        <v>14</v>
      </c>
      <c r="K8" s="49">
        <v>2</v>
      </c>
      <c r="L8" s="49">
        <v>10</v>
      </c>
      <c r="M8" s="49">
        <v>18</v>
      </c>
      <c r="N8" s="49">
        <v>16</v>
      </c>
      <c r="O8" s="50">
        <v>6</v>
      </c>
      <c r="P8" s="51"/>
      <c r="Q8" s="52">
        <v>1</v>
      </c>
      <c r="R8" s="49">
        <v>9</v>
      </c>
      <c r="S8" s="49">
        <v>11</v>
      </c>
      <c r="T8" s="49">
        <v>5</v>
      </c>
      <c r="U8" s="49">
        <v>17</v>
      </c>
      <c r="V8" s="49">
        <v>15</v>
      </c>
      <c r="W8" s="49">
        <v>3</v>
      </c>
      <c r="X8" s="49">
        <v>13</v>
      </c>
      <c r="Y8" s="50">
        <v>7</v>
      </c>
      <c r="Z8" s="53"/>
      <c r="AA8" s="53"/>
      <c r="AC8" s="6" t="s">
        <v>61</v>
      </c>
      <c r="AD8" s="3" t="s">
        <v>112</v>
      </c>
      <c r="AE8" s="3" t="s">
        <v>64</v>
      </c>
      <c r="AF8" s="3" t="s">
        <v>69</v>
      </c>
      <c r="AH8" s="6" t="s">
        <v>62</v>
      </c>
      <c r="AI8" s="3" t="s">
        <v>112</v>
      </c>
      <c r="AJ8" s="3" t="s">
        <v>64</v>
      </c>
      <c r="AK8" s="3" t="s">
        <v>69</v>
      </c>
      <c r="AM8" s="6" t="s">
        <v>63</v>
      </c>
      <c r="AN8" s="3" t="s">
        <v>112</v>
      </c>
      <c r="AO8" s="3" t="s">
        <v>64</v>
      </c>
      <c r="AP8" s="3" t="s">
        <v>69</v>
      </c>
    </row>
    <row r="9" spans="2:42" x14ac:dyDescent="0.35">
      <c r="B9" s="54">
        <v>1</v>
      </c>
      <c r="C9" s="7"/>
      <c r="D9" s="8"/>
      <c r="E9" s="55">
        <v>20</v>
      </c>
      <c r="F9" s="56"/>
      <c r="G9" s="57">
        <v>10</v>
      </c>
      <c r="H9" s="58">
        <v>10</v>
      </c>
      <c r="I9" s="58">
        <v>10</v>
      </c>
      <c r="J9" s="58">
        <v>10</v>
      </c>
      <c r="K9" s="58">
        <v>10</v>
      </c>
      <c r="L9" s="58">
        <v>10</v>
      </c>
      <c r="M9" s="58">
        <v>10</v>
      </c>
      <c r="N9" s="58">
        <v>10</v>
      </c>
      <c r="O9" s="59">
        <v>10</v>
      </c>
      <c r="P9" s="60">
        <f t="shared" ref="P9:P38" si="0">SUM(G9:O9)</f>
        <v>90</v>
      </c>
      <c r="Q9" s="61">
        <v>10</v>
      </c>
      <c r="R9" s="58">
        <v>10</v>
      </c>
      <c r="S9" s="58">
        <v>10</v>
      </c>
      <c r="T9" s="58">
        <v>10</v>
      </c>
      <c r="U9" s="58">
        <v>10</v>
      </c>
      <c r="V9" s="58">
        <v>10</v>
      </c>
      <c r="W9" s="58">
        <v>10</v>
      </c>
      <c r="X9" s="58">
        <v>10</v>
      </c>
      <c r="Y9" s="59">
        <v>10</v>
      </c>
      <c r="Z9" s="62">
        <f t="shared" ref="Z9:Z38" si="1">SUM(Q9:Y9)</f>
        <v>90</v>
      </c>
      <c r="AA9" s="63">
        <f t="shared" ref="AA9:AA38" si="2">SUM(P9+Z9)</f>
        <v>180</v>
      </c>
      <c r="AB9" s="64"/>
      <c r="AC9" s="65">
        <f>$AA$95</f>
        <v>0</v>
      </c>
      <c r="AD9" s="65">
        <f>RANK(AC9,AC$9:AC$38,0)+COUNTIF(AC9:$AC$9,AC9)-1</f>
        <v>1</v>
      </c>
      <c r="AE9" s="65">
        <f>RANK(AC9,AC$9:AC$38,0)</f>
        <v>1</v>
      </c>
      <c r="AF9" s="65">
        <f>IF(ISBLANK($C9),0,1)*INDEX('Allocation Points'!$B$3:$AG$32,AE9,COUNTIF(AE$9:AE$38,AE9)+2)</f>
        <v>0</v>
      </c>
      <c r="AG9" s="74"/>
      <c r="AH9" s="65">
        <f>AA96</f>
        <v>0</v>
      </c>
      <c r="AI9" s="65">
        <f>RANK(AH9,AH$9:AH$38,0)+COUNTIF(AH9:$AH$9,AH9)-1</f>
        <v>1</v>
      </c>
      <c r="AJ9" s="65">
        <f>RANK(AH9,AH$9:AH$38,0)</f>
        <v>1</v>
      </c>
      <c r="AK9" s="65">
        <f>IF(ISBLANK($C9),0,1)*INDEX('Allocation Points'!$B$3:$AG$32,AJ9,COUNTIF(AJ$9:AJ$38,AJ9)+2)</f>
        <v>0</v>
      </c>
      <c r="AL9" s="74"/>
      <c r="AM9" s="65">
        <f>AA94</f>
        <v>180</v>
      </c>
      <c r="AN9" s="65">
        <f>RANK(AM9,AM$9:AM$38,1)+COUNTIF(AM9:$AM$9,AM9)-1</f>
        <v>1</v>
      </c>
      <c r="AO9" s="65">
        <f>RANK(AM9,AM$9:AM$38,1)</f>
        <v>1</v>
      </c>
      <c r="AP9" s="65">
        <f>IF(ISBLANK($C9),0,1)*INDEX('Allocation Points'!$B$3:$AG$32,AO9,COUNTIF(AO$9:AO$38,AO9)+2)</f>
        <v>0</v>
      </c>
    </row>
    <row r="10" spans="2:42" x14ac:dyDescent="0.35">
      <c r="B10" s="66">
        <v>2</v>
      </c>
      <c r="C10" s="7"/>
      <c r="D10" s="9"/>
      <c r="E10" s="55">
        <v>20</v>
      </c>
      <c r="F10" s="56"/>
      <c r="G10" s="57">
        <v>10</v>
      </c>
      <c r="H10" s="58">
        <v>10</v>
      </c>
      <c r="I10" s="58">
        <v>10</v>
      </c>
      <c r="J10" s="58">
        <v>10</v>
      </c>
      <c r="K10" s="58">
        <v>10</v>
      </c>
      <c r="L10" s="58">
        <v>10</v>
      </c>
      <c r="M10" s="58">
        <v>10</v>
      </c>
      <c r="N10" s="58">
        <v>10</v>
      </c>
      <c r="O10" s="59">
        <v>10</v>
      </c>
      <c r="P10" s="60">
        <f t="shared" si="0"/>
        <v>90</v>
      </c>
      <c r="Q10" s="61">
        <v>10</v>
      </c>
      <c r="R10" s="58">
        <v>10</v>
      </c>
      <c r="S10" s="58">
        <v>10</v>
      </c>
      <c r="T10" s="58">
        <v>10</v>
      </c>
      <c r="U10" s="58">
        <v>10</v>
      </c>
      <c r="V10" s="58">
        <v>10</v>
      </c>
      <c r="W10" s="58">
        <v>10</v>
      </c>
      <c r="X10" s="58">
        <v>10</v>
      </c>
      <c r="Y10" s="59">
        <v>10</v>
      </c>
      <c r="Z10" s="67">
        <f t="shared" si="1"/>
        <v>90</v>
      </c>
      <c r="AA10" s="68">
        <f t="shared" si="2"/>
        <v>180</v>
      </c>
      <c r="AC10" s="69">
        <f>$AA$118</f>
        <v>0</v>
      </c>
      <c r="AD10" s="70">
        <f>RANK(AC10,AC$9:AC$38,0)+COUNTIF(AC$9:$AC10,AC10)-1</f>
        <v>2</v>
      </c>
      <c r="AE10" s="70">
        <f t="shared" ref="AE10:AE38" si="3">RANK(AC10,AC$9:AC$38,0)</f>
        <v>1</v>
      </c>
      <c r="AF10" s="70">
        <f>IF(ISBLANK($C10),0,1)*INDEX('Allocation Points'!$B$3:$AG$32,AE10,COUNTIF(AE$9:AE$38,AE10)+2)</f>
        <v>0</v>
      </c>
      <c r="AG10" s="74"/>
      <c r="AH10" s="69">
        <f>AA119</f>
        <v>0</v>
      </c>
      <c r="AI10" s="70">
        <f>RANK(AH10,AH$9:AH$38,0)+COUNTIF(AH$9:$AH10,AH10)-1</f>
        <v>2</v>
      </c>
      <c r="AJ10" s="70">
        <f t="shared" ref="AJ10:AJ38" si="4">RANK(AH10,AH$9:AH$38,0)</f>
        <v>1</v>
      </c>
      <c r="AK10" s="70">
        <f>IF(ISBLANK($C10),0,1)*INDEX('Allocation Points'!$B$3:$AG$32,AJ10,COUNTIF(AJ$9:AJ$38,AJ10)+2)</f>
        <v>0</v>
      </c>
      <c r="AL10" s="74"/>
      <c r="AM10" s="69">
        <f>AA117</f>
        <v>180</v>
      </c>
      <c r="AN10" s="70">
        <f>RANK(AM10,AM$9:AM$38,1)+COUNTIF(AM$9:$AM10,AM10)-1</f>
        <v>2</v>
      </c>
      <c r="AO10" s="70">
        <f t="shared" ref="AO10:AO38" si="5">RANK(AM10,AM$9:AM$38,1)</f>
        <v>1</v>
      </c>
      <c r="AP10" s="70">
        <f>IF(ISBLANK($C10),0,1)*INDEX('Allocation Points'!$B$3:$AG$32,AO10,COUNTIF(AO$9:AO$38,AO10)+2)</f>
        <v>0</v>
      </c>
    </row>
    <row r="11" spans="2:42" x14ac:dyDescent="0.35">
      <c r="B11" s="66">
        <v>3</v>
      </c>
      <c r="C11" s="7"/>
      <c r="D11" s="10"/>
      <c r="E11" s="55">
        <v>20</v>
      </c>
      <c r="F11" s="56"/>
      <c r="G11" s="57">
        <v>10</v>
      </c>
      <c r="H11" s="58">
        <v>10</v>
      </c>
      <c r="I11" s="58">
        <v>10</v>
      </c>
      <c r="J11" s="58">
        <v>10</v>
      </c>
      <c r="K11" s="58">
        <v>10</v>
      </c>
      <c r="L11" s="58">
        <v>10</v>
      </c>
      <c r="M11" s="58">
        <v>10</v>
      </c>
      <c r="N11" s="58">
        <v>10</v>
      </c>
      <c r="O11" s="59">
        <v>10</v>
      </c>
      <c r="P11" s="60">
        <f t="shared" si="0"/>
        <v>90</v>
      </c>
      <c r="Q11" s="61">
        <v>10</v>
      </c>
      <c r="R11" s="58">
        <v>10</v>
      </c>
      <c r="S11" s="58">
        <v>10</v>
      </c>
      <c r="T11" s="58">
        <v>10</v>
      </c>
      <c r="U11" s="58">
        <v>10</v>
      </c>
      <c r="V11" s="58">
        <v>10</v>
      </c>
      <c r="W11" s="58">
        <v>10</v>
      </c>
      <c r="X11" s="58">
        <v>10</v>
      </c>
      <c r="Y11" s="59">
        <v>10</v>
      </c>
      <c r="Z11" s="67">
        <f t="shared" si="1"/>
        <v>90</v>
      </c>
      <c r="AA11" s="68">
        <f t="shared" si="2"/>
        <v>180</v>
      </c>
      <c r="AB11" s="64"/>
      <c r="AC11" s="69">
        <f>$AA$141</f>
        <v>0</v>
      </c>
      <c r="AD11" s="70">
        <f>RANK(AC11,AC$9:AC$38,0)+COUNTIF(AC$9:$AC11,AC11)-1</f>
        <v>3</v>
      </c>
      <c r="AE11" s="70">
        <f t="shared" si="3"/>
        <v>1</v>
      </c>
      <c r="AF11" s="70">
        <f>IF(ISBLANK($C11),0,1)*INDEX('Allocation Points'!$B$3:$AG$32,AE11,COUNTIF(AE$9:AE$38,AE11)+2)</f>
        <v>0</v>
      </c>
      <c r="AG11" s="74"/>
      <c r="AH11" s="69">
        <f>AA142</f>
        <v>0</v>
      </c>
      <c r="AI11" s="70">
        <f>RANK(AH11,AH$9:AH$38,0)+COUNTIF(AH$9:$AH11,AH11)-1</f>
        <v>3</v>
      </c>
      <c r="AJ11" s="70">
        <f t="shared" si="4"/>
        <v>1</v>
      </c>
      <c r="AK11" s="70">
        <f>IF(ISBLANK($C11),0,1)*INDEX('Allocation Points'!$B$3:$AG$32,AJ11,COUNTIF(AJ$9:AJ$38,AJ11)+2)</f>
        <v>0</v>
      </c>
      <c r="AL11" s="74"/>
      <c r="AM11" s="69">
        <f>AA140</f>
        <v>180</v>
      </c>
      <c r="AN11" s="70">
        <f>RANK(AM11,AM$9:AM$38,1)+COUNTIF(AM$9:$AM11,AM11)-1</f>
        <v>3</v>
      </c>
      <c r="AO11" s="70">
        <f t="shared" si="5"/>
        <v>1</v>
      </c>
      <c r="AP11" s="70">
        <f>IF(ISBLANK($C11),0,1)*INDEX('Allocation Points'!$B$3:$AG$32,AO11,COUNTIF(AO$9:AO$38,AO11)+2)</f>
        <v>0</v>
      </c>
    </row>
    <row r="12" spans="2:42" x14ac:dyDescent="0.35">
      <c r="B12" s="66">
        <v>4</v>
      </c>
      <c r="C12" s="11"/>
      <c r="D12" s="12"/>
      <c r="E12" s="55">
        <v>20</v>
      </c>
      <c r="F12" s="56"/>
      <c r="G12" s="57">
        <v>10</v>
      </c>
      <c r="H12" s="58">
        <v>10</v>
      </c>
      <c r="I12" s="58">
        <v>10</v>
      </c>
      <c r="J12" s="58">
        <v>10</v>
      </c>
      <c r="K12" s="58">
        <v>10</v>
      </c>
      <c r="L12" s="58">
        <v>10</v>
      </c>
      <c r="M12" s="58">
        <v>10</v>
      </c>
      <c r="N12" s="58">
        <v>10</v>
      </c>
      <c r="O12" s="59">
        <v>10</v>
      </c>
      <c r="P12" s="60">
        <f t="shared" si="0"/>
        <v>90</v>
      </c>
      <c r="Q12" s="61">
        <v>10</v>
      </c>
      <c r="R12" s="58">
        <v>10</v>
      </c>
      <c r="S12" s="58">
        <v>10</v>
      </c>
      <c r="T12" s="58">
        <v>10</v>
      </c>
      <c r="U12" s="58">
        <v>10</v>
      </c>
      <c r="V12" s="58">
        <v>10</v>
      </c>
      <c r="W12" s="58">
        <v>10</v>
      </c>
      <c r="X12" s="58">
        <v>10</v>
      </c>
      <c r="Y12" s="59">
        <v>10</v>
      </c>
      <c r="Z12" s="67">
        <f t="shared" si="1"/>
        <v>90</v>
      </c>
      <c r="AA12" s="68">
        <f t="shared" si="2"/>
        <v>180</v>
      </c>
      <c r="AC12" s="69">
        <f>$AA$164</f>
        <v>0</v>
      </c>
      <c r="AD12" s="70">
        <f>RANK(AC12,AC$9:AC$38,0)+COUNTIF(AC$9:$AC12,AC12)-1</f>
        <v>4</v>
      </c>
      <c r="AE12" s="70">
        <f t="shared" si="3"/>
        <v>1</v>
      </c>
      <c r="AF12" s="70">
        <f>IF(ISBLANK($C12),0,1)*INDEX('Allocation Points'!$B$3:$AG$32,AE12,COUNTIF(AE$9:AE$38,AE12)+2)</f>
        <v>0</v>
      </c>
      <c r="AG12" s="74"/>
      <c r="AH12" s="69">
        <f>AA165</f>
        <v>0</v>
      </c>
      <c r="AI12" s="70">
        <f>RANK(AH12,AH$9:AH$38,0)+COUNTIF(AH$9:$AH12,AH12)-1</f>
        <v>4</v>
      </c>
      <c r="AJ12" s="70">
        <f t="shared" si="4"/>
        <v>1</v>
      </c>
      <c r="AK12" s="70">
        <f>IF(ISBLANK($C12),0,1)*INDEX('Allocation Points'!$B$3:$AG$32,AJ12,COUNTIF(AJ$9:AJ$38,AJ12)+2)</f>
        <v>0</v>
      </c>
      <c r="AL12" s="74"/>
      <c r="AM12" s="69">
        <f>AA163</f>
        <v>180</v>
      </c>
      <c r="AN12" s="70">
        <f>RANK(AM12,AM$9:AM$38,1)+COUNTIF(AM$9:$AM12,AM12)-1</f>
        <v>4</v>
      </c>
      <c r="AO12" s="70">
        <f t="shared" si="5"/>
        <v>1</v>
      </c>
      <c r="AP12" s="70">
        <f>IF(ISBLANK($C12),0,1)*INDEX('Allocation Points'!$B$3:$AG$32,AO12,COUNTIF(AO$9:AO$38,AO12)+2)</f>
        <v>0</v>
      </c>
    </row>
    <row r="13" spans="2:42" x14ac:dyDescent="0.35">
      <c r="B13" s="66">
        <v>5</v>
      </c>
      <c r="C13" s="71"/>
      <c r="D13" s="9"/>
      <c r="E13" s="55">
        <v>20</v>
      </c>
      <c r="F13" s="56"/>
      <c r="G13" s="57">
        <v>10</v>
      </c>
      <c r="H13" s="58">
        <v>10</v>
      </c>
      <c r="I13" s="58">
        <v>10</v>
      </c>
      <c r="J13" s="58">
        <v>10</v>
      </c>
      <c r="K13" s="58">
        <v>10</v>
      </c>
      <c r="L13" s="58">
        <v>10</v>
      </c>
      <c r="M13" s="58">
        <v>10</v>
      </c>
      <c r="N13" s="58">
        <v>10</v>
      </c>
      <c r="O13" s="59">
        <v>10</v>
      </c>
      <c r="P13" s="60">
        <f t="shared" si="0"/>
        <v>90</v>
      </c>
      <c r="Q13" s="61">
        <v>10</v>
      </c>
      <c r="R13" s="58">
        <v>10</v>
      </c>
      <c r="S13" s="58">
        <v>10</v>
      </c>
      <c r="T13" s="58">
        <v>10</v>
      </c>
      <c r="U13" s="58">
        <v>10</v>
      </c>
      <c r="V13" s="58">
        <v>10</v>
      </c>
      <c r="W13" s="58">
        <v>10</v>
      </c>
      <c r="X13" s="58">
        <v>10</v>
      </c>
      <c r="Y13" s="59">
        <v>10</v>
      </c>
      <c r="Z13" s="67">
        <f t="shared" si="1"/>
        <v>90</v>
      </c>
      <c r="AA13" s="68">
        <f t="shared" si="2"/>
        <v>180</v>
      </c>
      <c r="AB13" s="64"/>
      <c r="AC13" s="69">
        <f>$AA$187</f>
        <v>0</v>
      </c>
      <c r="AD13" s="70">
        <f>RANK(AC13,AC$9:AC$38,0)+COUNTIF(AC$9:$AC13,AC13)-1</f>
        <v>5</v>
      </c>
      <c r="AE13" s="70">
        <f t="shared" si="3"/>
        <v>1</v>
      </c>
      <c r="AF13" s="70">
        <f>IF(ISBLANK($C13),0,1)*INDEX('Allocation Points'!$B$3:$AG$32,AE13,COUNTIF(AE$9:AE$38,AE13)+2)</f>
        <v>0</v>
      </c>
      <c r="AG13" s="74"/>
      <c r="AH13" s="69">
        <f>AA188</f>
        <v>0</v>
      </c>
      <c r="AI13" s="70">
        <f>RANK(AH13,AH$9:AH$38,0)+COUNTIF(AH$9:$AH13,AH13)-1</f>
        <v>5</v>
      </c>
      <c r="AJ13" s="70">
        <f t="shared" si="4"/>
        <v>1</v>
      </c>
      <c r="AK13" s="70">
        <f>IF(ISBLANK($C13),0,1)*INDEX('Allocation Points'!$B$3:$AG$32,AJ13,COUNTIF(AJ$9:AJ$38,AJ13)+2)</f>
        <v>0</v>
      </c>
      <c r="AL13" s="74"/>
      <c r="AM13" s="69">
        <f>AA186</f>
        <v>180</v>
      </c>
      <c r="AN13" s="70">
        <f>RANK(AM13,AM$9:AM$38,1)+COUNTIF(AM$9:$AM13,AM13)-1</f>
        <v>5</v>
      </c>
      <c r="AO13" s="70">
        <f t="shared" si="5"/>
        <v>1</v>
      </c>
      <c r="AP13" s="70">
        <f>IF(ISBLANK($C13),0,1)*INDEX('Allocation Points'!$B$3:$AG$32,AO13,COUNTIF(AO$9:AO$38,AO13)+2)</f>
        <v>0</v>
      </c>
    </row>
    <row r="14" spans="2:42" x14ac:dyDescent="0.35">
      <c r="B14" s="66">
        <v>6</v>
      </c>
      <c r="C14" s="7"/>
      <c r="D14" s="9"/>
      <c r="E14" s="55">
        <v>20</v>
      </c>
      <c r="F14" s="56"/>
      <c r="G14" s="57">
        <v>10</v>
      </c>
      <c r="H14" s="58">
        <v>10</v>
      </c>
      <c r="I14" s="58">
        <v>10</v>
      </c>
      <c r="J14" s="58">
        <v>10</v>
      </c>
      <c r="K14" s="58">
        <v>10</v>
      </c>
      <c r="L14" s="58">
        <v>10</v>
      </c>
      <c r="M14" s="58">
        <v>10</v>
      </c>
      <c r="N14" s="58">
        <v>10</v>
      </c>
      <c r="O14" s="59">
        <v>10</v>
      </c>
      <c r="P14" s="60">
        <f t="shared" si="0"/>
        <v>90</v>
      </c>
      <c r="Q14" s="61">
        <v>10</v>
      </c>
      <c r="R14" s="58">
        <v>10</v>
      </c>
      <c r="S14" s="58">
        <v>10</v>
      </c>
      <c r="T14" s="58">
        <v>10</v>
      </c>
      <c r="U14" s="58">
        <v>10</v>
      </c>
      <c r="V14" s="58">
        <v>10</v>
      </c>
      <c r="W14" s="58">
        <v>10</v>
      </c>
      <c r="X14" s="58">
        <v>10</v>
      </c>
      <c r="Y14" s="59">
        <v>10</v>
      </c>
      <c r="Z14" s="67">
        <f t="shared" si="1"/>
        <v>90</v>
      </c>
      <c r="AA14" s="68">
        <f t="shared" si="2"/>
        <v>180</v>
      </c>
      <c r="AC14" s="69">
        <f>$AA$210</f>
        <v>0</v>
      </c>
      <c r="AD14" s="70">
        <f>RANK(AC14,AC$9:AC$38,0)+COUNTIF(AC$9:$AC14,AC14)-1</f>
        <v>6</v>
      </c>
      <c r="AE14" s="70">
        <f t="shared" si="3"/>
        <v>1</v>
      </c>
      <c r="AF14" s="70">
        <f>IF(ISBLANK($C14),0,1)*INDEX('Allocation Points'!$B$3:$AG$32,AE14,COUNTIF(AE$9:AE$38,AE14)+2)</f>
        <v>0</v>
      </c>
      <c r="AG14" s="74"/>
      <c r="AH14" s="69">
        <f>AA211</f>
        <v>0</v>
      </c>
      <c r="AI14" s="70">
        <f>RANK(AH14,AH$9:AH$38,0)+COUNTIF(AH$9:$AH14,AH14)-1</f>
        <v>6</v>
      </c>
      <c r="AJ14" s="70">
        <f t="shared" si="4"/>
        <v>1</v>
      </c>
      <c r="AK14" s="70">
        <f>IF(ISBLANK($C14),0,1)*INDEX('Allocation Points'!$B$3:$AG$32,AJ14,COUNTIF(AJ$9:AJ$38,AJ14)+2)</f>
        <v>0</v>
      </c>
      <c r="AL14" s="74"/>
      <c r="AM14" s="69">
        <f>AA209</f>
        <v>180</v>
      </c>
      <c r="AN14" s="70">
        <f>RANK(AM14,AM$9:AM$38,1)+COUNTIF(AM$9:$AM14,AM14)-1</f>
        <v>6</v>
      </c>
      <c r="AO14" s="70">
        <f t="shared" si="5"/>
        <v>1</v>
      </c>
      <c r="AP14" s="70">
        <f>IF(ISBLANK($C14),0,1)*INDEX('Allocation Points'!$B$3:$AG$32,AO14,COUNTIF(AO$9:AO$38,AO14)+2)</f>
        <v>0</v>
      </c>
    </row>
    <row r="15" spans="2:42" x14ac:dyDescent="0.35">
      <c r="B15" s="66">
        <v>7</v>
      </c>
      <c r="C15" s="7"/>
      <c r="D15" s="9"/>
      <c r="E15" s="55">
        <v>20</v>
      </c>
      <c r="F15" s="56"/>
      <c r="G15" s="57">
        <v>10</v>
      </c>
      <c r="H15" s="58">
        <v>10</v>
      </c>
      <c r="I15" s="58">
        <v>10</v>
      </c>
      <c r="J15" s="58">
        <v>10</v>
      </c>
      <c r="K15" s="58">
        <v>10</v>
      </c>
      <c r="L15" s="58">
        <v>10</v>
      </c>
      <c r="M15" s="58">
        <v>10</v>
      </c>
      <c r="N15" s="58">
        <v>10</v>
      </c>
      <c r="O15" s="59">
        <v>10</v>
      </c>
      <c r="P15" s="60">
        <f t="shared" si="0"/>
        <v>90</v>
      </c>
      <c r="Q15" s="61">
        <v>10</v>
      </c>
      <c r="R15" s="58">
        <v>10</v>
      </c>
      <c r="S15" s="58">
        <v>10</v>
      </c>
      <c r="T15" s="58">
        <v>10</v>
      </c>
      <c r="U15" s="58">
        <v>10</v>
      </c>
      <c r="V15" s="58">
        <v>10</v>
      </c>
      <c r="W15" s="58">
        <v>10</v>
      </c>
      <c r="X15" s="58">
        <v>10</v>
      </c>
      <c r="Y15" s="59">
        <v>10</v>
      </c>
      <c r="Z15" s="67">
        <f t="shared" si="1"/>
        <v>90</v>
      </c>
      <c r="AA15" s="68">
        <f t="shared" si="2"/>
        <v>180</v>
      </c>
      <c r="AB15" s="64"/>
      <c r="AC15" s="69">
        <f>$AA$233</f>
        <v>0</v>
      </c>
      <c r="AD15" s="70">
        <f>RANK(AC15,AC$9:AC$38,0)+COUNTIF(AC$9:$AC15,AC15)-1</f>
        <v>7</v>
      </c>
      <c r="AE15" s="70">
        <f t="shared" si="3"/>
        <v>1</v>
      </c>
      <c r="AF15" s="70">
        <f>IF(ISBLANK($C15),0,1)*INDEX('Allocation Points'!$B$3:$AG$32,AE15,COUNTIF(AE$9:AE$38,AE15)+2)</f>
        <v>0</v>
      </c>
      <c r="AG15" s="74"/>
      <c r="AH15" s="69">
        <f>AA234</f>
        <v>0</v>
      </c>
      <c r="AI15" s="70">
        <f>RANK(AH15,AH$9:AH$38,0)+COUNTIF(AH$9:$AH15,AH15)-1</f>
        <v>7</v>
      </c>
      <c r="AJ15" s="70">
        <f t="shared" si="4"/>
        <v>1</v>
      </c>
      <c r="AK15" s="70">
        <f>IF(ISBLANK($C15),0,1)*INDEX('Allocation Points'!$B$3:$AG$32,AJ15,COUNTIF(AJ$9:AJ$38,AJ15)+2)</f>
        <v>0</v>
      </c>
      <c r="AL15" s="74"/>
      <c r="AM15" s="69">
        <f>AA232</f>
        <v>180</v>
      </c>
      <c r="AN15" s="70">
        <f>RANK(AM15,AM$9:AM$38,1)+COUNTIF(AM$9:$AM15,AM15)-1</f>
        <v>7</v>
      </c>
      <c r="AO15" s="70">
        <f t="shared" si="5"/>
        <v>1</v>
      </c>
      <c r="AP15" s="70">
        <f>IF(ISBLANK($C15),0,1)*INDEX('Allocation Points'!$B$3:$AG$32,AO15,COUNTIF(AO$9:AO$38,AO15)+2)</f>
        <v>0</v>
      </c>
    </row>
    <row r="16" spans="2:42" x14ac:dyDescent="0.35">
      <c r="B16" s="66">
        <v>8</v>
      </c>
      <c r="C16" s="7"/>
      <c r="D16" s="12"/>
      <c r="E16" s="55">
        <v>20</v>
      </c>
      <c r="F16" s="56"/>
      <c r="G16" s="57">
        <v>10</v>
      </c>
      <c r="H16" s="58">
        <v>10</v>
      </c>
      <c r="I16" s="58">
        <v>10</v>
      </c>
      <c r="J16" s="58">
        <v>10</v>
      </c>
      <c r="K16" s="58">
        <v>10</v>
      </c>
      <c r="L16" s="58">
        <v>10</v>
      </c>
      <c r="M16" s="58">
        <v>10</v>
      </c>
      <c r="N16" s="58">
        <v>10</v>
      </c>
      <c r="O16" s="59">
        <v>10</v>
      </c>
      <c r="P16" s="60">
        <f t="shared" si="0"/>
        <v>90</v>
      </c>
      <c r="Q16" s="61">
        <v>10</v>
      </c>
      <c r="R16" s="58">
        <v>10</v>
      </c>
      <c r="S16" s="58">
        <v>10</v>
      </c>
      <c r="T16" s="58">
        <v>10</v>
      </c>
      <c r="U16" s="58">
        <v>10</v>
      </c>
      <c r="V16" s="58">
        <v>10</v>
      </c>
      <c r="W16" s="58">
        <v>10</v>
      </c>
      <c r="X16" s="58">
        <v>10</v>
      </c>
      <c r="Y16" s="59">
        <v>10</v>
      </c>
      <c r="Z16" s="67">
        <f t="shared" si="1"/>
        <v>90</v>
      </c>
      <c r="AA16" s="68">
        <f t="shared" si="2"/>
        <v>180</v>
      </c>
      <c r="AC16" s="69">
        <f>$AA$256</f>
        <v>0</v>
      </c>
      <c r="AD16" s="70">
        <f>RANK(AC16,AC$9:AC$38,0)+COUNTIF(AC$9:$AC16,AC16)-1</f>
        <v>8</v>
      </c>
      <c r="AE16" s="70">
        <f t="shared" si="3"/>
        <v>1</v>
      </c>
      <c r="AF16" s="70">
        <f>IF(ISBLANK($C16),0,1)*INDEX('Allocation Points'!$B$3:$AG$32,AE16,COUNTIF(AE$9:AE$38,AE16)+2)</f>
        <v>0</v>
      </c>
      <c r="AG16" s="74"/>
      <c r="AH16" s="69">
        <f>AA257</f>
        <v>0</v>
      </c>
      <c r="AI16" s="70">
        <f>RANK(AH16,AH$9:AH$38,0)+COUNTIF(AH$9:$AH16,AH16)-1</f>
        <v>8</v>
      </c>
      <c r="AJ16" s="70">
        <f t="shared" si="4"/>
        <v>1</v>
      </c>
      <c r="AK16" s="70">
        <f>IF(ISBLANK($C16),0,1)*INDEX('Allocation Points'!$B$3:$AG$32,AJ16,COUNTIF(AJ$9:AJ$38,AJ16)+2)</f>
        <v>0</v>
      </c>
      <c r="AL16" s="74"/>
      <c r="AM16" s="69">
        <f>AA255</f>
        <v>180</v>
      </c>
      <c r="AN16" s="70">
        <f>RANK(AM16,AM$9:AM$38,1)+COUNTIF(AM$9:$AM16,AM16)-1</f>
        <v>8</v>
      </c>
      <c r="AO16" s="70">
        <f t="shared" si="5"/>
        <v>1</v>
      </c>
      <c r="AP16" s="70">
        <f>IF(ISBLANK($C16),0,1)*INDEX('Allocation Points'!$B$3:$AG$32,AO16,COUNTIF(AO$9:AO$38,AO16)+2)</f>
        <v>0</v>
      </c>
    </row>
    <row r="17" spans="2:42" x14ac:dyDescent="0.35">
      <c r="B17" s="66">
        <v>9</v>
      </c>
      <c r="C17" s="7"/>
      <c r="D17" s="10"/>
      <c r="E17" s="55">
        <v>20</v>
      </c>
      <c r="F17" s="56"/>
      <c r="G17" s="57">
        <v>10</v>
      </c>
      <c r="H17" s="58">
        <v>10</v>
      </c>
      <c r="I17" s="58">
        <v>10</v>
      </c>
      <c r="J17" s="58">
        <v>10</v>
      </c>
      <c r="K17" s="58">
        <v>10</v>
      </c>
      <c r="L17" s="58">
        <v>10</v>
      </c>
      <c r="M17" s="58">
        <v>10</v>
      </c>
      <c r="N17" s="58">
        <v>10</v>
      </c>
      <c r="O17" s="59">
        <v>10</v>
      </c>
      <c r="P17" s="60">
        <f t="shared" si="0"/>
        <v>90</v>
      </c>
      <c r="Q17" s="61">
        <v>10</v>
      </c>
      <c r="R17" s="58">
        <v>10</v>
      </c>
      <c r="S17" s="58">
        <v>10</v>
      </c>
      <c r="T17" s="58">
        <v>10</v>
      </c>
      <c r="U17" s="58">
        <v>10</v>
      </c>
      <c r="V17" s="58">
        <v>10</v>
      </c>
      <c r="W17" s="58">
        <v>10</v>
      </c>
      <c r="X17" s="58">
        <v>10</v>
      </c>
      <c r="Y17" s="59">
        <v>10</v>
      </c>
      <c r="Z17" s="67">
        <f t="shared" si="1"/>
        <v>90</v>
      </c>
      <c r="AA17" s="68">
        <f t="shared" si="2"/>
        <v>180</v>
      </c>
      <c r="AC17" s="69">
        <f>$AA$279</f>
        <v>0</v>
      </c>
      <c r="AD17" s="70">
        <f>RANK(AC17,AC$9:AC$38,0)+COUNTIF(AC$9:$AC17,AC17)-1</f>
        <v>9</v>
      </c>
      <c r="AE17" s="70">
        <f t="shared" si="3"/>
        <v>1</v>
      </c>
      <c r="AF17" s="70">
        <f>IF(ISBLANK($C17),0,1)*INDEX('Allocation Points'!$B$3:$AG$32,AE17,COUNTIF(AE$9:AE$38,AE17)+2)</f>
        <v>0</v>
      </c>
      <c r="AG17" s="74"/>
      <c r="AH17" s="69">
        <f>AA280</f>
        <v>0</v>
      </c>
      <c r="AI17" s="70">
        <f>RANK(AH17,AH$9:AH$38,0)+COUNTIF(AH$9:$AH17,AH17)-1</f>
        <v>9</v>
      </c>
      <c r="AJ17" s="70">
        <f t="shared" si="4"/>
        <v>1</v>
      </c>
      <c r="AK17" s="70">
        <f>IF(ISBLANK($C17),0,1)*INDEX('Allocation Points'!$B$3:$AG$32,AJ17,COUNTIF(AJ$9:AJ$38,AJ17)+2)</f>
        <v>0</v>
      </c>
      <c r="AL17" s="74"/>
      <c r="AM17" s="69">
        <f>AA278</f>
        <v>180</v>
      </c>
      <c r="AN17" s="70">
        <f>RANK(AM17,AM$9:AM$38,1)+COUNTIF(AM$9:$AM17,AM17)-1</f>
        <v>9</v>
      </c>
      <c r="AO17" s="70">
        <f t="shared" si="5"/>
        <v>1</v>
      </c>
      <c r="AP17" s="70">
        <f>IF(ISBLANK($C17),0,1)*INDEX('Allocation Points'!$B$3:$AG$32,AO17,COUNTIF(AO$9:AO$38,AO17)+2)</f>
        <v>0</v>
      </c>
    </row>
    <row r="18" spans="2:42" x14ac:dyDescent="0.35">
      <c r="B18" s="66">
        <v>10</v>
      </c>
      <c r="C18" s="11"/>
      <c r="D18" s="9"/>
      <c r="E18" s="55">
        <v>20</v>
      </c>
      <c r="F18" s="56"/>
      <c r="G18" s="57">
        <v>10</v>
      </c>
      <c r="H18" s="58">
        <v>10</v>
      </c>
      <c r="I18" s="58">
        <v>10</v>
      </c>
      <c r="J18" s="58">
        <v>10</v>
      </c>
      <c r="K18" s="58">
        <v>10</v>
      </c>
      <c r="L18" s="58">
        <v>10</v>
      </c>
      <c r="M18" s="58">
        <v>10</v>
      </c>
      <c r="N18" s="58">
        <v>10</v>
      </c>
      <c r="O18" s="59">
        <v>10</v>
      </c>
      <c r="P18" s="60">
        <f t="shared" si="0"/>
        <v>90</v>
      </c>
      <c r="Q18" s="61">
        <v>10</v>
      </c>
      <c r="R18" s="58">
        <v>10</v>
      </c>
      <c r="S18" s="58">
        <v>10</v>
      </c>
      <c r="T18" s="58">
        <v>10</v>
      </c>
      <c r="U18" s="58">
        <v>10</v>
      </c>
      <c r="V18" s="58">
        <v>10</v>
      </c>
      <c r="W18" s="58">
        <v>10</v>
      </c>
      <c r="X18" s="58">
        <v>10</v>
      </c>
      <c r="Y18" s="59">
        <v>10</v>
      </c>
      <c r="Z18" s="67">
        <f t="shared" si="1"/>
        <v>90</v>
      </c>
      <c r="AA18" s="68">
        <f t="shared" si="2"/>
        <v>180</v>
      </c>
      <c r="AB18" s="64"/>
      <c r="AC18" s="69">
        <f>$AA$302</f>
        <v>0</v>
      </c>
      <c r="AD18" s="70">
        <f>RANK(AC18,AC$9:AC$38,0)+COUNTIF(AC$9:$AC18,AC18)-1</f>
        <v>10</v>
      </c>
      <c r="AE18" s="70">
        <f t="shared" si="3"/>
        <v>1</v>
      </c>
      <c r="AF18" s="70">
        <f>IF(ISBLANK($C18),0,1)*INDEX('Allocation Points'!$B$3:$AG$32,AE18,COUNTIF(AE$9:AE$38,AE18)+2)</f>
        <v>0</v>
      </c>
      <c r="AG18" s="74"/>
      <c r="AH18" s="69">
        <f>AA303</f>
        <v>0</v>
      </c>
      <c r="AI18" s="70">
        <f>RANK(AH18,AH$9:AH$38,0)+COUNTIF(AH$9:$AH18,AH18)-1</f>
        <v>10</v>
      </c>
      <c r="AJ18" s="70">
        <f t="shared" si="4"/>
        <v>1</v>
      </c>
      <c r="AK18" s="70">
        <f>IF(ISBLANK($C18),0,1)*INDEX('Allocation Points'!$B$3:$AG$32,AJ18,COUNTIF(AJ$9:AJ$38,AJ18)+2)</f>
        <v>0</v>
      </c>
      <c r="AL18" s="74"/>
      <c r="AM18" s="69">
        <f>AA301</f>
        <v>180</v>
      </c>
      <c r="AN18" s="70">
        <f>RANK(AM18,AM$9:AM$38,1)+COUNTIF(AM$9:$AM18,AM18)-1</f>
        <v>10</v>
      </c>
      <c r="AO18" s="70">
        <f t="shared" si="5"/>
        <v>1</v>
      </c>
      <c r="AP18" s="70">
        <f>IF(ISBLANK($C18),0,1)*INDEX('Allocation Points'!$B$3:$AG$32,AO18,COUNTIF(AO$9:AO$38,AO18)+2)</f>
        <v>0</v>
      </c>
    </row>
    <row r="19" spans="2:42" x14ac:dyDescent="0.35">
      <c r="B19" s="66">
        <v>11</v>
      </c>
      <c r="C19" s="72"/>
      <c r="D19" s="10"/>
      <c r="E19" s="55">
        <v>20</v>
      </c>
      <c r="F19" s="56"/>
      <c r="G19" s="57">
        <v>10</v>
      </c>
      <c r="H19" s="58">
        <v>10</v>
      </c>
      <c r="I19" s="58">
        <v>10</v>
      </c>
      <c r="J19" s="58">
        <v>10</v>
      </c>
      <c r="K19" s="58">
        <v>10</v>
      </c>
      <c r="L19" s="58">
        <v>10</v>
      </c>
      <c r="M19" s="58">
        <v>10</v>
      </c>
      <c r="N19" s="58">
        <v>10</v>
      </c>
      <c r="O19" s="59">
        <v>10</v>
      </c>
      <c r="P19" s="60">
        <f t="shared" si="0"/>
        <v>90</v>
      </c>
      <c r="Q19" s="61">
        <v>10</v>
      </c>
      <c r="R19" s="58">
        <v>10</v>
      </c>
      <c r="S19" s="58">
        <v>10</v>
      </c>
      <c r="T19" s="58">
        <v>10</v>
      </c>
      <c r="U19" s="58">
        <v>10</v>
      </c>
      <c r="V19" s="58">
        <v>10</v>
      </c>
      <c r="W19" s="58">
        <v>10</v>
      </c>
      <c r="X19" s="58">
        <v>10</v>
      </c>
      <c r="Y19" s="59">
        <v>10</v>
      </c>
      <c r="Z19" s="67">
        <f t="shared" si="1"/>
        <v>90</v>
      </c>
      <c r="AA19" s="68">
        <f t="shared" si="2"/>
        <v>180</v>
      </c>
      <c r="AC19" s="69">
        <f>$AA$325</f>
        <v>0</v>
      </c>
      <c r="AD19" s="70">
        <f>RANK(AC19,AC$9:AC$38,0)+COUNTIF(AC$9:$AC19,AC19)-1</f>
        <v>11</v>
      </c>
      <c r="AE19" s="70">
        <f t="shared" si="3"/>
        <v>1</v>
      </c>
      <c r="AF19" s="70">
        <f>IF(ISBLANK($C19),0,1)*INDEX('Allocation Points'!$B$3:$AG$32,AE19,COUNTIF(AE$9:AE$38,AE19)+2)</f>
        <v>0</v>
      </c>
      <c r="AG19" s="74"/>
      <c r="AH19" s="69">
        <f>AA326</f>
        <v>0</v>
      </c>
      <c r="AI19" s="70">
        <f>RANK(AH19,AH$9:AH$38,0)+COUNTIF(AH$9:$AH19,AH19)-1</f>
        <v>11</v>
      </c>
      <c r="AJ19" s="70">
        <f t="shared" si="4"/>
        <v>1</v>
      </c>
      <c r="AK19" s="70">
        <f>IF(ISBLANK($C19),0,1)*INDEX('Allocation Points'!$B$3:$AG$32,AJ19,COUNTIF(AJ$9:AJ$38,AJ19)+2)</f>
        <v>0</v>
      </c>
      <c r="AL19" s="74"/>
      <c r="AM19" s="69">
        <f>AA324</f>
        <v>180</v>
      </c>
      <c r="AN19" s="70">
        <f>RANK(AM19,AM$9:AM$38,1)+COUNTIF(AM$9:$AM19,AM19)-1</f>
        <v>11</v>
      </c>
      <c r="AO19" s="70">
        <f t="shared" si="5"/>
        <v>1</v>
      </c>
      <c r="AP19" s="70">
        <f>IF(ISBLANK($C19),0,1)*INDEX('Allocation Points'!$B$3:$AG$32,AO19,COUNTIF(AO$9:AO$38,AO19)+2)</f>
        <v>0</v>
      </c>
    </row>
    <row r="20" spans="2:42" x14ac:dyDescent="0.35">
      <c r="B20" s="66">
        <v>12</v>
      </c>
      <c r="C20" s="71"/>
      <c r="D20" s="12"/>
      <c r="E20" s="55">
        <v>20</v>
      </c>
      <c r="F20" s="56"/>
      <c r="G20" s="57">
        <v>10</v>
      </c>
      <c r="H20" s="58">
        <v>10</v>
      </c>
      <c r="I20" s="58">
        <v>10</v>
      </c>
      <c r="J20" s="58">
        <v>10</v>
      </c>
      <c r="K20" s="58">
        <v>10</v>
      </c>
      <c r="L20" s="58">
        <v>10</v>
      </c>
      <c r="M20" s="58">
        <v>10</v>
      </c>
      <c r="N20" s="58">
        <v>10</v>
      </c>
      <c r="O20" s="59">
        <v>10</v>
      </c>
      <c r="P20" s="60">
        <f t="shared" si="0"/>
        <v>90</v>
      </c>
      <c r="Q20" s="61">
        <v>10</v>
      </c>
      <c r="R20" s="58">
        <v>10</v>
      </c>
      <c r="S20" s="58">
        <v>10</v>
      </c>
      <c r="T20" s="58">
        <v>10</v>
      </c>
      <c r="U20" s="58">
        <v>10</v>
      </c>
      <c r="V20" s="58">
        <v>10</v>
      </c>
      <c r="W20" s="58">
        <v>10</v>
      </c>
      <c r="X20" s="58">
        <v>10</v>
      </c>
      <c r="Y20" s="59">
        <v>10</v>
      </c>
      <c r="Z20" s="67">
        <f t="shared" si="1"/>
        <v>90</v>
      </c>
      <c r="AA20" s="68">
        <f t="shared" si="2"/>
        <v>180</v>
      </c>
      <c r="AB20" s="64"/>
      <c r="AC20" s="69">
        <f>$AA$348</f>
        <v>0</v>
      </c>
      <c r="AD20" s="70">
        <f>RANK(AC20,AC$9:AC$38,0)+COUNTIF(AC$9:$AC20,AC20)-1</f>
        <v>12</v>
      </c>
      <c r="AE20" s="70">
        <f t="shared" si="3"/>
        <v>1</v>
      </c>
      <c r="AF20" s="70">
        <f>IF(ISBLANK($C20),0,1)*INDEX('Allocation Points'!$B$3:$AG$32,AE20,COUNTIF(AE$9:AE$38,AE20)+2)</f>
        <v>0</v>
      </c>
      <c r="AG20" s="74"/>
      <c r="AH20" s="69">
        <f>AA349</f>
        <v>0</v>
      </c>
      <c r="AI20" s="70">
        <f>RANK(AH20,AH$9:AH$38,0)+COUNTIF(AH$9:$AH20,AH20)-1</f>
        <v>12</v>
      </c>
      <c r="AJ20" s="70">
        <f t="shared" si="4"/>
        <v>1</v>
      </c>
      <c r="AK20" s="70">
        <f>IF(ISBLANK($C20),0,1)*INDEX('Allocation Points'!$B$3:$AG$32,AJ20,COUNTIF(AJ$9:AJ$38,AJ20)+2)</f>
        <v>0</v>
      </c>
      <c r="AL20" s="74"/>
      <c r="AM20" s="69">
        <f>AA347</f>
        <v>180</v>
      </c>
      <c r="AN20" s="70">
        <f>RANK(AM20,AM$9:AM$38,1)+COUNTIF(AM$9:$AM20,AM20)-1</f>
        <v>12</v>
      </c>
      <c r="AO20" s="70">
        <f t="shared" si="5"/>
        <v>1</v>
      </c>
      <c r="AP20" s="70">
        <f>IF(ISBLANK($C20),0,1)*INDEX('Allocation Points'!$B$3:$AG$32,AO20,COUNTIF(AO$9:AO$38,AO20)+2)</f>
        <v>0</v>
      </c>
    </row>
    <row r="21" spans="2:42" x14ac:dyDescent="0.35">
      <c r="B21" s="73">
        <v>13</v>
      </c>
      <c r="C21" s="7"/>
      <c r="D21" s="10"/>
      <c r="E21" s="55">
        <v>20</v>
      </c>
      <c r="F21" s="56"/>
      <c r="G21" s="57">
        <v>10</v>
      </c>
      <c r="H21" s="58">
        <v>10</v>
      </c>
      <c r="I21" s="58">
        <v>10</v>
      </c>
      <c r="J21" s="58">
        <v>10</v>
      </c>
      <c r="K21" s="58">
        <v>10</v>
      </c>
      <c r="L21" s="58">
        <v>10</v>
      </c>
      <c r="M21" s="58">
        <v>10</v>
      </c>
      <c r="N21" s="58">
        <v>10</v>
      </c>
      <c r="O21" s="59">
        <v>10</v>
      </c>
      <c r="P21" s="60">
        <f t="shared" si="0"/>
        <v>90</v>
      </c>
      <c r="Q21" s="61">
        <v>10</v>
      </c>
      <c r="R21" s="58">
        <v>10</v>
      </c>
      <c r="S21" s="58">
        <v>10</v>
      </c>
      <c r="T21" s="58">
        <v>10</v>
      </c>
      <c r="U21" s="58">
        <v>10</v>
      </c>
      <c r="V21" s="58">
        <v>10</v>
      </c>
      <c r="W21" s="58">
        <v>10</v>
      </c>
      <c r="X21" s="58">
        <v>10</v>
      </c>
      <c r="Y21" s="59">
        <v>10</v>
      </c>
      <c r="Z21" s="67">
        <f t="shared" si="1"/>
        <v>90</v>
      </c>
      <c r="AA21" s="68">
        <f t="shared" si="2"/>
        <v>180</v>
      </c>
      <c r="AC21" s="69">
        <f>$AA$371</f>
        <v>0</v>
      </c>
      <c r="AD21" s="69">
        <f>RANK(AC21,AC$9:AC$38,0)+COUNTIF(AC$9:$AC21,AC21)-1</f>
        <v>13</v>
      </c>
      <c r="AE21" s="69">
        <f t="shared" si="3"/>
        <v>1</v>
      </c>
      <c r="AF21" s="69">
        <f>IF(ISBLANK($C21),0,1)*INDEX('Allocation Points'!$B$3:$AG$32,AE21,COUNTIF(AE$9:AE$38,AE21)+2)</f>
        <v>0</v>
      </c>
      <c r="AG21" s="74"/>
      <c r="AH21" s="69">
        <f>AA372</f>
        <v>0</v>
      </c>
      <c r="AI21" s="70">
        <f>RANK(AH21,AH$9:AH$38,0)+COUNTIF(AH$9:$AH21,AH21)-1</f>
        <v>13</v>
      </c>
      <c r="AJ21" s="69">
        <f t="shared" si="4"/>
        <v>1</v>
      </c>
      <c r="AK21" s="69">
        <f>IF(ISBLANK($C21),0,1)*INDEX('Allocation Points'!$B$3:$AG$32,AJ21,COUNTIF(AJ$9:AJ$38,AJ21)+2)</f>
        <v>0</v>
      </c>
      <c r="AL21" s="74"/>
      <c r="AM21" s="69">
        <f>AA370</f>
        <v>180</v>
      </c>
      <c r="AN21" s="70">
        <f>RANK(AM21,AM$9:AM$38,1)+COUNTIF(AM$9:$AM21,AM21)-1</f>
        <v>13</v>
      </c>
      <c r="AO21" s="69">
        <f t="shared" si="5"/>
        <v>1</v>
      </c>
      <c r="AP21" s="69">
        <f>IF(ISBLANK($C21),0,1)*INDEX('Allocation Points'!$B$3:$AG$32,AO21,COUNTIF(AO$9:AO$38,AO21)+2)</f>
        <v>0</v>
      </c>
    </row>
    <row r="22" spans="2:42" x14ac:dyDescent="0.35">
      <c r="B22" s="73">
        <v>14</v>
      </c>
      <c r="C22" s="7"/>
      <c r="D22" s="10"/>
      <c r="E22" s="55">
        <v>20</v>
      </c>
      <c r="F22" s="56"/>
      <c r="G22" s="57">
        <v>10</v>
      </c>
      <c r="H22" s="58">
        <v>10</v>
      </c>
      <c r="I22" s="58">
        <v>10</v>
      </c>
      <c r="J22" s="58">
        <v>10</v>
      </c>
      <c r="K22" s="58">
        <v>10</v>
      </c>
      <c r="L22" s="58">
        <v>10</v>
      </c>
      <c r="M22" s="58">
        <v>10</v>
      </c>
      <c r="N22" s="58">
        <v>10</v>
      </c>
      <c r="O22" s="59">
        <v>10</v>
      </c>
      <c r="P22" s="60">
        <f t="shared" si="0"/>
        <v>90</v>
      </c>
      <c r="Q22" s="61">
        <v>10</v>
      </c>
      <c r="R22" s="58">
        <v>10</v>
      </c>
      <c r="S22" s="58">
        <v>10</v>
      </c>
      <c r="T22" s="58">
        <v>10</v>
      </c>
      <c r="U22" s="58">
        <v>10</v>
      </c>
      <c r="V22" s="58">
        <v>10</v>
      </c>
      <c r="W22" s="58">
        <v>10</v>
      </c>
      <c r="X22" s="58">
        <v>10</v>
      </c>
      <c r="Y22" s="59">
        <v>10</v>
      </c>
      <c r="Z22" s="67">
        <f t="shared" si="1"/>
        <v>90</v>
      </c>
      <c r="AA22" s="68">
        <f t="shared" si="2"/>
        <v>180</v>
      </c>
      <c r="AC22" s="69">
        <f>$AA$394</f>
        <v>0</v>
      </c>
      <c r="AD22" s="70">
        <f>RANK(AC22,AC$9:AC$38,0)+COUNTIF(AC$9:$AC22,AC22)-1</f>
        <v>14</v>
      </c>
      <c r="AE22" s="70">
        <f t="shared" si="3"/>
        <v>1</v>
      </c>
      <c r="AF22" s="70">
        <f>IF(ISBLANK($C22),0,1)*INDEX('Allocation Points'!$B$3:$AG$32,AE22,COUNTIF(AE$9:AE$38,AE22)+2)</f>
        <v>0</v>
      </c>
      <c r="AG22" s="74"/>
      <c r="AH22" s="69">
        <f>AA395</f>
        <v>0</v>
      </c>
      <c r="AI22" s="70">
        <f>RANK(AH22,AH$9:AH$38,0)+COUNTIF(AH$9:$AH22,AH22)-1</f>
        <v>14</v>
      </c>
      <c r="AJ22" s="70">
        <f t="shared" si="4"/>
        <v>1</v>
      </c>
      <c r="AK22" s="70">
        <f>IF(ISBLANK($C22),0,1)*INDEX('Allocation Points'!$B$3:$AG$32,AJ22,COUNTIF(AJ$9:AJ$38,AJ22)+2)</f>
        <v>0</v>
      </c>
      <c r="AL22" s="74"/>
      <c r="AM22" s="69">
        <f>AA393</f>
        <v>180</v>
      </c>
      <c r="AN22" s="70">
        <f>RANK(AM22,AM$9:AM$38,1)+COUNTIF(AM$9:$AM22,AM22)-1</f>
        <v>14</v>
      </c>
      <c r="AO22" s="70">
        <f t="shared" si="5"/>
        <v>1</v>
      </c>
      <c r="AP22" s="70">
        <f>IF(ISBLANK($C22),0,1)*INDEX('Allocation Points'!$B$3:$AG$32,AO22,COUNTIF(AO$9:AO$38,AO22)+2)</f>
        <v>0</v>
      </c>
    </row>
    <row r="23" spans="2:42" x14ac:dyDescent="0.35">
      <c r="B23" s="73">
        <v>15</v>
      </c>
      <c r="C23" s="7"/>
      <c r="D23" s="9"/>
      <c r="E23" s="55">
        <v>20</v>
      </c>
      <c r="F23" s="56"/>
      <c r="G23" s="57">
        <v>10</v>
      </c>
      <c r="H23" s="58">
        <v>10</v>
      </c>
      <c r="I23" s="58">
        <v>10</v>
      </c>
      <c r="J23" s="58">
        <v>10</v>
      </c>
      <c r="K23" s="58">
        <v>10</v>
      </c>
      <c r="L23" s="58">
        <v>10</v>
      </c>
      <c r="M23" s="58">
        <v>10</v>
      </c>
      <c r="N23" s="58">
        <v>10</v>
      </c>
      <c r="O23" s="59">
        <v>10</v>
      </c>
      <c r="P23" s="60">
        <f t="shared" si="0"/>
        <v>90</v>
      </c>
      <c r="Q23" s="61">
        <v>10</v>
      </c>
      <c r="R23" s="58">
        <v>10</v>
      </c>
      <c r="S23" s="58">
        <v>10</v>
      </c>
      <c r="T23" s="58">
        <v>10</v>
      </c>
      <c r="U23" s="58">
        <v>10</v>
      </c>
      <c r="V23" s="58">
        <v>10</v>
      </c>
      <c r="W23" s="58">
        <v>10</v>
      </c>
      <c r="X23" s="58">
        <v>10</v>
      </c>
      <c r="Y23" s="59">
        <v>10</v>
      </c>
      <c r="Z23" s="67">
        <f t="shared" si="1"/>
        <v>90</v>
      </c>
      <c r="AA23" s="68">
        <f t="shared" si="2"/>
        <v>180</v>
      </c>
      <c r="AB23" s="74"/>
      <c r="AC23" s="69">
        <f>$AA$417</f>
        <v>0</v>
      </c>
      <c r="AD23" s="70">
        <f>RANK(AC23,AC$9:AC$38,0)+COUNTIF(AC$9:$AC23,AC23)-1</f>
        <v>15</v>
      </c>
      <c r="AE23" s="70">
        <f t="shared" si="3"/>
        <v>1</v>
      </c>
      <c r="AF23" s="70">
        <f>IF(ISBLANK($C23),0,1)*INDEX('Allocation Points'!$B$3:$AG$32,AE23,COUNTIF(AE$9:AE$38,AE23)+2)</f>
        <v>0</v>
      </c>
      <c r="AG23" s="74"/>
      <c r="AH23" s="69">
        <f>AA418</f>
        <v>0</v>
      </c>
      <c r="AI23" s="70">
        <f>RANK(AH23,AH$9:AH$38,0)+COUNTIF(AH$9:$AH23,AH23)-1</f>
        <v>15</v>
      </c>
      <c r="AJ23" s="70">
        <f t="shared" si="4"/>
        <v>1</v>
      </c>
      <c r="AK23" s="70">
        <f>IF(ISBLANK($C23),0,1)*INDEX('Allocation Points'!$B$3:$AG$32,AJ23,COUNTIF(AJ$9:AJ$38,AJ23)+2)</f>
        <v>0</v>
      </c>
      <c r="AL23" s="74"/>
      <c r="AM23" s="69">
        <f>AA416</f>
        <v>180</v>
      </c>
      <c r="AN23" s="70">
        <f>RANK(AM23,AM$9:AM$38,1)+COUNTIF(AM$9:$AM23,AM23)-1</f>
        <v>15</v>
      </c>
      <c r="AO23" s="70">
        <f t="shared" si="5"/>
        <v>1</v>
      </c>
      <c r="AP23" s="70">
        <f>IF(ISBLANK($C23),0,1)*INDEX('Allocation Points'!$B$3:$AG$32,AO23,COUNTIF(AO$9:AO$38,AO23)+2)</f>
        <v>0</v>
      </c>
    </row>
    <row r="24" spans="2:42" x14ac:dyDescent="0.35">
      <c r="B24" s="73">
        <v>16</v>
      </c>
      <c r="C24" s="7"/>
      <c r="D24" s="9"/>
      <c r="E24" s="55">
        <v>20</v>
      </c>
      <c r="F24" s="56"/>
      <c r="G24" s="57">
        <v>10</v>
      </c>
      <c r="H24" s="58">
        <v>10</v>
      </c>
      <c r="I24" s="58">
        <v>10</v>
      </c>
      <c r="J24" s="58">
        <v>10</v>
      </c>
      <c r="K24" s="58">
        <v>10</v>
      </c>
      <c r="L24" s="58">
        <v>10</v>
      </c>
      <c r="M24" s="58">
        <v>10</v>
      </c>
      <c r="N24" s="58">
        <v>10</v>
      </c>
      <c r="O24" s="59">
        <v>10</v>
      </c>
      <c r="P24" s="60">
        <f t="shared" si="0"/>
        <v>90</v>
      </c>
      <c r="Q24" s="61">
        <v>10</v>
      </c>
      <c r="R24" s="58">
        <v>10</v>
      </c>
      <c r="S24" s="58">
        <v>10</v>
      </c>
      <c r="T24" s="58">
        <v>10</v>
      </c>
      <c r="U24" s="58">
        <v>10</v>
      </c>
      <c r="V24" s="58">
        <v>10</v>
      </c>
      <c r="W24" s="58">
        <v>10</v>
      </c>
      <c r="X24" s="58">
        <v>10</v>
      </c>
      <c r="Y24" s="59">
        <v>10</v>
      </c>
      <c r="Z24" s="67">
        <f t="shared" si="1"/>
        <v>90</v>
      </c>
      <c r="AA24" s="68">
        <f t="shared" si="2"/>
        <v>180</v>
      </c>
      <c r="AB24" s="74"/>
      <c r="AC24" s="69">
        <f>$AA$440</f>
        <v>0</v>
      </c>
      <c r="AD24" s="70">
        <f>RANK(AC24,AC$9:AC$38,0)+COUNTIF(AC$9:$AC24,AC24)-1</f>
        <v>16</v>
      </c>
      <c r="AE24" s="70">
        <f t="shared" si="3"/>
        <v>1</v>
      </c>
      <c r="AF24" s="70">
        <f>IF(ISBLANK($C24),0,1)*INDEX('Allocation Points'!$B$3:$AG$32,AE24,COUNTIF(AE$9:AE$38,AE24)+2)</f>
        <v>0</v>
      </c>
      <c r="AG24" s="74"/>
      <c r="AH24" s="69">
        <f>AA441</f>
        <v>0</v>
      </c>
      <c r="AI24" s="70">
        <f>RANK(AH24,AH$9:AH$38,0)+COUNTIF(AH$9:$AH24,AH24)-1</f>
        <v>16</v>
      </c>
      <c r="AJ24" s="70">
        <f t="shared" si="4"/>
        <v>1</v>
      </c>
      <c r="AK24" s="70">
        <f>IF(ISBLANK($C24),0,1)*INDEX('Allocation Points'!$B$3:$AG$32,AJ24,COUNTIF(AJ$9:AJ$38,AJ24)+2)</f>
        <v>0</v>
      </c>
      <c r="AL24" s="74"/>
      <c r="AM24" s="69">
        <f>AA439</f>
        <v>180</v>
      </c>
      <c r="AN24" s="70">
        <f>RANK(AM24,AM$9:AM$38,1)+COUNTIF(AM$9:$AM24,AM24)-1</f>
        <v>16</v>
      </c>
      <c r="AO24" s="70">
        <f t="shared" si="5"/>
        <v>1</v>
      </c>
      <c r="AP24" s="70">
        <f>IF(ISBLANK($C24),0,1)*INDEX('Allocation Points'!$B$3:$AG$32,AO24,COUNTIF(AO$9:AO$38,AO24)+2)</f>
        <v>0</v>
      </c>
    </row>
    <row r="25" spans="2:42" x14ac:dyDescent="0.35">
      <c r="B25" s="75">
        <v>17</v>
      </c>
      <c r="C25" s="7"/>
      <c r="D25" s="10"/>
      <c r="E25" s="55">
        <v>20</v>
      </c>
      <c r="F25" s="56"/>
      <c r="G25" s="57">
        <v>10</v>
      </c>
      <c r="H25" s="58">
        <v>10</v>
      </c>
      <c r="I25" s="58">
        <v>10</v>
      </c>
      <c r="J25" s="58">
        <v>10</v>
      </c>
      <c r="K25" s="58">
        <v>10</v>
      </c>
      <c r="L25" s="58">
        <v>10</v>
      </c>
      <c r="M25" s="58">
        <v>10</v>
      </c>
      <c r="N25" s="58">
        <v>10</v>
      </c>
      <c r="O25" s="59">
        <v>10</v>
      </c>
      <c r="P25" s="60">
        <f t="shared" si="0"/>
        <v>90</v>
      </c>
      <c r="Q25" s="61">
        <v>10</v>
      </c>
      <c r="R25" s="58">
        <v>10</v>
      </c>
      <c r="S25" s="58">
        <v>10</v>
      </c>
      <c r="T25" s="58">
        <v>10</v>
      </c>
      <c r="U25" s="58">
        <v>10</v>
      </c>
      <c r="V25" s="58">
        <v>10</v>
      </c>
      <c r="W25" s="58">
        <v>10</v>
      </c>
      <c r="X25" s="58">
        <v>10</v>
      </c>
      <c r="Y25" s="59">
        <v>10</v>
      </c>
      <c r="Z25" s="76">
        <f t="shared" si="1"/>
        <v>90</v>
      </c>
      <c r="AA25" s="77">
        <f t="shared" si="2"/>
        <v>180</v>
      </c>
      <c r="AC25" s="69">
        <f>$AA$463</f>
        <v>0</v>
      </c>
      <c r="AD25" s="70">
        <f>RANK(AC25,AC$9:AC$38,0)+COUNTIF(AC$9:$AC25,AC25)-1</f>
        <v>17</v>
      </c>
      <c r="AE25" s="70">
        <f t="shared" si="3"/>
        <v>1</v>
      </c>
      <c r="AF25" s="70">
        <f>IF(ISBLANK($C25),0,1)*INDEX('Allocation Points'!$B$3:$AG$32,AE25,COUNTIF(AE$9:AE$38,AE25)+2)</f>
        <v>0</v>
      </c>
      <c r="AG25" s="74"/>
      <c r="AH25" s="69">
        <f>AA464</f>
        <v>0</v>
      </c>
      <c r="AI25" s="70">
        <f>RANK(AH25,AH$9:AH$38,0)+COUNTIF(AH$9:$AH25,AH25)-1</f>
        <v>17</v>
      </c>
      <c r="AJ25" s="70">
        <f t="shared" si="4"/>
        <v>1</v>
      </c>
      <c r="AK25" s="70">
        <f>IF(ISBLANK($C25),0,1)*INDEX('Allocation Points'!$B$3:$AG$32,AJ25,COUNTIF(AJ$9:AJ$38,AJ25)+2)</f>
        <v>0</v>
      </c>
      <c r="AL25" s="74"/>
      <c r="AM25" s="69">
        <f>AA462</f>
        <v>180</v>
      </c>
      <c r="AN25" s="70">
        <f>RANK(AM25,AM$9:AM$38,1)+COUNTIF(AM$9:$AM25,AM25)-1</f>
        <v>17</v>
      </c>
      <c r="AO25" s="70">
        <f t="shared" si="5"/>
        <v>1</v>
      </c>
      <c r="AP25" s="70">
        <f>IF(ISBLANK($C25),0,1)*INDEX('Allocation Points'!$B$3:$AG$32,AO25,COUNTIF(AO$9:AO$38,AO25)+2)</f>
        <v>0</v>
      </c>
    </row>
    <row r="26" spans="2:42" x14ac:dyDescent="0.35">
      <c r="B26" s="78">
        <v>18</v>
      </c>
      <c r="C26" s="7"/>
      <c r="D26" s="9"/>
      <c r="E26" s="55">
        <v>20</v>
      </c>
      <c r="F26" s="79"/>
      <c r="G26" s="80">
        <v>10</v>
      </c>
      <c r="H26" s="81">
        <v>10</v>
      </c>
      <c r="I26" s="81">
        <v>10</v>
      </c>
      <c r="J26" s="81">
        <v>10</v>
      </c>
      <c r="K26" s="81">
        <v>10</v>
      </c>
      <c r="L26" s="81">
        <v>10</v>
      </c>
      <c r="M26" s="81">
        <v>10</v>
      </c>
      <c r="N26" s="81">
        <v>10</v>
      </c>
      <c r="O26" s="82">
        <v>10</v>
      </c>
      <c r="P26" s="83">
        <f t="shared" si="0"/>
        <v>90</v>
      </c>
      <c r="Q26" s="84">
        <v>10</v>
      </c>
      <c r="R26" s="81">
        <v>10</v>
      </c>
      <c r="S26" s="81">
        <v>10</v>
      </c>
      <c r="T26" s="81">
        <v>10</v>
      </c>
      <c r="U26" s="81">
        <v>10</v>
      </c>
      <c r="V26" s="81">
        <v>10</v>
      </c>
      <c r="W26" s="81">
        <v>10</v>
      </c>
      <c r="X26" s="81">
        <v>10</v>
      </c>
      <c r="Y26" s="82">
        <v>10</v>
      </c>
      <c r="Z26" s="44">
        <f t="shared" si="1"/>
        <v>90</v>
      </c>
      <c r="AA26" s="85">
        <f t="shared" si="2"/>
        <v>180</v>
      </c>
      <c r="AC26" s="69">
        <f>$AA$486</f>
        <v>0</v>
      </c>
      <c r="AD26" s="70">
        <f>RANK(AC26,AC$9:AC$38,0)+COUNTIF(AC$9:$AC26,AC26)-1</f>
        <v>18</v>
      </c>
      <c r="AE26" s="70">
        <f t="shared" si="3"/>
        <v>1</v>
      </c>
      <c r="AF26" s="70">
        <f>IF(ISBLANK($C26),0,1)*INDEX('Allocation Points'!$B$3:$AG$32,AE26,COUNTIF(AE$9:AE$38,AE26)+2)</f>
        <v>0</v>
      </c>
      <c r="AG26" s="74"/>
      <c r="AH26" s="69">
        <f>AA487</f>
        <v>0</v>
      </c>
      <c r="AI26" s="70">
        <f>RANK(AH26,AH$9:AH$38,0)+COUNTIF(AH$9:$AH26,AH26)-1</f>
        <v>18</v>
      </c>
      <c r="AJ26" s="70">
        <f t="shared" si="4"/>
        <v>1</v>
      </c>
      <c r="AK26" s="70">
        <f>IF(ISBLANK($C26),0,1)*INDEX('Allocation Points'!$B$3:$AG$32,AJ26,COUNTIF(AJ$9:AJ$38,AJ26)+2)</f>
        <v>0</v>
      </c>
      <c r="AL26" s="74"/>
      <c r="AM26" s="69">
        <f>AA485</f>
        <v>180</v>
      </c>
      <c r="AN26" s="70">
        <f>RANK(AM26,AM$9:AM$38,1)+COUNTIF(AM$9:$AM26,AM26)-1</f>
        <v>18</v>
      </c>
      <c r="AO26" s="70">
        <f t="shared" si="5"/>
        <v>1</v>
      </c>
      <c r="AP26" s="70">
        <f>IF(ISBLANK($C26),0,1)*INDEX('Allocation Points'!$B$3:$AG$32,AO26,COUNTIF(AO$9:AO$38,AO26)+2)</f>
        <v>0</v>
      </c>
    </row>
    <row r="27" spans="2:42" x14ac:dyDescent="0.35">
      <c r="B27" s="78">
        <v>19</v>
      </c>
      <c r="C27" s="7"/>
      <c r="D27" s="10"/>
      <c r="E27" s="55">
        <v>20</v>
      </c>
      <c r="F27" s="79"/>
      <c r="G27" s="80">
        <v>10</v>
      </c>
      <c r="H27" s="81">
        <v>10</v>
      </c>
      <c r="I27" s="81">
        <v>10</v>
      </c>
      <c r="J27" s="81">
        <v>10</v>
      </c>
      <c r="K27" s="81">
        <v>10</v>
      </c>
      <c r="L27" s="81">
        <v>10</v>
      </c>
      <c r="M27" s="81">
        <v>10</v>
      </c>
      <c r="N27" s="81">
        <v>10</v>
      </c>
      <c r="O27" s="82">
        <v>10</v>
      </c>
      <c r="P27" s="83">
        <f t="shared" si="0"/>
        <v>90</v>
      </c>
      <c r="Q27" s="84">
        <v>10</v>
      </c>
      <c r="R27" s="81">
        <v>10</v>
      </c>
      <c r="S27" s="81">
        <v>10</v>
      </c>
      <c r="T27" s="81">
        <v>10</v>
      </c>
      <c r="U27" s="81">
        <v>10</v>
      </c>
      <c r="V27" s="81">
        <v>10</v>
      </c>
      <c r="W27" s="81">
        <v>10</v>
      </c>
      <c r="X27" s="81">
        <v>10</v>
      </c>
      <c r="Y27" s="82">
        <v>10</v>
      </c>
      <c r="Z27" s="44">
        <f t="shared" si="1"/>
        <v>90</v>
      </c>
      <c r="AA27" s="85">
        <f t="shared" si="2"/>
        <v>180</v>
      </c>
      <c r="AC27" s="69">
        <f>$AA$509</f>
        <v>0</v>
      </c>
      <c r="AD27" s="70">
        <f>RANK(AC27,AC$9:AC$38,0)+COUNTIF(AC$9:$AC27,AC27)-1</f>
        <v>19</v>
      </c>
      <c r="AE27" s="70">
        <f t="shared" si="3"/>
        <v>1</v>
      </c>
      <c r="AF27" s="70">
        <f>IF(ISBLANK($C27),0,1)*INDEX('Allocation Points'!$B$3:$AG$32,AE27,COUNTIF(AE$9:AE$38,AE27)+2)</f>
        <v>0</v>
      </c>
      <c r="AG27" s="74"/>
      <c r="AH27" s="69">
        <f>AA510</f>
        <v>0</v>
      </c>
      <c r="AI27" s="70">
        <f>RANK(AH27,AH$9:AH$38,0)+COUNTIF(AH$9:$AH27,AH27)-1</f>
        <v>19</v>
      </c>
      <c r="AJ27" s="70">
        <f t="shared" si="4"/>
        <v>1</v>
      </c>
      <c r="AK27" s="70">
        <f>IF(ISBLANK($C27),0,1)*INDEX('Allocation Points'!$B$3:$AG$32,AJ27,COUNTIF(AJ$9:AJ$38,AJ27)+2)</f>
        <v>0</v>
      </c>
      <c r="AL27" s="74"/>
      <c r="AM27" s="69">
        <f>AA508</f>
        <v>180</v>
      </c>
      <c r="AN27" s="70">
        <f>RANK(AM27,AM$9:AM$38,1)+COUNTIF(AM$9:$AM27,AM27)-1</f>
        <v>19</v>
      </c>
      <c r="AO27" s="70">
        <f t="shared" si="5"/>
        <v>1</v>
      </c>
      <c r="AP27" s="70">
        <f>IF(ISBLANK($C27),0,1)*INDEX('Allocation Points'!$B$3:$AG$32,AO27,COUNTIF(AO$9:AO$38,AO27)+2)</f>
        <v>0</v>
      </c>
    </row>
    <row r="28" spans="2:42" x14ac:dyDescent="0.35">
      <c r="B28" s="78">
        <v>20</v>
      </c>
      <c r="C28" s="7"/>
      <c r="D28" s="10"/>
      <c r="E28" s="55">
        <v>20</v>
      </c>
      <c r="F28" s="79"/>
      <c r="G28" s="80">
        <v>10</v>
      </c>
      <c r="H28" s="81">
        <v>10</v>
      </c>
      <c r="I28" s="81">
        <v>10</v>
      </c>
      <c r="J28" s="81">
        <v>10</v>
      </c>
      <c r="K28" s="81">
        <v>10</v>
      </c>
      <c r="L28" s="81">
        <v>10</v>
      </c>
      <c r="M28" s="81">
        <v>10</v>
      </c>
      <c r="N28" s="81">
        <v>10</v>
      </c>
      <c r="O28" s="82">
        <v>10</v>
      </c>
      <c r="P28" s="83">
        <f t="shared" si="0"/>
        <v>90</v>
      </c>
      <c r="Q28" s="84">
        <v>10</v>
      </c>
      <c r="R28" s="81">
        <v>10</v>
      </c>
      <c r="S28" s="81">
        <v>10</v>
      </c>
      <c r="T28" s="81">
        <v>10</v>
      </c>
      <c r="U28" s="81">
        <v>10</v>
      </c>
      <c r="V28" s="81">
        <v>10</v>
      </c>
      <c r="W28" s="81">
        <v>10</v>
      </c>
      <c r="X28" s="81">
        <v>10</v>
      </c>
      <c r="Y28" s="82">
        <v>10</v>
      </c>
      <c r="Z28" s="44">
        <f t="shared" si="1"/>
        <v>90</v>
      </c>
      <c r="AA28" s="85">
        <f t="shared" si="2"/>
        <v>180</v>
      </c>
      <c r="AC28" s="69">
        <f>$AA$532</f>
        <v>0</v>
      </c>
      <c r="AD28" s="70">
        <f>RANK(AC28,AC$9:AC$38,0)+COUNTIF(AC$9:$AC28,AC28)-1</f>
        <v>20</v>
      </c>
      <c r="AE28" s="70">
        <f t="shared" si="3"/>
        <v>1</v>
      </c>
      <c r="AF28" s="70">
        <f>IF(ISBLANK($C28),0,1)*INDEX('Allocation Points'!$B$3:$AG$32,AE28,COUNTIF(AE$9:AE$38,AE28)+2)</f>
        <v>0</v>
      </c>
      <c r="AG28" s="74"/>
      <c r="AH28" s="69">
        <f>AA533</f>
        <v>0</v>
      </c>
      <c r="AI28" s="70">
        <f>RANK(AH28,AH$9:AH$38,0)+COUNTIF(AH$9:$AH28,AH28)-1</f>
        <v>20</v>
      </c>
      <c r="AJ28" s="70">
        <f t="shared" si="4"/>
        <v>1</v>
      </c>
      <c r="AK28" s="70">
        <f>IF(ISBLANK($C28),0,1)*INDEX('Allocation Points'!$B$3:$AG$32,AJ28,COUNTIF(AJ$9:AJ$38,AJ28)+2)</f>
        <v>0</v>
      </c>
      <c r="AL28" s="74"/>
      <c r="AM28" s="69">
        <f>AA531</f>
        <v>180</v>
      </c>
      <c r="AN28" s="70">
        <f>RANK(AM28,AM$9:AM$38,1)+COUNTIF(AM$9:$AM28,AM28)-1</f>
        <v>20</v>
      </c>
      <c r="AO28" s="70">
        <f t="shared" si="5"/>
        <v>1</v>
      </c>
      <c r="AP28" s="70">
        <f>IF(ISBLANK($C28),0,1)*INDEX('Allocation Points'!$B$3:$AG$32,AO28,COUNTIF(AO$9:AO$38,AO28)+2)</f>
        <v>0</v>
      </c>
    </row>
    <row r="29" spans="2:42" x14ac:dyDescent="0.35">
      <c r="B29" s="78">
        <v>21</v>
      </c>
      <c r="C29" s="7"/>
      <c r="D29" s="10"/>
      <c r="E29" s="55">
        <v>20</v>
      </c>
      <c r="F29" s="79"/>
      <c r="G29" s="80">
        <v>10</v>
      </c>
      <c r="H29" s="81">
        <v>10</v>
      </c>
      <c r="I29" s="81">
        <v>10</v>
      </c>
      <c r="J29" s="81">
        <v>10</v>
      </c>
      <c r="K29" s="81">
        <v>10</v>
      </c>
      <c r="L29" s="81">
        <v>10</v>
      </c>
      <c r="M29" s="81">
        <v>10</v>
      </c>
      <c r="N29" s="81">
        <v>10</v>
      </c>
      <c r="O29" s="82">
        <v>10</v>
      </c>
      <c r="P29" s="83">
        <f t="shared" si="0"/>
        <v>90</v>
      </c>
      <c r="Q29" s="84">
        <v>10</v>
      </c>
      <c r="R29" s="81">
        <v>10</v>
      </c>
      <c r="S29" s="81">
        <v>10</v>
      </c>
      <c r="T29" s="81">
        <v>10</v>
      </c>
      <c r="U29" s="81">
        <v>10</v>
      </c>
      <c r="V29" s="81">
        <v>10</v>
      </c>
      <c r="W29" s="81">
        <v>10</v>
      </c>
      <c r="X29" s="81">
        <v>10</v>
      </c>
      <c r="Y29" s="82">
        <v>10</v>
      </c>
      <c r="Z29" s="44">
        <f t="shared" si="1"/>
        <v>90</v>
      </c>
      <c r="AA29" s="85">
        <f t="shared" si="2"/>
        <v>180</v>
      </c>
      <c r="AC29" s="69">
        <f>$AA$555</f>
        <v>0</v>
      </c>
      <c r="AD29" s="70">
        <f>RANK(AC29,AC$9:AC$38,0)+COUNTIF(AC$9:$AC29,AC29)-1</f>
        <v>21</v>
      </c>
      <c r="AE29" s="70">
        <f t="shared" si="3"/>
        <v>1</v>
      </c>
      <c r="AF29" s="70">
        <f>IF(ISBLANK($C29),0,1)*INDEX('Allocation Points'!$B$3:$AG$32,AE29,COUNTIF(AE$9:AE$38,AE29)+2)</f>
        <v>0</v>
      </c>
      <c r="AG29" s="74"/>
      <c r="AH29" s="69">
        <f>AA556</f>
        <v>0</v>
      </c>
      <c r="AI29" s="70">
        <f>RANK(AH29,AH$9:AH$38,0)+COUNTIF(AH$9:$AH29,AH29)-1</f>
        <v>21</v>
      </c>
      <c r="AJ29" s="70">
        <f t="shared" si="4"/>
        <v>1</v>
      </c>
      <c r="AK29" s="70">
        <f>IF(ISBLANK($C29),0,1)*INDEX('Allocation Points'!$B$3:$AG$32,AJ29,COUNTIF(AJ$9:AJ$38,AJ29)+2)</f>
        <v>0</v>
      </c>
      <c r="AL29" s="74"/>
      <c r="AM29" s="69">
        <f>AA554</f>
        <v>180</v>
      </c>
      <c r="AN29" s="70">
        <f>RANK(AM29,AM$9:AM$38,1)+COUNTIF(AM$9:$AM29,AM29)-1</f>
        <v>21</v>
      </c>
      <c r="AO29" s="70">
        <f t="shared" si="5"/>
        <v>1</v>
      </c>
      <c r="AP29" s="70">
        <f>IF(ISBLANK($C29),0,1)*INDEX('Allocation Points'!$B$3:$AG$32,AO29,COUNTIF(AO$9:AO$38,AO29)+2)</f>
        <v>0</v>
      </c>
    </row>
    <row r="30" spans="2:42" x14ac:dyDescent="0.35">
      <c r="B30" s="78">
        <v>22</v>
      </c>
      <c r="C30" s="7"/>
      <c r="D30" s="10"/>
      <c r="E30" s="55">
        <v>20</v>
      </c>
      <c r="F30" s="79"/>
      <c r="G30" s="80">
        <v>10</v>
      </c>
      <c r="H30" s="81">
        <v>10</v>
      </c>
      <c r="I30" s="81">
        <v>10</v>
      </c>
      <c r="J30" s="81">
        <v>10</v>
      </c>
      <c r="K30" s="81">
        <v>10</v>
      </c>
      <c r="L30" s="81">
        <v>10</v>
      </c>
      <c r="M30" s="81">
        <v>10</v>
      </c>
      <c r="N30" s="81">
        <v>10</v>
      </c>
      <c r="O30" s="82">
        <v>10</v>
      </c>
      <c r="P30" s="83">
        <f t="shared" si="0"/>
        <v>90</v>
      </c>
      <c r="Q30" s="84">
        <v>10</v>
      </c>
      <c r="R30" s="81">
        <v>10</v>
      </c>
      <c r="S30" s="81">
        <v>10</v>
      </c>
      <c r="T30" s="81">
        <v>10</v>
      </c>
      <c r="U30" s="81">
        <v>10</v>
      </c>
      <c r="V30" s="81">
        <v>10</v>
      </c>
      <c r="W30" s="81">
        <v>10</v>
      </c>
      <c r="X30" s="81">
        <v>10</v>
      </c>
      <c r="Y30" s="82">
        <v>10</v>
      </c>
      <c r="Z30" s="44">
        <f t="shared" si="1"/>
        <v>90</v>
      </c>
      <c r="AA30" s="85">
        <f t="shared" si="2"/>
        <v>180</v>
      </c>
      <c r="AC30" s="69">
        <f>$AA$578</f>
        <v>0</v>
      </c>
      <c r="AD30" s="70">
        <f>RANK(AC30,AC$9:AC$38,0)+COUNTIF(AC$9:$AC30,AC30)-1</f>
        <v>22</v>
      </c>
      <c r="AE30" s="70">
        <f t="shared" si="3"/>
        <v>1</v>
      </c>
      <c r="AF30" s="70">
        <f>IF(ISBLANK($C30),0,1)*INDEX('Allocation Points'!$B$3:$AG$32,AE30,COUNTIF(AE$9:AE$38,AE30)+2)</f>
        <v>0</v>
      </c>
      <c r="AG30" s="74"/>
      <c r="AH30" s="69">
        <f>AA579</f>
        <v>0</v>
      </c>
      <c r="AI30" s="70">
        <f>RANK(AH30,AH$9:AH$38,0)+COUNTIF(AH$9:$AH30,AH30)-1</f>
        <v>22</v>
      </c>
      <c r="AJ30" s="70">
        <f t="shared" si="4"/>
        <v>1</v>
      </c>
      <c r="AK30" s="70">
        <f>IF(ISBLANK($C30),0,1)*INDEX('Allocation Points'!$B$3:$AG$32,AJ30,COUNTIF(AJ$9:AJ$38,AJ30)+2)</f>
        <v>0</v>
      </c>
      <c r="AL30" s="74"/>
      <c r="AM30" s="69">
        <f>AA577</f>
        <v>180</v>
      </c>
      <c r="AN30" s="70">
        <f>RANK(AM30,AM$9:AM$38,1)+COUNTIF(AM$9:$AM30,AM30)-1</f>
        <v>22</v>
      </c>
      <c r="AO30" s="70">
        <f t="shared" si="5"/>
        <v>1</v>
      </c>
      <c r="AP30" s="70">
        <f>IF(ISBLANK($C30),0,1)*INDEX('Allocation Points'!$B$3:$AG$32,AO30,COUNTIF(AO$9:AO$38,AO30)+2)</f>
        <v>0</v>
      </c>
    </row>
    <row r="31" spans="2:42" x14ac:dyDescent="0.35">
      <c r="B31" s="78">
        <v>23</v>
      </c>
      <c r="C31" s="7"/>
      <c r="D31" s="10"/>
      <c r="E31" s="55">
        <v>20</v>
      </c>
      <c r="F31" s="79"/>
      <c r="G31" s="80">
        <v>10</v>
      </c>
      <c r="H31" s="81">
        <v>10</v>
      </c>
      <c r="I31" s="81">
        <v>10</v>
      </c>
      <c r="J31" s="81">
        <v>10</v>
      </c>
      <c r="K31" s="81">
        <v>10</v>
      </c>
      <c r="L31" s="81">
        <v>10</v>
      </c>
      <c r="M31" s="81">
        <v>10</v>
      </c>
      <c r="N31" s="81">
        <v>10</v>
      </c>
      <c r="O31" s="82">
        <v>10</v>
      </c>
      <c r="P31" s="83">
        <f t="shared" si="0"/>
        <v>90</v>
      </c>
      <c r="Q31" s="84">
        <v>10</v>
      </c>
      <c r="R31" s="81">
        <v>10</v>
      </c>
      <c r="S31" s="81">
        <v>10</v>
      </c>
      <c r="T31" s="81">
        <v>10</v>
      </c>
      <c r="U31" s="81">
        <v>10</v>
      </c>
      <c r="V31" s="81">
        <v>10</v>
      </c>
      <c r="W31" s="81">
        <v>10</v>
      </c>
      <c r="X31" s="81">
        <v>10</v>
      </c>
      <c r="Y31" s="82">
        <v>10</v>
      </c>
      <c r="Z31" s="44">
        <f t="shared" si="1"/>
        <v>90</v>
      </c>
      <c r="AA31" s="85">
        <f t="shared" si="2"/>
        <v>180</v>
      </c>
      <c r="AC31" s="69">
        <f>$AA$601</f>
        <v>0</v>
      </c>
      <c r="AD31" s="70">
        <f>RANK(AC31,AC$9:AC$38,0)+COUNTIF(AC$9:$AC31,AC31)-1</f>
        <v>23</v>
      </c>
      <c r="AE31" s="70">
        <f t="shared" si="3"/>
        <v>1</v>
      </c>
      <c r="AF31" s="70">
        <f>IF(ISBLANK($C31),0,1)*INDEX('Allocation Points'!$B$3:$AG$32,AE31,COUNTIF(AE$9:AE$38,AE31)+2)</f>
        <v>0</v>
      </c>
      <c r="AG31" s="74"/>
      <c r="AH31" s="69">
        <f>AA602</f>
        <v>0</v>
      </c>
      <c r="AI31" s="70">
        <f>RANK(AH31,AH$9:AH$38,0)+COUNTIF(AH$9:$AH31,AH31)-1</f>
        <v>23</v>
      </c>
      <c r="AJ31" s="70">
        <f t="shared" si="4"/>
        <v>1</v>
      </c>
      <c r="AK31" s="70">
        <f>IF(ISBLANK($C31),0,1)*INDEX('Allocation Points'!$B$3:$AG$32,AJ31,COUNTIF(AJ$9:AJ$38,AJ31)+2)</f>
        <v>0</v>
      </c>
      <c r="AL31" s="74"/>
      <c r="AM31" s="69">
        <f>AA600</f>
        <v>180</v>
      </c>
      <c r="AN31" s="70">
        <f>RANK(AM31,AM$9:AM$38,1)+COUNTIF(AM$9:$AM31,AM31)-1</f>
        <v>23</v>
      </c>
      <c r="AO31" s="70">
        <f t="shared" si="5"/>
        <v>1</v>
      </c>
      <c r="AP31" s="70">
        <f>IF(ISBLANK($C31),0,1)*INDEX('Allocation Points'!$B$3:$AG$32,AO31,COUNTIF(AO$9:AO$38,AO31)+2)</f>
        <v>0</v>
      </c>
    </row>
    <row r="32" spans="2:42" x14ac:dyDescent="0.35">
      <c r="B32" s="78">
        <v>24</v>
      </c>
      <c r="C32" s="7"/>
      <c r="D32" s="10"/>
      <c r="E32" s="55">
        <v>20</v>
      </c>
      <c r="F32" s="79"/>
      <c r="G32" s="80">
        <v>10</v>
      </c>
      <c r="H32" s="81">
        <v>10</v>
      </c>
      <c r="I32" s="81">
        <v>10</v>
      </c>
      <c r="J32" s="81">
        <v>10</v>
      </c>
      <c r="K32" s="81">
        <v>10</v>
      </c>
      <c r="L32" s="81">
        <v>10</v>
      </c>
      <c r="M32" s="81">
        <v>10</v>
      </c>
      <c r="N32" s="81">
        <v>10</v>
      </c>
      <c r="O32" s="82">
        <v>10</v>
      </c>
      <c r="P32" s="83">
        <f t="shared" si="0"/>
        <v>90</v>
      </c>
      <c r="Q32" s="84">
        <v>10</v>
      </c>
      <c r="R32" s="81">
        <v>10</v>
      </c>
      <c r="S32" s="81">
        <v>10</v>
      </c>
      <c r="T32" s="81">
        <v>10</v>
      </c>
      <c r="U32" s="81">
        <v>10</v>
      </c>
      <c r="V32" s="81">
        <v>10</v>
      </c>
      <c r="W32" s="81">
        <v>10</v>
      </c>
      <c r="X32" s="81">
        <v>10</v>
      </c>
      <c r="Y32" s="82">
        <v>10</v>
      </c>
      <c r="Z32" s="44">
        <f t="shared" si="1"/>
        <v>90</v>
      </c>
      <c r="AA32" s="85">
        <f t="shared" si="2"/>
        <v>180</v>
      </c>
      <c r="AC32" s="69">
        <f>$AA$624</f>
        <v>0</v>
      </c>
      <c r="AD32" s="70">
        <f>RANK(AC32,AC$9:AC$38,0)+COUNTIF(AC$9:$AC32,AC32)-1</f>
        <v>24</v>
      </c>
      <c r="AE32" s="70">
        <f t="shared" si="3"/>
        <v>1</v>
      </c>
      <c r="AF32" s="70">
        <f>IF(ISBLANK($C32),0,1)*INDEX('Allocation Points'!$B$3:$AG$32,AE32,COUNTIF(AE$9:AE$38,AE32)+2)</f>
        <v>0</v>
      </c>
      <c r="AG32" s="74"/>
      <c r="AH32" s="69">
        <f>AA625</f>
        <v>0</v>
      </c>
      <c r="AI32" s="70">
        <f>RANK(AH32,AH$9:AH$38,0)+COUNTIF(AH$9:$AH32,AH32)-1</f>
        <v>24</v>
      </c>
      <c r="AJ32" s="70">
        <f t="shared" si="4"/>
        <v>1</v>
      </c>
      <c r="AK32" s="70">
        <f>IF(ISBLANK($C32),0,1)*INDEX('Allocation Points'!$B$3:$AG$32,AJ32,COUNTIF(AJ$9:AJ$38,AJ32)+2)</f>
        <v>0</v>
      </c>
      <c r="AL32" s="74"/>
      <c r="AM32" s="69">
        <f>AA623</f>
        <v>180</v>
      </c>
      <c r="AN32" s="70">
        <f>RANK(AM32,AM$9:AM$38,1)+COUNTIF(AM$9:$AM32,AM32)-1</f>
        <v>24</v>
      </c>
      <c r="AO32" s="70">
        <f t="shared" si="5"/>
        <v>1</v>
      </c>
      <c r="AP32" s="70">
        <f>IF(ISBLANK($C32),0,1)*INDEX('Allocation Points'!$B$3:$AG$32,AO32,COUNTIF(AO$9:AO$38,AO32)+2)</f>
        <v>0</v>
      </c>
    </row>
    <row r="33" spans="2:42" x14ac:dyDescent="0.35">
      <c r="B33" s="78">
        <v>25</v>
      </c>
      <c r="C33" s="7"/>
      <c r="D33" s="10"/>
      <c r="E33" s="55">
        <v>20</v>
      </c>
      <c r="F33" s="79"/>
      <c r="G33" s="80">
        <v>10</v>
      </c>
      <c r="H33" s="81">
        <v>10</v>
      </c>
      <c r="I33" s="81">
        <v>10</v>
      </c>
      <c r="J33" s="81">
        <v>10</v>
      </c>
      <c r="K33" s="81">
        <v>10</v>
      </c>
      <c r="L33" s="81">
        <v>10</v>
      </c>
      <c r="M33" s="81">
        <v>10</v>
      </c>
      <c r="N33" s="81">
        <v>10</v>
      </c>
      <c r="O33" s="82">
        <v>10</v>
      </c>
      <c r="P33" s="83">
        <f t="shared" si="0"/>
        <v>90</v>
      </c>
      <c r="Q33" s="84">
        <v>10</v>
      </c>
      <c r="R33" s="81">
        <v>10</v>
      </c>
      <c r="S33" s="81">
        <v>10</v>
      </c>
      <c r="T33" s="81">
        <v>10</v>
      </c>
      <c r="U33" s="81">
        <v>10</v>
      </c>
      <c r="V33" s="81">
        <v>10</v>
      </c>
      <c r="W33" s="81">
        <v>10</v>
      </c>
      <c r="X33" s="81">
        <v>10</v>
      </c>
      <c r="Y33" s="82">
        <v>10</v>
      </c>
      <c r="Z33" s="44">
        <f t="shared" si="1"/>
        <v>90</v>
      </c>
      <c r="AA33" s="85">
        <f t="shared" si="2"/>
        <v>180</v>
      </c>
      <c r="AC33" s="69">
        <f>$AA$647</f>
        <v>0</v>
      </c>
      <c r="AD33" s="70">
        <f>RANK(AC33,AC$9:AC$38,0)+COUNTIF(AC$9:$AC33,AC33)-1</f>
        <v>25</v>
      </c>
      <c r="AE33" s="70">
        <f t="shared" si="3"/>
        <v>1</v>
      </c>
      <c r="AF33" s="70">
        <f>IF(ISBLANK($C33),0,1)*INDEX('Allocation Points'!$B$3:$AG$32,AE33,COUNTIF(AE$9:AE$38,AE33)+2)</f>
        <v>0</v>
      </c>
      <c r="AG33" s="74"/>
      <c r="AH33" s="69">
        <f>AA648</f>
        <v>0</v>
      </c>
      <c r="AI33" s="70">
        <f>RANK(AH33,AH$9:AH$38,0)+COUNTIF(AH$9:$AH33,AH33)-1</f>
        <v>25</v>
      </c>
      <c r="AJ33" s="70">
        <f t="shared" si="4"/>
        <v>1</v>
      </c>
      <c r="AK33" s="70">
        <f>IF(ISBLANK($C33),0,1)*INDEX('Allocation Points'!$B$3:$AG$32,AJ33,COUNTIF(AJ$9:AJ$38,AJ33)+2)</f>
        <v>0</v>
      </c>
      <c r="AL33" s="74"/>
      <c r="AM33" s="69">
        <f>AA646</f>
        <v>180</v>
      </c>
      <c r="AN33" s="70">
        <f>RANK(AM33,AM$9:AM$38,1)+COUNTIF(AM$9:$AM33,AM33)-1</f>
        <v>25</v>
      </c>
      <c r="AO33" s="70">
        <f t="shared" si="5"/>
        <v>1</v>
      </c>
      <c r="AP33" s="70">
        <f>IF(ISBLANK($C33),0,1)*INDEX('Allocation Points'!$B$3:$AG$32,AO33,COUNTIF(AO$9:AO$38,AO33)+2)</f>
        <v>0</v>
      </c>
    </row>
    <row r="34" spans="2:42" x14ac:dyDescent="0.35">
      <c r="B34" s="78">
        <v>26</v>
      </c>
      <c r="C34" s="7"/>
      <c r="D34" s="10"/>
      <c r="E34" s="55">
        <v>20</v>
      </c>
      <c r="F34" s="79"/>
      <c r="G34" s="80">
        <v>10</v>
      </c>
      <c r="H34" s="81">
        <v>10</v>
      </c>
      <c r="I34" s="81">
        <v>10</v>
      </c>
      <c r="J34" s="81">
        <v>10</v>
      </c>
      <c r="K34" s="81">
        <v>10</v>
      </c>
      <c r="L34" s="81">
        <v>10</v>
      </c>
      <c r="M34" s="81">
        <v>10</v>
      </c>
      <c r="N34" s="81">
        <v>10</v>
      </c>
      <c r="O34" s="82">
        <v>10</v>
      </c>
      <c r="P34" s="83">
        <f t="shared" si="0"/>
        <v>90</v>
      </c>
      <c r="Q34" s="84">
        <v>10</v>
      </c>
      <c r="R34" s="81">
        <v>10</v>
      </c>
      <c r="S34" s="81">
        <v>10</v>
      </c>
      <c r="T34" s="81">
        <v>10</v>
      </c>
      <c r="U34" s="81">
        <v>10</v>
      </c>
      <c r="V34" s="81">
        <v>10</v>
      </c>
      <c r="W34" s="81">
        <v>10</v>
      </c>
      <c r="X34" s="81">
        <v>10</v>
      </c>
      <c r="Y34" s="82">
        <v>10</v>
      </c>
      <c r="Z34" s="44">
        <f t="shared" si="1"/>
        <v>90</v>
      </c>
      <c r="AA34" s="85">
        <f t="shared" si="2"/>
        <v>180</v>
      </c>
      <c r="AC34" s="69">
        <f>$AA$670</f>
        <v>0</v>
      </c>
      <c r="AD34" s="70">
        <f>RANK(AC34,AC$9:AC$38,0)+COUNTIF(AC$9:$AC34,AC34)-1</f>
        <v>26</v>
      </c>
      <c r="AE34" s="70">
        <f t="shared" si="3"/>
        <v>1</v>
      </c>
      <c r="AF34" s="70">
        <f>IF(ISBLANK($C34),0,1)*INDEX('Allocation Points'!$B$3:$AG$32,AE34,COUNTIF(AE$9:AE$38,AE34)+2)</f>
        <v>0</v>
      </c>
      <c r="AG34" s="74"/>
      <c r="AH34" s="69">
        <f>AA671</f>
        <v>0</v>
      </c>
      <c r="AI34" s="70">
        <f>RANK(AH34,AH$9:AH$38,0)+COUNTIF(AH$9:$AH34,AH34)-1</f>
        <v>26</v>
      </c>
      <c r="AJ34" s="70">
        <f t="shared" si="4"/>
        <v>1</v>
      </c>
      <c r="AK34" s="70">
        <f>IF(ISBLANK($C34),0,1)*INDEX('Allocation Points'!$B$3:$AG$32,AJ34,COUNTIF(AJ$9:AJ$38,AJ34)+2)</f>
        <v>0</v>
      </c>
      <c r="AL34" s="74"/>
      <c r="AM34" s="69">
        <f>AA669</f>
        <v>180</v>
      </c>
      <c r="AN34" s="70">
        <f>RANK(AM34,AM$9:AM$38,1)+COUNTIF(AM$9:$AM34,AM34)-1</f>
        <v>26</v>
      </c>
      <c r="AO34" s="70">
        <f t="shared" si="5"/>
        <v>1</v>
      </c>
      <c r="AP34" s="70">
        <f>IF(ISBLANK($C34),0,1)*INDEX('Allocation Points'!$B$3:$AG$32,AO34,COUNTIF(AO$9:AO$38,AO34)+2)</f>
        <v>0</v>
      </c>
    </row>
    <row r="35" spans="2:42" x14ac:dyDescent="0.35">
      <c r="B35" s="78">
        <v>27</v>
      </c>
      <c r="C35" s="7"/>
      <c r="D35" s="10"/>
      <c r="E35" s="55">
        <v>20</v>
      </c>
      <c r="F35" s="79"/>
      <c r="G35" s="80">
        <v>10</v>
      </c>
      <c r="H35" s="81">
        <v>10</v>
      </c>
      <c r="I35" s="81">
        <v>10</v>
      </c>
      <c r="J35" s="81">
        <v>10</v>
      </c>
      <c r="K35" s="81">
        <v>10</v>
      </c>
      <c r="L35" s="81">
        <v>10</v>
      </c>
      <c r="M35" s="81">
        <v>10</v>
      </c>
      <c r="N35" s="81">
        <v>10</v>
      </c>
      <c r="O35" s="82">
        <v>10</v>
      </c>
      <c r="P35" s="83">
        <f t="shared" si="0"/>
        <v>90</v>
      </c>
      <c r="Q35" s="84">
        <v>10</v>
      </c>
      <c r="R35" s="81">
        <v>10</v>
      </c>
      <c r="S35" s="81">
        <v>10</v>
      </c>
      <c r="T35" s="81">
        <v>10</v>
      </c>
      <c r="U35" s="81">
        <v>10</v>
      </c>
      <c r="V35" s="81">
        <v>10</v>
      </c>
      <c r="W35" s="81">
        <v>10</v>
      </c>
      <c r="X35" s="81">
        <v>10</v>
      </c>
      <c r="Y35" s="82">
        <v>10</v>
      </c>
      <c r="Z35" s="44">
        <f t="shared" si="1"/>
        <v>90</v>
      </c>
      <c r="AA35" s="85">
        <f t="shared" si="2"/>
        <v>180</v>
      </c>
      <c r="AC35" s="69">
        <f>$AA$693</f>
        <v>0</v>
      </c>
      <c r="AD35" s="70">
        <f>RANK(AC35,AC$9:AC$38,0)+COUNTIF(AC$9:$AC35,AC35)-1</f>
        <v>27</v>
      </c>
      <c r="AE35" s="70">
        <f t="shared" si="3"/>
        <v>1</v>
      </c>
      <c r="AF35" s="70">
        <f>IF(ISBLANK($C35),0,1)*INDEX('Allocation Points'!$B$3:$AG$32,AE35,COUNTIF(AE$9:AE$38,AE35)+2)</f>
        <v>0</v>
      </c>
      <c r="AG35" s="74"/>
      <c r="AH35" s="69">
        <f>AA694</f>
        <v>0</v>
      </c>
      <c r="AI35" s="70">
        <f>RANK(AH35,AH$9:AH$38,0)+COUNTIF(AH$9:$AH35,AH35)-1</f>
        <v>27</v>
      </c>
      <c r="AJ35" s="70">
        <f t="shared" si="4"/>
        <v>1</v>
      </c>
      <c r="AK35" s="70">
        <f>IF(ISBLANK($C35),0,1)*INDEX('Allocation Points'!$B$3:$AG$32,AJ35,COUNTIF(AJ$9:AJ$38,AJ35)+2)</f>
        <v>0</v>
      </c>
      <c r="AL35" s="74"/>
      <c r="AM35" s="69">
        <f>AA692</f>
        <v>180</v>
      </c>
      <c r="AN35" s="70">
        <f>RANK(AM35,AM$9:AM$38,1)+COUNTIF(AM$9:$AM35,AM35)-1</f>
        <v>27</v>
      </c>
      <c r="AO35" s="70">
        <f t="shared" si="5"/>
        <v>1</v>
      </c>
      <c r="AP35" s="70">
        <f>IF(ISBLANK($C35),0,1)*INDEX('Allocation Points'!$B$3:$AG$32,AO35,COUNTIF(AO$9:AO$38,AO35)+2)</f>
        <v>0</v>
      </c>
    </row>
    <row r="36" spans="2:42" x14ac:dyDescent="0.35">
      <c r="B36" s="78">
        <v>28</v>
      </c>
      <c r="C36" s="7"/>
      <c r="D36" s="10"/>
      <c r="E36" s="55">
        <v>20</v>
      </c>
      <c r="F36" s="79"/>
      <c r="G36" s="80">
        <v>10</v>
      </c>
      <c r="H36" s="81">
        <v>10</v>
      </c>
      <c r="I36" s="81">
        <v>10</v>
      </c>
      <c r="J36" s="81">
        <v>10</v>
      </c>
      <c r="K36" s="81">
        <v>10</v>
      </c>
      <c r="L36" s="81">
        <v>10</v>
      </c>
      <c r="M36" s="81">
        <v>10</v>
      </c>
      <c r="N36" s="81">
        <v>10</v>
      </c>
      <c r="O36" s="82">
        <v>10</v>
      </c>
      <c r="P36" s="83">
        <f t="shared" si="0"/>
        <v>90</v>
      </c>
      <c r="Q36" s="84">
        <v>10</v>
      </c>
      <c r="R36" s="81">
        <v>10</v>
      </c>
      <c r="S36" s="81">
        <v>10</v>
      </c>
      <c r="T36" s="81">
        <v>10</v>
      </c>
      <c r="U36" s="81">
        <v>10</v>
      </c>
      <c r="V36" s="81">
        <v>10</v>
      </c>
      <c r="W36" s="81">
        <v>10</v>
      </c>
      <c r="X36" s="81">
        <v>10</v>
      </c>
      <c r="Y36" s="82">
        <v>10</v>
      </c>
      <c r="Z36" s="44">
        <f t="shared" si="1"/>
        <v>90</v>
      </c>
      <c r="AA36" s="85">
        <f t="shared" si="2"/>
        <v>180</v>
      </c>
      <c r="AC36" s="69">
        <f>$AA$716</f>
        <v>0</v>
      </c>
      <c r="AD36" s="70">
        <f>RANK(AC36,AC$9:AC$38,0)+COUNTIF(AC$9:$AC36,AC36)-1</f>
        <v>28</v>
      </c>
      <c r="AE36" s="70">
        <f t="shared" si="3"/>
        <v>1</v>
      </c>
      <c r="AF36" s="70">
        <f>IF(ISBLANK($C36),0,1)*INDEX('Allocation Points'!$B$3:$AG$32,AE36,COUNTIF(AE$9:AE$38,AE36)+2)</f>
        <v>0</v>
      </c>
      <c r="AG36" s="74"/>
      <c r="AH36" s="69">
        <f>AA717</f>
        <v>0</v>
      </c>
      <c r="AI36" s="70">
        <f>RANK(AH36,AH$9:AH$38,0)+COUNTIF(AH$9:$AH36,AH36)-1</f>
        <v>28</v>
      </c>
      <c r="AJ36" s="70">
        <f t="shared" si="4"/>
        <v>1</v>
      </c>
      <c r="AK36" s="70">
        <f>IF(ISBLANK($C36),0,1)*INDEX('Allocation Points'!$B$3:$AG$32,AJ36,COUNTIF(AJ$9:AJ$38,AJ36)+2)</f>
        <v>0</v>
      </c>
      <c r="AL36" s="74"/>
      <c r="AM36" s="69">
        <f>AA715</f>
        <v>180</v>
      </c>
      <c r="AN36" s="70">
        <f>RANK(AM36,AM$9:AM$38,1)+COUNTIF(AM$9:$AM36,AM36)-1</f>
        <v>28</v>
      </c>
      <c r="AO36" s="70">
        <f t="shared" si="5"/>
        <v>1</v>
      </c>
      <c r="AP36" s="70">
        <f>IF(ISBLANK($C36),0,1)*INDEX('Allocation Points'!$B$3:$AG$32,AO36,COUNTIF(AO$9:AO$38,AO36)+2)</f>
        <v>0</v>
      </c>
    </row>
    <row r="37" spans="2:42" x14ac:dyDescent="0.35">
      <c r="B37" s="78">
        <v>29</v>
      </c>
      <c r="C37" s="7"/>
      <c r="D37" s="10"/>
      <c r="E37" s="55">
        <v>20</v>
      </c>
      <c r="F37" s="79"/>
      <c r="G37" s="80">
        <v>10</v>
      </c>
      <c r="H37" s="81">
        <v>10</v>
      </c>
      <c r="I37" s="81">
        <v>10</v>
      </c>
      <c r="J37" s="81">
        <v>10</v>
      </c>
      <c r="K37" s="81">
        <v>10</v>
      </c>
      <c r="L37" s="81">
        <v>10</v>
      </c>
      <c r="M37" s="81">
        <v>10</v>
      </c>
      <c r="N37" s="81">
        <v>10</v>
      </c>
      <c r="O37" s="82">
        <v>10</v>
      </c>
      <c r="P37" s="83">
        <f t="shared" si="0"/>
        <v>90</v>
      </c>
      <c r="Q37" s="84">
        <v>10</v>
      </c>
      <c r="R37" s="81">
        <v>10</v>
      </c>
      <c r="S37" s="81">
        <v>10</v>
      </c>
      <c r="T37" s="81">
        <v>10</v>
      </c>
      <c r="U37" s="81">
        <v>10</v>
      </c>
      <c r="V37" s="81">
        <v>10</v>
      </c>
      <c r="W37" s="81">
        <v>10</v>
      </c>
      <c r="X37" s="81">
        <v>10</v>
      </c>
      <c r="Y37" s="82">
        <v>10</v>
      </c>
      <c r="Z37" s="44">
        <f t="shared" si="1"/>
        <v>90</v>
      </c>
      <c r="AA37" s="85">
        <f t="shared" si="2"/>
        <v>180</v>
      </c>
      <c r="AC37" s="69">
        <f>$AA$739</f>
        <v>0</v>
      </c>
      <c r="AD37" s="70">
        <f>RANK(AC37,AC$9:AC$38,0)+COUNTIF(AC$9:$AC37,AC37)-1</f>
        <v>29</v>
      </c>
      <c r="AE37" s="70">
        <f t="shared" si="3"/>
        <v>1</v>
      </c>
      <c r="AF37" s="70">
        <f>IF(ISBLANK($C37),0,1)*INDEX('Allocation Points'!$B$3:$AG$32,AE37,COUNTIF(AE$9:AE$38,AE37)+2)</f>
        <v>0</v>
      </c>
      <c r="AG37" s="74"/>
      <c r="AH37" s="69">
        <f>AA740</f>
        <v>0</v>
      </c>
      <c r="AI37" s="70">
        <f>RANK(AH37,AH$9:AH$38,0)+COUNTIF(AH$9:$AH37,AH37)-1</f>
        <v>29</v>
      </c>
      <c r="AJ37" s="70">
        <f t="shared" si="4"/>
        <v>1</v>
      </c>
      <c r="AK37" s="70">
        <f>IF(ISBLANK($C37),0,1)*INDEX('Allocation Points'!$B$3:$AG$32,AJ37,COUNTIF(AJ$9:AJ$38,AJ37)+2)</f>
        <v>0</v>
      </c>
      <c r="AL37" s="74"/>
      <c r="AM37" s="69">
        <f>AA738</f>
        <v>180</v>
      </c>
      <c r="AN37" s="70">
        <f>RANK(AM37,AM$9:AM$38,1)+COUNTIF(AM$9:$AM37,AM37)-1</f>
        <v>29</v>
      </c>
      <c r="AO37" s="70">
        <f t="shared" si="5"/>
        <v>1</v>
      </c>
      <c r="AP37" s="70">
        <f>IF(ISBLANK($C37),0,1)*INDEX('Allocation Points'!$B$3:$AG$32,AO37,COUNTIF(AO$9:AO$38,AO37)+2)</f>
        <v>0</v>
      </c>
    </row>
    <row r="38" spans="2:42" ht="15" thickBot="1" x14ac:dyDescent="0.4">
      <c r="B38" s="86">
        <v>30</v>
      </c>
      <c r="C38" s="13"/>
      <c r="D38" s="14"/>
      <c r="E38" s="87">
        <v>20</v>
      </c>
      <c r="F38" s="88"/>
      <c r="G38" s="89">
        <v>10</v>
      </c>
      <c r="H38" s="90">
        <v>10</v>
      </c>
      <c r="I38" s="90">
        <v>10</v>
      </c>
      <c r="J38" s="90">
        <v>10</v>
      </c>
      <c r="K38" s="90">
        <v>10</v>
      </c>
      <c r="L38" s="90">
        <v>10</v>
      </c>
      <c r="M38" s="90">
        <v>10</v>
      </c>
      <c r="N38" s="90">
        <v>10</v>
      </c>
      <c r="O38" s="91">
        <v>10</v>
      </c>
      <c r="P38" s="92">
        <f t="shared" si="0"/>
        <v>90</v>
      </c>
      <c r="Q38" s="93">
        <v>10</v>
      </c>
      <c r="R38" s="90">
        <v>10</v>
      </c>
      <c r="S38" s="90">
        <v>10</v>
      </c>
      <c r="T38" s="90">
        <v>10</v>
      </c>
      <c r="U38" s="90">
        <v>10</v>
      </c>
      <c r="V38" s="90">
        <v>10</v>
      </c>
      <c r="W38" s="90">
        <v>10</v>
      </c>
      <c r="X38" s="90">
        <v>10</v>
      </c>
      <c r="Y38" s="91">
        <v>10</v>
      </c>
      <c r="Z38" s="94">
        <f t="shared" si="1"/>
        <v>90</v>
      </c>
      <c r="AA38" s="95">
        <f t="shared" si="2"/>
        <v>180</v>
      </c>
      <c r="AC38" s="69">
        <f>$AA$762</f>
        <v>0</v>
      </c>
      <c r="AD38" s="70">
        <f>RANK(AC38,AC$9:AC$38,0)+COUNTIF(AC$9:$AC38,AC38)-1</f>
        <v>30</v>
      </c>
      <c r="AE38" s="70">
        <f t="shared" si="3"/>
        <v>1</v>
      </c>
      <c r="AF38" s="70">
        <f>IF(ISBLANK($C38),0,1)*INDEX('Allocation Points'!$B$3:$AG$32,AE38,COUNTIF(AE$9:AE$38,AE38)+2)</f>
        <v>0</v>
      </c>
      <c r="AG38" s="74"/>
      <c r="AH38" s="69">
        <f>AA763</f>
        <v>0</v>
      </c>
      <c r="AI38" s="70">
        <f>RANK(AH38,AH$9:AH$38,0)+COUNTIF(AH$9:$AH38,AH38)-1</f>
        <v>30</v>
      </c>
      <c r="AJ38" s="70">
        <f t="shared" si="4"/>
        <v>1</v>
      </c>
      <c r="AK38" s="70">
        <f>IF(ISBLANK($C38),0,1)*INDEX('Allocation Points'!$B$3:$AG$32,AJ38,COUNTIF(AJ$9:AJ$38,AJ38)+2)</f>
        <v>0</v>
      </c>
      <c r="AL38" s="74"/>
      <c r="AM38" s="69">
        <f>AA761</f>
        <v>180</v>
      </c>
      <c r="AN38" s="70">
        <f>RANK(AM38,AM$9:AM$38,1)+COUNTIF(AM$9:$AM38,AM38)-1</f>
        <v>30</v>
      </c>
      <c r="AO38" s="70">
        <f t="shared" si="5"/>
        <v>1</v>
      </c>
      <c r="AP38" s="70">
        <f>IF(ISBLANK($C38),0,1)*INDEX('Allocation Points'!$B$3:$AG$32,AO38,COUNTIF(AO$9:AO$38,AO38)+2)</f>
        <v>0</v>
      </c>
    </row>
    <row r="39" spans="2:42" x14ac:dyDescent="0.35">
      <c r="B39" s="15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2:42" ht="15" thickBot="1" x14ac:dyDescent="0.4">
      <c r="B40" s="15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2:42" x14ac:dyDescent="0.35">
      <c r="B41" s="15"/>
      <c r="E41" s="17"/>
      <c r="F41" s="17"/>
      <c r="G41" s="17"/>
      <c r="H41" s="218" t="s">
        <v>66</v>
      </c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20"/>
      <c r="V41" s="17"/>
      <c r="W41" s="17"/>
      <c r="X41" s="17"/>
      <c r="Y41" s="17"/>
    </row>
    <row r="42" spans="2:42" x14ac:dyDescent="0.35">
      <c r="B42" s="15"/>
      <c r="E42" s="17"/>
      <c r="F42" s="17"/>
      <c r="G42" s="17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3"/>
      <c r="V42" s="17"/>
      <c r="W42" s="17"/>
      <c r="X42" s="17"/>
      <c r="Y42" s="17"/>
    </row>
    <row r="43" spans="2:42" ht="15" thickBot="1" x14ac:dyDescent="0.4">
      <c r="B43" s="15"/>
      <c r="E43" s="17"/>
      <c r="F43" s="17"/>
      <c r="G43" s="17"/>
      <c r="H43" s="224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6"/>
      <c r="V43" s="17"/>
      <c r="W43" s="17"/>
      <c r="X43" s="17"/>
      <c r="Y43" s="17"/>
    </row>
    <row r="44" spans="2:42" ht="15" thickBot="1" x14ac:dyDescent="0.4">
      <c r="B44" s="15"/>
      <c r="E44" s="17"/>
      <c r="F44" s="17"/>
      <c r="G44" s="17"/>
      <c r="H44" s="17"/>
      <c r="I44" s="17"/>
      <c r="J44" s="17"/>
      <c r="K44" s="17"/>
      <c r="L44" s="96"/>
      <c r="M44" s="96"/>
      <c r="N44" s="9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2:42" ht="26.5" thickBot="1" x14ac:dyDescent="0.65">
      <c r="B45" s="15"/>
      <c r="C45" s="227" t="s">
        <v>61</v>
      </c>
      <c r="D45" s="228"/>
      <c r="E45" s="229"/>
      <c r="F45" s="17"/>
      <c r="G45" s="17"/>
      <c r="H45" s="17"/>
      <c r="I45" s="17"/>
      <c r="J45" s="227" t="s">
        <v>62</v>
      </c>
      <c r="K45" s="228"/>
      <c r="L45" s="228"/>
      <c r="M45" s="228"/>
      <c r="N45" s="228"/>
      <c r="O45" s="228"/>
      <c r="P45" s="228"/>
      <c r="Q45" s="229"/>
      <c r="R45" s="17"/>
      <c r="S45" s="17"/>
      <c r="T45" s="17"/>
      <c r="U45" s="17"/>
      <c r="V45" s="227" t="s">
        <v>63</v>
      </c>
      <c r="W45" s="228"/>
      <c r="X45" s="228"/>
      <c r="Y45" s="228"/>
      <c r="Z45" s="228"/>
      <c r="AA45" s="228"/>
      <c r="AB45" s="229"/>
    </row>
    <row r="46" spans="2:42" ht="15" thickBot="1" x14ac:dyDescent="0.4">
      <c r="B46" s="15"/>
      <c r="E46" s="17"/>
      <c r="F46" s="17"/>
      <c r="G46" s="17"/>
      <c r="H46" s="17"/>
      <c r="I46" s="17"/>
      <c r="J46" s="17"/>
      <c r="K46" s="17"/>
      <c r="L46" s="96"/>
      <c r="M46" s="96"/>
      <c r="N46" s="9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2:42" ht="15" thickBot="1" x14ac:dyDescent="0.4">
      <c r="B47" s="15"/>
      <c r="C47" s="185" t="s">
        <v>12</v>
      </c>
      <c r="D47" s="186" t="s">
        <v>13</v>
      </c>
      <c r="E47" s="187" t="s">
        <v>61</v>
      </c>
      <c r="F47" s="17"/>
      <c r="I47" s="17"/>
      <c r="J47" s="204" t="s">
        <v>12</v>
      </c>
      <c r="K47" s="205"/>
      <c r="L47" s="205"/>
      <c r="M47" s="205"/>
      <c r="N47" s="209" t="s">
        <v>13</v>
      </c>
      <c r="O47" s="209"/>
      <c r="P47" s="209"/>
      <c r="Q47" s="187" t="s">
        <v>62</v>
      </c>
      <c r="T47" s="17"/>
      <c r="U47" s="17"/>
      <c r="V47" s="204" t="s">
        <v>12</v>
      </c>
      <c r="W47" s="205"/>
      <c r="X47" s="205"/>
      <c r="Y47" s="205"/>
      <c r="Z47" s="205" t="s">
        <v>13</v>
      </c>
      <c r="AA47" s="205"/>
      <c r="AB47" s="187" t="s">
        <v>63</v>
      </c>
    </row>
    <row r="48" spans="2:42" x14ac:dyDescent="0.35">
      <c r="B48" s="99">
        <v>1</v>
      </c>
      <c r="C48" s="100">
        <f t="shared" ref="C48:C77" si="6">INDEX($C$9:$AN$38,MATCH(B48,$AD$9:$AD$38,0),1)</f>
        <v>0</v>
      </c>
      <c r="D48" s="100">
        <f t="shared" ref="D48:D77" si="7">INDEX($C$9:$AN$38,MATCH(B48,$AD$9:$AD$38,0),2)</f>
        <v>0</v>
      </c>
      <c r="E48" s="189">
        <f t="shared" ref="E48:E77" si="8">INDEX($C$9:$AN$38,MATCH(B48,$AD$9:$AD$38,0),27)</f>
        <v>0</v>
      </c>
      <c r="I48" s="99">
        <v>1</v>
      </c>
      <c r="J48" s="206">
        <f t="shared" ref="J48:J77" si="9">INDEX($C$9:$AN$38,MATCH(I48,$AI$9:$AI$38,0),1)</f>
        <v>0</v>
      </c>
      <c r="K48" s="207"/>
      <c r="L48" s="207"/>
      <c r="M48" s="208"/>
      <c r="N48" s="206">
        <f t="shared" ref="N48:N77" si="10">INDEX($C$9:$AN$38,MATCH(I48,$AI$9:$AI$38,0),2)</f>
        <v>0</v>
      </c>
      <c r="O48" s="207"/>
      <c r="P48" s="208"/>
      <c r="Q48" s="189">
        <f>INDEX($C$9:$AN$38,MATCH(I48,$AI$9:$AI$38,0),32)</f>
        <v>0</v>
      </c>
      <c r="T48" s="17"/>
      <c r="U48" s="99">
        <v>1</v>
      </c>
      <c r="V48" s="206">
        <f t="shared" ref="V48:V77" si="11">INDEX($C$9:$AN$38,MATCH(U48,$AN$9:$AN$38,0),1)</f>
        <v>0</v>
      </c>
      <c r="W48" s="207"/>
      <c r="X48" s="207"/>
      <c r="Y48" s="208"/>
      <c r="Z48" s="206">
        <f t="shared" ref="Z48:Z77" si="12">INDEX($C$9:$AN$38,MATCH(U48,$AN$9:$AN$38,0),2)</f>
        <v>0</v>
      </c>
      <c r="AA48" s="208"/>
      <c r="AB48" s="189">
        <f>INDEX($C$9:$AN$38,MATCH(U48,$AN$9:$AN$38,0),37)</f>
        <v>180</v>
      </c>
    </row>
    <row r="49" spans="2:28" x14ac:dyDescent="0.35">
      <c r="B49" s="99">
        <v>2</v>
      </c>
      <c r="C49" s="100">
        <f t="shared" si="6"/>
        <v>0</v>
      </c>
      <c r="D49" s="70">
        <f t="shared" si="7"/>
        <v>0</v>
      </c>
      <c r="E49" s="190">
        <f t="shared" si="8"/>
        <v>0</v>
      </c>
      <c r="I49" s="99">
        <v>2</v>
      </c>
      <c r="J49" s="201">
        <f t="shared" si="9"/>
        <v>0</v>
      </c>
      <c r="K49" s="202"/>
      <c r="L49" s="202"/>
      <c r="M49" s="203"/>
      <c r="N49" s="201">
        <f t="shared" si="10"/>
        <v>0</v>
      </c>
      <c r="O49" s="202"/>
      <c r="P49" s="203"/>
      <c r="Q49" s="189">
        <f t="shared" ref="Q49:Q77" si="13">INDEX($C$9:$AN$38,MATCH(I49,$AI$9:$AI$38,0),32)</f>
        <v>0</v>
      </c>
      <c r="T49" s="17"/>
      <c r="U49" s="99">
        <v>2</v>
      </c>
      <c r="V49" s="201">
        <f t="shared" si="11"/>
        <v>0</v>
      </c>
      <c r="W49" s="202"/>
      <c r="X49" s="202"/>
      <c r="Y49" s="203"/>
      <c r="Z49" s="201">
        <f t="shared" si="12"/>
        <v>0</v>
      </c>
      <c r="AA49" s="203"/>
      <c r="AB49" s="190">
        <f t="shared" ref="AB49:AB77" si="14">INDEX($C$9:$AN$38,MATCH(U49,$AN$9:$AN$38,0),37)</f>
        <v>180</v>
      </c>
    </row>
    <row r="50" spans="2:28" x14ac:dyDescent="0.35">
      <c r="B50" s="99">
        <v>3</v>
      </c>
      <c r="C50" s="70">
        <f t="shared" si="6"/>
        <v>0</v>
      </c>
      <c r="D50" s="70">
        <f t="shared" si="7"/>
        <v>0</v>
      </c>
      <c r="E50" s="190">
        <f t="shared" si="8"/>
        <v>0</v>
      </c>
      <c r="I50" s="99">
        <v>3</v>
      </c>
      <c r="J50" s="201">
        <f t="shared" si="9"/>
        <v>0</v>
      </c>
      <c r="K50" s="202"/>
      <c r="L50" s="202"/>
      <c r="M50" s="203"/>
      <c r="N50" s="201">
        <f t="shared" si="10"/>
        <v>0</v>
      </c>
      <c r="O50" s="202"/>
      <c r="P50" s="203"/>
      <c r="Q50" s="189">
        <f t="shared" si="13"/>
        <v>0</v>
      </c>
      <c r="T50" s="17"/>
      <c r="U50" s="99">
        <v>3</v>
      </c>
      <c r="V50" s="201">
        <f t="shared" si="11"/>
        <v>0</v>
      </c>
      <c r="W50" s="202"/>
      <c r="X50" s="202"/>
      <c r="Y50" s="203"/>
      <c r="Z50" s="201">
        <f t="shared" si="12"/>
        <v>0</v>
      </c>
      <c r="AA50" s="203"/>
      <c r="AB50" s="190">
        <f t="shared" si="14"/>
        <v>180</v>
      </c>
    </row>
    <row r="51" spans="2:28" x14ac:dyDescent="0.35">
      <c r="B51" s="99">
        <v>4</v>
      </c>
      <c r="C51" s="70">
        <f t="shared" si="6"/>
        <v>0</v>
      </c>
      <c r="D51" s="70">
        <f t="shared" si="7"/>
        <v>0</v>
      </c>
      <c r="E51" s="190">
        <f t="shared" si="8"/>
        <v>0</v>
      </c>
      <c r="I51" s="99">
        <v>4</v>
      </c>
      <c r="J51" s="201">
        <f t="shared" si="9"/>
        <v>0</v>
      </c>
      <c r="K51" s="202"/>
      <c r="L51" s="202"/>
      <c r="M51" s="203"/>
      <c r="N51" s="201">
        <f t="shared" si="10"/>
        <v>0</v>
      </c>
      <c r="O51" s="202"/>
      <c r="P51" s="203"/>
      <c r="Q51" s="189">
        <f t="shared" si="13"/>
        <v>0</v>
      </c>
      <c r="T51" s="17"/>
      <c r="U51" s="99">
        <v>4</v>
      </c>
      <c r="V51" s="201">
        <f t="shared" si="11"/>
        <v>0</v>
      </c>
      <c r="W51" s="202"/>
      <c r="X51" s="202"/>
      <c r="Y51" s="203"/>
      <c r="Z51" s="201">
        <f t="shared" si="12"/>
        <v>0</v>
      </c>
      <c r="AA51" s="203"/>
      <c r="AB51" s="190">
        <f t="shared" si="14"/>
        <v>180</v>
      </c>
    </row>
    <row r="52" spans="2:28" x14ac:dyDescent="0.35">
      <c r="B52" s="99">
        <v>5</v>
      </c>
      <c r="C52" s="70">
        <f t="shared" si="6"/>
        <v>0</v>
      </c>
      <c r="D52" s="70">
        <f t="shared" si="7"/>
        <v>0</v>
      </c>
      <c r="E52" s="190">
        <f t="shared" si="8"/>
        <v>0</v>
      </c>
      <c r="I52" s="99">
        <v>5</v>
      </c>
      <c r="J52" s="201">
        <f t="shared" si="9"/>
        <v>0</v>
      </c>
      <c r="K52" s="202"/>
      <c r="L52" s="202"/>
      <c r="M52" s="203"/>
      <c r="N52" s="201">
        <f t="shared" si="10"/>
        <v>0</v>
      </c>
      <c r="O52" s="202"/>
      <c r="P52" s="203"/>
      <c r="Q52" s="189">
        <f t="shared" si="13"/>
        <v>0</v>
      </c>
      <c r="T52" s="17"/>
      <c r="U52" s="99">
        <v>5</v>
      </c>
      <c r="V52" s="201">
        <f t="shared" si="11"/>
        <v>0</v>
      </c>
      <c r="W52" s="202"/>
      <c r="X52" s="202"/>
      <c r="Y52" s="203"/>
      <c r="Z52" s="201">
        <f t="shared" si="12"/>
        <v>0</v>
      </c>
      <c r="AA52" s="203"/>
      <c r="AB52" s="190">
        <f t="shared" si="14"/>
        <v>180</v>
      </c>
    </row>
    <row r="53" spans="2:28" x14ac:dyDescent="0.35">
      <c r="B53" s="99">
        <v>6</v>
      </c>
      <c r="C53" s="70">
        <f t="shared" si="6"/>
        <v>0</v>
      </c>
      <c r="D53" s="70">
        <f t="shared" si="7"/>
        <v>0</v>
      </c>
      <c r="E53" s="190">
        <f t="shared" si="8"/>
        <v>0</v>
      </c>
      <c r="I53" s="99">
        <v>6</v>
      </c>
      <c r="J53" s="201">
        <f t="shared" si="9"/>
        <v>0</v>
      </c>
      <c r="K53" s="202"/>
      <c r="L53" s="202"/>
      <c r="M53" s="203"/>
      <c r="N53" s="201">
        <f t="shared" si="10"/>
        <v>0</v>
      </c>
      <c r="O53" s="202"/>
      <c r="P53" s="203"/>
      <c r="Q53" s="189">
        <f t="shared" si="13"/>
        <v>0</v>
      </c>
      <c r="T53" s="17"/>
      <c r="U53" s="99">
        <v>6</v>
      </c>
      <c r="V53" s="201">
        <f t="shared" si="11"/>
        <v>0</v>
      </c>
      <c r="W53" s="202"/>
      <c r="X53" s="202"/>
      <c r="Y53" s="203"/>
      <c r="Z53" s="201">
        <f t="shared" si="12"/>
        <v>0</v>
      </c>
      <c r="AA53" s="203"/>
      <c r="AB53" s="190">
        <f t="shared" si="14"/>
        <v>180</v>
      </c>
    </row>
    <row r="54" spans="2:28" x14ac:dyDescent="0.35">
      <c r="B54" s="99">
        <v>7</v>
      </c>
      <c r="C54" s="70">
        <f t="shared" si="6"/>
        <v>0</v>
      </c>
      <c r="D54" s="70">
        <f t="shared" si="7"/>
        <v>0</v>
      </c>
      <c r="E54" s="190">
        <f t="shared" si="8"/>
        <v>0</v>
      </c>
      <c r="I54" s="99">
        <v>7</v>
      </c>
      <c r="J54" s="201">
        <f t="shared" si="9"/>
        <v>0</v>
      </c>
      <c r="K54" s="202"/>
      <c r="L54" s="202"/>
      <c r="M54" s="203"/>
      <c r="N54" s="201">
        <f t="shared" si="10"/>
        <v>0</v>
      </c>
      <c r="O54" s="202"/>
      <c r="P54" s="203"/>
      <c r="Q54" s="189">
        <f t="shared" si="13"/>
        <v>0</v>
      </c>
      <c r="T54" s="17"/>
      <c r="U54" s="99">
        <v>7</v>
      </c>
      <c r="V54" s="201">
        <f t="shared" si="11"/>
        <v>0</v>
      </c>
      <c r="W54" s="202"/>
      <c r="X54" s="202"/>
      <c r="Y54" s="203"/>
      <c r="Z54" s="201">
        <f t="shared" si="12"/>
        <v>0</v>
      </c>
      <c r="AA54" s="203"/>
      <c r="AB54" s="190">
        <f t="shared" si="14"/>
        <v>180</v>
      </c>
    </row>
    <row r="55" spans="2:28" x14ac:dyDescent="0.35">
      <c r="B55" s="99">
        <v>8</v>
      </c>
      <c r="C55" s="70">
        <f t="shared" si="6"/>
        <v>0</v>
      </c>
      <c r="D55" s="70">
        <f t="shared" si="7"/>
        <v>0</v>
      </c>
      <c r="E55" s="190">
        <f t="shared" si="8"/>
        <v>0</v>
      </c>
      <c r="I55" s="99">
        <v>8</v>
      </c>
      <c r="J55" s="201">
        <f t="shared" si="9"/>
        <v>0</v>
      </c>
      <c r="K55" s="202"/>
      <c r="L55" s="202"/>
      <c r="M55" s="203"/>
      <c r="N55" s="201">
        <f t="shared" si="10"/>
        <v>0</v>
      </c>
      <c r="O55" s="202"/>
      <c r="P55" s="203"/>
      <c r="Q55" s="189">
        <f t="shared" si="13"/>
        <v>0</v>
      </c>
      <c r="T55" s="17"/>
      <c r="U55" s="99">
        <v>8</v>
      </c>
      <c r="V55" s="201">
        <f t="shared" si="11"/>
        <v>0</v>
      </c>
      <c r="W55" s="202"/>
      <c r="X55" s="202"/>
      <c r="Y55" s="203"/>
      <c r="Z55" s="201">
        <f t="shared" si="12"/>
        <v>0</v>
      </c>
      <c r="AA55" s="203"/>
      <c r="AB55" s="190">
        <f t="shared" si="14"/>
        <v>180</v>
      </c>
    </row>
    <row r="56" spans="2:28" x14ac:dyDescent="0.35">
      <c r="B56" s="99">
        <v>9</v>
      </c>
      <c r="C56" s="70">
        <f t="shared" si="6"/>
        <v>0</v>
      </c>
      <c r="D56" s="70">
        <f t="shared" si="7"/>
        <v>0</v>
      </c>
      <c r="E56" s="190">
        <f t="shared" si="8"/>
        <v>0</v>
      </c>
      <c r="I56" s="99">
        <v>9</v>
      </c>
      <c r="J56" s="201">
        <f t="shared" si="9"/>
        <v>0</v>
      </c>
      <c r="K56" s="202"/>
      <c r="L56" s="202"/>
      <c r="M56" s="203"/>
      <c r="N56" s="201">
        <f t="shared" si="10"/>
        <v>0</v>
      </c>
      <c r="O56" s="202"/>
      <c r="P56" s="203"/>
      <c r="Q56" s="189">
        <f t="shared" si="13"/>
        <v>0</v>
      </c>
      <c r="T56" s="17"/>
      <c r="U56" s="99">
        <v>9</v>
      </c>
      <c r="V56" s="201">
        <f t="shared" si="11"/>
        <v>0</v>
      </c>
      <c r="W56" s="202"/>
      <c r="X56" s="202"/>
      <c r="Y56" s="203"/>
      <c r="Z56" s="201">
        <f t="shared" si="12"/>
        <v>0</v>
      </c>
      <c r="AA56" s="203"/>
      <c r="AB56" s="190">
        <f t="shared" si="14"/>
        <v>180</v>
      </c>
    </row>
    <row r="57" spans="2:28" x14ac:dyDescent="0.35">
      <c r="B57" s="99">
        <v>10</v>
      </c>
      <c r="C57" s="70">
        <f t="shared" si="6"/>
        <v>0</v>
      </c>
      <c r="D57" s="70">
        <f t="shared" si="7"/>
        <v>0</v>
      </c>
      <c r="E57" s="190">
        <f t="shared" si="8"/>
        <v>0</v>
      </c>
      <c r="I57" s="99">
        <v>10</v>
      </c>
      <c r="J57" s="201">
        <f t="shared" si="9"/>
        <v>0</v>
      </c>
      <c r="K57" s="202"/>
      <c r="L57" s="202"/>
      <c r="M57" s="203"/>
      <c r="N57" s="201">
        <f t="shared" si="10"/>
        <v>0</v>
      </c>
      <c r="O57" s="202"/>
      <c r="P57" s="203"/>
      <c r="Q57" s="189">
        <f t="shared" si="13"/>
        <v>0</v>
      </c>
      <c r="T57" s="17"/>
      <c r="U57" s="99">
        <v>10</v>
      </c>
      <c r="V57" s="201">
        <f t="shared" si="11"/>
        <v>0</v>
      </c>
      <c r="W57" s="202"/>
      <c r="X57" s="202"/>
      <c r="Y57" s="203"/>
      <c r="Z57" s="201">
        <f t="shared" si="12"/>
        <v>0</v>
      </c>
      <c r="AA57" s="203"/>
      <c r="AB57" s="190">
        <f t="shared" si="14"/>
        <v>180</v>
      </c>
    </row>
    <row r="58" spans="2:28" x14ac:dyDescent="0.35">
      <c r="B58" s="99">
        <v>11</v>
      </c>
      <c r="C58" s="70">
        <f t="shared" si="6"/>
        <v>0</v>
      </c>
      <c r="D58" s="70">
        <f t="shared" si="7"/>
        <v>0</v>
      </c>
      <c r="E58" s="190">
        <f t="shared" si="8"/>
        <v>0</v>
      </c>
      <c r="I58" s="99">
        <v>11</v>
      </c>
      <c r="J58" s="201">
        <f t="shared" si="9"/>
        <v>0</v>
      </c>
      <c r="K58" s="202"/>
      <c r="L58" s="202"/>
      <c r="M58" s="203"/>
      <c r="N58" s="201">
        <f t="shared" si="10"/>
        <v>0</v>
      </c>
      <c r="O58" s="202"/>
      <c r="P58" s="203"/>
      <c r="Q58" s="189">
        <f t="shared" si="13"/>
        <v>0</v>
      </c>
      <c r="T58" s="17"/>
      <c r="U58" s="99">
        <v>11</v>
      </c>
      <c r="V58" s="201">
        <f t="shared" si="11"/>
        <v>0</v>
      </c>
      <c r="W58" s="202"/>
      <c r="X58" s="202"/>
      <c r="Y58" s="203"/>
      <c r="Z58" s="201">
        <f t="shared" si="12"/>
        <v>0</v>
      </c>
      <c r="AA58" s="203"/>
      <c r="AB58" s="190">
        <f t="shared" si="14"/>
        <v>180</v>
      </c>
    </row>
    <row r="59" spans="2:28" x14ac:dyDescent="0.35">
      <c r="B59" s="99">
        <v>12</v>
      </c>
      <c r="C59" s="70">
        <f t="shared" si="6"/>
        <v>0</v>
      </c>
      <c r="D59" s="70">
        <f t="shared" si="7"/>
        <v>0</v>
      </c>
      <c r="E59" s="190">
        <f t="shared" si="8"/>
        <v>0</v>
      </c>
      <c r="I59" s="99">
        <v>12</v>
      </c>
      <c r="J59" s="201">
        <f t="shared" si="9"/>
        <v>0</v>
      </c>
      <c r="K59" s="202"/>
      <c r="L59" s="202"/>
      <c r="M59" s="203"/>
      <c r="N59" s="201">
        <f t="shared" si="10"/>
        <v>0</v>
      </c>
      <c r="O59" s="202"/>
      <c r="P59" s="203"/>
      <c r="Q59" s="189">
        <f t="shared" si="13"/>
        <v>0</v>
      </c>
      <c r="T59" s="17"/>
      <c r="U59" s="99">
        <v>12</v>
      </c>
      <c r="V59" s="201">
        <f t="shared" si="11"/>
        <v>0</v>
      </c>
      <c r="W59" s="202"/>
      <c r="X59" s="202"/>
      <c r="Y59" s="203"/>
      <c r="Z59" s="201">
        <f t="shared" si="12"/>
        <v>0</v>
      </c>
      <c r="AA59" s="203"/>
      <c r="AB59" s="190">
        <f t="shared" si="14"/>
        <v>180</v>
      </c>
    </row>
    <row r="60" spans="2:28" x14ac:dyDescent="0.35">
      <c r="B60" s="99">
        <v>13</v>
      </c>
      <c r="C60" s="70">
        <f t="shared" si="6"/>
        <v>0</v>
      </c>
      <c r="D60" s="70">
        <f t="shared" si="7"/>
        <v>0</v>
      </c>
      <c r="E60" s="190">
        <f t="shared" si="8"/>
        <v>0</v>
      </c>
      <c r="I60" s="99">
        <v>13</v>
      </c>
      <c r="J60" s="201">
        <f t="shared" si="9"/>
        <v>0</v>
      </c>
      <c r="K60" s="202"/>
      <c r="L60" s="202"/>
      <c r="M60" s="203"/>
      <c r="N60" s="201">
        <f t="shared" si="10"/>
        <v>0</v>
      </c>
      <c r="O60" s="202"/>
      <c r="P60" s="203"/>
      <c r="Q60" s="189">
        <f t="shared" si="13"/>
        <v>0</v>
      </c>
      <c r="T60" s="17"/>
      <c r="U60" s="99">
        <v>13</v>
      </c>
      <c r="V60" s="201">
        <f t="shared" si="11"/>
        <v>0</v>
      </c>
      <c r="W60" s="202"/>
      <c r="X60" s="202"/>
      <c r="Y60" s="203"/>
      <c r="Z60" s="201">
        <f t="shared" si="12"/>
        <v>0</v>
      </c>
      <c r="AA60" s="203"/>
      <c r="AB60" s="190">
        <f t="shared" si="14"/>
        <v>180</v>
      </c>
    </row>
    <row r="61" spans="2:28" x14ac:dyDescent="0.35">
      <c r="B61" s="99">
        <v>14</v>
      </c>
      <c r="C61" s="70">
        <f t="shared" si="6"/>
        <v>0</v>
      </c>
      <c r="D61" s="70">
        <f t="shared" si="7"/>
        <v>0</v>
      </c>
      <c r="E61" s="190">
        <f t="shared" si="8"/>
        <v>0</v>
      </c>
      <c r="I61" s="99">
        <v>14</v>
      </c>
      <c r="J61" s="201">
        <f t="shared" si="9"/>
        <v>0</v>
      </c>
      <c r="K61" s="202"/>
      <c r="L61" s="202"/>
      <c r="M61" s="203"/>
      <c r="N61" s="201">
        <f t="shared" si="10"/>
        <v>0</v>
      </c>
      <c r="O61" s="202"/>
      <c r="P61" s="203"/>
      <c r="Q61" s="189">
        <f t="shared" si="13"/>
        <v>0</v>
      </c>
      <c r="T61" s="17"/>
      <c r="U61" s="99">
        <v>14</v>
      </c>
      <c r="V61" s="201">
        <f t="shared" si="11"/>
        <v>0</v>
      </c>
      <c r="W61" s="202"/>
      <c r="X61" s="202"/>
      <c r="Y61" s="203"/>
      <c r="Z61" s="201">
        <f t="shared" si="12"/>
        <v>0</v>
      </c>
      <c r="AA61" s="203"/>
      <c r="AB61" s="190">
        <f t="shared" si="14"/>
        <v>180</v>
      </c>
    </row>
    <row r="62" spans="2:28" x14ac:dyDescent="0.35">
      <c r="B62" s="99">
        <v>15</v>
      </c>
      <c r="C62" s="70">
        <f t="shared" si="6"/>
        <v>0</v>
      </c>
      <c r="D62" s="70">
        <f t="shared" si="7"/>
        <v>0</v>
      </c>
      <c r="E62" s="190">
        <f t="shared" si="8"/>
        <v>0</v>
      </c>
      <c r="I62" s="99">
        <v>15</v>
      </c>
      <c r="J62" s="201">
        <f t="shared" si="9"/>
        <v>0</v>
      </c>
      <c r="K62" s="202"/>
      <c r="L62" s="202"/>
      <c r="M62" s="203"/>
      <c r="N62" s="201">
        <f t="shared" si="10"/>
        <v>0</v>
      </c>
      <c r="O62" s="202"/>
      <c r="P62" s="203"/>
      <c r="Q62" s="189">
        <f t="shared" si="13"/>
        <v>0</v>
      </c>
      <c r="T62" s="17"/>
      <c r="U62" s="99">
        <v>15</v>
      </c>
      <c r="V62" s="201">
        <f t="shared" si="11"/>
        <v>0</v>
      </c>
      <c r="W62" s="202"/>
      <c r="X62" s="202"/>
      <c r="Y62" s="203"/>
      <c r="Z62" s="201">
        <f t="shared" si="12"/>
        <v>0</v>
      </c>
      <c r="AA62" s="203"/>
      <c r="AB62" s="190">
        <f t="shared" si="14"/>
        <v>180</v>
      </c>
    </row>
    <row r="63" spans="2:28" x14ac:dyDescent="0.35">
      <c r="B63" s="99">
        <v>16</v>
      </c>
      <c r="C63" s="70">
        <f t="shared" si="6"/>
        <v>0</v>
      </c>
      <c r="D63" s="70">
        <f t="shared" si="7"/>
        <v>0</v>
      </c>
      <c r="E63" s="190">
        <f t="shared" si="8"/>
        <v>0</v>
      </c>
      <c r="I63" s="99">
        <v>16</v>
      </c>
      <c r="J63" s="201">
        <f t="shared" si="9"/>
        <v>0</v>
      </c>
      <c r="K63" s="202"/>
      <c r="L63" s="202"/>
      <c r="M63" s="203"/>
      <c r="N63" s="201">
        <f t="shared" si="10"/>
        <v>0</v>
      </c>
      <c r="O63" s="202"/>
      <c r="P63" s="203"/>
      <c r="Q63" s="189">
        <f t="shared" si="13"/>
        <v>0</v>
      </c>
      <c r="T63" s="17"/>
      <c r="U63" s="99">
        <v>16</v>
      </c>
      <c r="V63" s="201">
        <f t="shared" si="11"/>
        <v>0</v>
      </c>
      <c r="W63" s="202"/>
      <c r="X63" s="202"/>
      <c r="Y63" s="203"/>
      <c r="Z63" s="201">
        <f t="shared" si="12"/>
        <v>0</v>
      </c>
      <c r="AA63" s="203"/>
      <c r="AB63" s="190">
        <f t="shared" si="14"/>
        <v>180</v>
      </c>
    </row>
    <row r="64" spans="2:28" x14ac:dyDescent="0.35">
      <c r="B64" s="99">
        <v>17</v>
      </c>
      <c r="C64" s="70">
        <f t="shared" si="6"/>
        <v>0</v>
      </c>
      <c r="D64" s="70">
        <f t="shared" si="7"/>
        <v>0</v>
      </c>
      <c r="E64" s="190">
        <f t="shared" si="8"/>
        <v>0</v>
      </c>
      <c r="I64" s="99">
        <v>17</v>
      </c>
      <c r="J64" s="201">
        <f t="shared" si="9"/>
        <v>0</v>
      </c>
      <c r="K64" s="202"/>
      <c r="L64" s="202"/>
      <c r="M64" s="203"/>
      <c r="N64" s="201">
        <f t="shared" si="10"/>
        <v>0</v>
      </c>
      <c r="O64" s="202"/>
      <c r="P64" s="203"/>
      <c r="Q64" s="189">
        <f t="shared" si="13"/>
        <v>0</v>
      </c>
      <c r="T64" s="17"/>
      <c r="U64" s="99">
        <v>17</v>
      </c>
      <c r="V64" s="201">
        <f t="shared" si="11"/>
        <v>0</v>
      </c>
      <c r="W64" s="202"/>
      <c r="X64" s="202"/>
      <c r="Y64" s="203"/>
      <c r="Z64" s="201">
        <f t="shared" si="12"/>
        <v>0</v>
      </c>
      <c r="AA64" s="203"/>
      <c r="AB64" s="190">
        <f t="shared" si="14"/>
        <v>180</v>
      </c>
    </row>
    <row r="65" spans="2:28" x14ac:dyDescent="0.35">
      <c r="B65" s="99">
        <v>18</v>
      </c>
      <c r="C65" s="70">
        <f t="shared" si="6"/>
        <v>0</v>
      </c>
      <c r="D65" s="70">
        <f t="shared" si="7"/>
        <v>0</v>
      </c>
      <c r="E65" s="190">
        <f t="shared" si="8"/>
        <v>0</v>
      </c>
      <c r="I65" s="99">
        <v>18</v>
      </c>
      <c r="J65" s="201">
        <f t="shared" si="9"/>
        <v>0</v>
      </c>
      <c r="K65" s="202"/>
      <c r="L65" s="202"/>
      <c r="M65" s="203"/>
      <c r="N65" s="201">
        <f t="shared" si="10"/>
        <v>0</v>
      </c>
      <c r="O65" s="202"/>
      <c r="P65" s="203"/>
      <c r="Q65" s="189">
        <f t="shared" si="13"/>
        <v>0</v>
      </c>
      <c r="T65" s="17"/>
      <c r="U65" s="99">
        <v>18</v>
      </c>
      <c r="V65" s="201">
        <f t="shared" si="11"/>
        <v>0</v>
      </c>
      <c r="W65" s="202"/>
      <c r="X65" s="202"/>
      <c r="Y65" s="203"/>
      <c r="Z65" s="201">
        <f t="shared" si="12"/>
        <v>0</v>
      </c>
      <c r="AA65" s="203"/>
      <c r="AB65" s="190">
        <f t="shared" si="14"/>
        <v>180</v>
      </c>
    </row>
    <row r="66" spans="2:28" x14ac:dyDescent="0.35">
      <c r="B66" s="99">
        <v>19</v>
      </c>
      <c r="C66" s="70">
        <f t="shared" si="6"/>
        <v>0</v>
      </c>
      <c r="D66" s="70">
        <f t="shared" si="7"/>
        <v>0</v>
      </c>
      <c r="E66" s="190">
        <f t="shared" si="8"/>
        <v>0</v>
      </c>
      <c r="I66" s="99">
        <v>19</v>
      </c>
      <c r="J66" s="201">
        <f t="shared" si="9"/>
        <v>0</v>
      </c>
      <c r="K66" s="202"/>
      <c r="L66" s="202"/>
      <c r="M66" s="203"/>
      <c r="N66" s="201">
        <f t="shared" si="10"/>
        <v>0</v>
      </c>
      <c r="O66" s="202"/>
      <c r="P66" s="203"/>
      <c r="Q66" s="189">
        <f t="shared" si="13"/>
        <v>0</v>
      </c>
      <c r="T66" s="17"/>
      <c r="U66" s="99">
        <v>19</v>
      </c>
      <c r="V66" s="201">
        <f t="shared" si="11"/>
        <v>0</v>
      </c>
      <c r="W66" s="202"/>
      <c r="X66" s="202"/>
      <c r="Y66" s="203"/>
      <c r="Z66" s="201">
        <f t="shared" si="12"/>
        <v>0</v>
      </c>
      <c r="AA66" s="203"/>
      <c r="AB66" s="190">
        <f t="shared" si="14"/>
        <v>180</v>
      </c>
    </row>
    <row r="67" spans="2:28" x14ac:dyDescent="0.35">
      <c r="B67" s="99">
        <v>20</v>
      </c>
      <c r="C67" s="70">
        <f t="shared" si="6"/>
        <v>0</v>
      </c>
      <c r="D67" s="70">
        <f t="shared" si="7"/>
        <v>0</v>
      </c>
      <c r="E67" s="190">
        <f t="shared" si="8"/>
        <v>0</v>
      </c>
      <c r="I67" s="99">
        <v>20</v>
      </c>
      <c r="J67" s="201">
        <f t="shared" si="9"/>
        <v>0</v>
      </c>
      <c r="K67" s="202"/>
      <c r="L67" s="202"/>
      <c r="M67" s="203"/>
      <c r="N67" s="201">
        <f t="shared" si="10"/>
        <v>0</v>
      </c>
      <c r="O67" s="202"/>
      <c r="P67" s="203"/>
      <c r="Q67" s="189">
        <f t="shared" si="13"/>
        <v>0</v>
      </c>
      <c r="T67" s="17"/>
      <c r="U67" s="99">
        <v>20</v>
      </c>
      <c r="V67" s="201">
        <f t="shared" si="11"/>
        <v>0</v>
      </c>
      <c r="W67" s="202"/>
      <c r="X67" s="202"/>
      <c r="Y67" s="203"/>
      <c r="Z67" s="201">
        <f t="shared" si="12"/>
        <v>0</v>
      </c>
      <c r="AA67" s="203"/>
      <c r="AB67" s="190">
        <f t="shared" si="14"/>
        <v>180</v>
      </c>
    </row>
    <row r="68" spans="2:28" x14ac:dyDescent="0.35">
      <c r="B68" s="99">
        <v>21</v>
      </c>
      <c r="C68" s="70">
        <f t="shared" si="6"/>
        <v>0</v>
      </c>
      <c r="D68" s="70">
        <f t="shared" si="7"/>
        <v>0</v>
      </c>
      <c r="E68" s="190">
        <f t="shared" si="8"/>
        <v>0</v>
      </c>
      <c r="I68" s="99">
        <v>21</v>
      </c>
      <c r="J68" s="201">
        <f t="shared" si="9"/>
        <v>0</v>
      </c>
      <c r="K68" s="202"/>
      <c r="L68" s="202"/>
      <c r="M68" s="203"/>
      <c r="N68" s="201">
        <f t="shared" si="10"/>
        <v>0</v>
      </c>
      <c r="O68" s="202"/>
      <c r="P68" s="203"/>
      <c r="Q68" s="189">
        <f t="shared" si="13"/>
        <v>0</v>
      </c>
      <c r="T68" s="17"/>
      <c r="U68" s="99">
        <v>21</v>
      </c>
      <c r="V68" s="201">
        <f t="shared" si="11"/>
        <v>0</v>
      </c>
      <c r="W68" s="202"/>
      <c r="X68" s="202"/>
      <c r="Y68" s="203"/>
      <c r="Z68" s="201">
        <f t="shared" si="12"/>
        <v>0</v>
      </c>
      <c r="AA68" s="203"/>
      <c r="AB68" s="190">
        <f t="shared" si="14"/>
        <v>180</v>
      </c>
    </row>
    <row r="69" spans="2:28" x14ac:dyDescent="0.35">
      <c r="B69" s="99">
        <v>22</v>
      </c>
      <c r="C69" s="70">
        <f t="shared" si="6"/>
        <v>0</v>
      </c>
      <c r="D69" s="70">
        <f t="shared" si="7"/>
        <v>0</v>
      </c>
      <c r="E69" s="190">
        <f t="shared" si="8"/>
        <v>0</v>
      </c>
      <c r="I69" s="99">
        <v>22</v>
      </c>
      <c r="J69" s="201">
        <f t="shared" si="9"/>
        <v>0</v>
      </c>
      <c r="K69" s="202"/>
      <c r="L69" s="202"/>
      <c r="M69" s="203"/>
      <c r="N69" s="201">
        <f t="shared" si="10"/>
        <v>0</v>
      </c>
      <c r="O69" s="202"/>
      <c r="P69" s="203"/>
      <c r="Q69" s="189">
        <f t="shared" si="13"/>
        <v>0</v>
      </c>
      <c r="T69" s="17"/>
      <c r="U69" s="99">
        <v>22</v>
      </c>
      <c r="V69" s="201">
        <f t="shared" si="11"/>
        <v>0</v>
      </c>
      <c r="W69" s="202"/>
      <c r="X69" s="202"/>
      <c r="Y69" s="203"/>
      <c r="Z69" s="201">
        <f t="shared" si="12"/>
        <v>0</v>
      </c>
      <c r="AA69" s="203"/>
      <c r="AB69" s="190">
        <f t="shared" si="14"/>
        <v>180</v>
      </c>
    </row>
    <row r="70" spans="2:28" x14ac:dyDescent="0.35">
      <c r="B70" s="99">
        <v>23</v>
      </c>
      <c r="C70" s="70">
        <f t="shared" si="6"/>
        <v>0</v>
      </c>
      <c r="D70" s="70">
        <f t="shared" si="7"/>
        <v>0</v>
      </c>
      <c r="E70" s="190">
        <f t="shared" si="8"/>
        <v>0</v>
      </c>
      <c r="I70" s="99">
        <v>23</v>
      </c>
      <c r="J70" s="201">
        <f t="shared" si="9"/>
        <v>0</v>
      </c>
      <c r="K70" s="202"/>
      <c r="L70" s="202"/>
      <c r="M70" s="203"/>
      <c r="N70" s="201">
        <f t="shared" si="10"/>
        <v>0</v>
      </c>
      <c r="O70" s="202"/>
      <c r="P70" s="203"/>
      <c r="Q70" s="189">
        <f t="shared" si="13"/>
        <v>0</v>
      </c>
      <c r="T70" s="17"/>
      <c r="U70" s="99">
        <v>23</v>
      </c>
      <c r="V70" s="201">
        <f t="shared" si="11"/>
        <v>0</v>
      </c>
      <c r="W70" s="202"/>
      <c r="X70" s="202"/>
      <c r="Y70" s="203"/>
      <c r="Z70" s="201">
        <f t="shared" si="12"/>
        <v>0</v>
      </c>
      <c r="AA70" s="203"/>
      <c r="AB70" s="190">
        <f t="shared" si="14"/>
        <v>180</v>
      </c>
    </row>
    <row r="71" spans="2:28" x14ac:dyDescent="0.35">
      <c r="B71" s="99">
        <v>24</v>
      </c>
      <c r="C71" s="70">
        <f t="shared" si="6"/>
        <v>0</v>
      </c>
      <c r="D71" s="70">
        <f t="shared" si="7"/>
        <v>0</v>
      </c>
      <c r="E71" s="190">
        <f t="shared" si="8"/>
        <v>0</v>
      </c>
      <c r="I71" s="99">
        <v>24</v>
      </c>
      <c r="J71" s="201">
        <f t="shared" si="9"/>
        <v>0</v>
      </c>
      <c r="K71" s="202"/>
      <c r="L71" s="202"/>
      <c r="M71" s="203"/>
      <c r="N71" s="201">
        <f t="shared" si="10"/>
        <v>0</v>
      </c>
      <c r="O71" s="202"/>
      <c r="P71" s="203"/>
      <c r="Q71" s="189">
        <f t="shared" si="13"/>
        <v>0</v>
      </c>
      <c r="T71" s="17"/>
      <c r="U71" s="99">
        <v>24</v>
      </c>
      <c r="V71" s="201">
        <f t="shared" si="11"/>
        <v>0</v>
      </c>
      <c r="W71" s="202"/>
      <c r="X71" s="202"/>
      <c r="Y71" s="203"/>
      <c r="Z71" s="201">
        <f t="shared" si="12"/>
        <v>0</v>
      </c>
      <c r="AA71" s="203"/>
      <c r="AB71" s="190">
        <f t="shared" si="14"/>
        <v>180</v>
      </c>
    </row>
    <row r="72" spans="2:28" x14ac:dyDescent="0.35">
      <c r="B72" s="99">
        <v>25</v>
      </c>
      <c r="C72" s="70">
        <f t="shared" si="6"/>
        <v>0</v>
      </c>
      <c r="D72" s="70">
        <f t="shared" si="7"/>
        <v>0</v>
      </c>
      <c r="E72" s="190">
        <f t="shared" si="8"/>
        <v>0</v>
      </c>
      <c r="I72" s="99">
        <v>25</v>
      </c>
      <c r="J72" s="201">
        <f t="shared" si="9"/>
        <v>0</v>
      </c>
      <c r="K72" s="202"/>
      <c r="L72" s="202"/>
      <c r="M72" s="203"/>
      <c r="N72" s="201">
        <f t="shared" si="10"/>
        <v>0</v>
      </c>
      <c r="O72" s="202"/>
      <c r="P72" s="203"/>
      <c r="Q72" s="189">
        <f t="shared" si="13"/>
        <v>0</v>
      </c>
      <c r="T72" s="17"/>
      <c r="U72" s="99">
        <v>25</v>
      </c>
      <c r="V72" s="201">
        <f t="shared" si="11"/>
        <v>0</v>
      </c>
      <c r="W72" s="202"/>
      <c r="X72" s="202"/>
      <c r="Y72" s="203"/>
      <c r="Z72" s="201">
        <f t="shared" si="12"/>
        <v>0</v>
      </c>
      <c r="AA72" s="203"/>
      <c r="AB72" s="190">
        <f t="shared" si="14"/>
        <v>180</v>
      </c>
    </row>
    <row r="73" spans="2:28" x14ac:dyDescent="0.35">
      <c r="B73" s="99">
        <v>26</v>
      </c>
      <c r="C73" s="70">
        <f t="shared" si="6"/>
        <v>0</v>
      </c>
      <c r="D73" s="70">
        <f t="shared" si="7"/>
        <v>0</v>
      </c>
      <c r="E73" s="190">
        <f t="shared" si="8"/>
        <v>0</v>
      </c>
      <c r="I73" s="99">
        <v>26</v>
      </c>
      <c r="J73" s="201">
        <f t="shared" si="9"/>
        <v>0</v>
      </c>
      <c r="K73" s="202"/>
      <c r="L73" s="202"/>
      <c r="M73" s="203"/>
      <c r="N73" s="201">
        <f t="shared" si="10"/>
        <v>0</v>
      </c>
      <c r="O73" s="202"/>
      <c r="P73" s="203"/>
      <c r="Q73" s="189">
        <f t="shared" si="13"/>
        <v>0</v>
      </c>
      <c r="T73" s="17"/>
      <c r="U73" s="99">
        <v>26</v>
      </c>
      <c r="V73" s="201">
        <f t="shared" si="11"/>
        <v>0</v>
      </c>
      <c r="W73" s="202"/>
      <c r="X73" s="202"/>
      <c r="Y73" s="203"/>
      <c r="Z73" s="201">
        <f t="shared" si="12"/>
        <v>0</v>
      </c>
      <c r="AA73" s="203"/>
      <c r="AB73" s="190">
        <f t="shared" si="14"/>
        <v>180</v>
      </c>
    </row>
    <row r="74" spans="2:28" x14ac:dyDescent="0.35">
      <c r="B74" s="99">
        <v>27</v>
      </c>
      <c r="C74" s="70">
        <f t="shared" si="6"/>
        <v>0</v>
      </c>
      <c r="D74" s="70">
        <f t="shared" si="7"/>
        <v>0</v>
      </c>
      <c r="E74" s="190">
        <f t="shared" si="8"/>
        <v>0</v>
      </c>
      <c r="I74" s="99">
        <v>27</v>
      </c>
      <c r="J74" s="201">
        <f t="shared" si="9"/>
        <v>0</v>
      </c>
      <c r="K74" s="202"/>
      <c r="L74" s="202"/>
      <c r="M74" s="203"/>
      <c r="N74" s="201">
        <f t="shared" si="10"/>
        <v>0</v>
      </c>
      <c r="O74" s="202"/>
      <c r="P74" s="203"/>
      <c r="Q74" s="189">
        <f t="shared" si="13"/>
        <v>0</v>
      </c>
      <c r="T74" s="17"/>
      <c r="U74" s="99">
        <v>27</v>
      </c>
      <c r="V74" s="201">
        <f t="shared" si="11"/>
        <v>0</v>
      </c>
      <c r="W74" s="202"/>
      <c r="X74" s="202"/>
      <c r="Y74" s="203"/>
      <c r="Z74" s="201">
        <f t="shared" si="12"/>
        <v>0</v>
      </c>
      <c r="AA74" s="203"/>
      <c r="AB74" s="190">
        <f t="shared" si="14"/>
        <v>180</v>
      </c>
    </row>
    <row r="75" spans="2:28" x14ac:dyDescent="0.35">
      <c r="B75" s="99">
        <v>28</v>
      </c>
      <c r="C75" s="70">
        <f t="shared" si="6"/>
        <v>0</v>
      </c>
      <c r="D75" s="70">
        <f t="shared" si="7"/>
        <v>0</v>
      </c>
      <c r="E75" s="190">
        <f t="shared" si="8"/>
        <v>0</v>
      </c>
      <c r="I75" s="99">
        <v>28</v>
      </c>
      <c r="J75" s="201">
        <f t="shared" si="9"/>
        <v>0</v>
      </c>
      <c r="K75" s="202"/>
      <c r="L75" s="202"/>
      <c r="M75" s="203"/>
      <c r="N75" s="201">
        <f t="shared" si="10"/>
        <v>0</v>
      </c>
      <c r="O75" s="202"/>
      <c r="P75" s="203"/>
      <c r="Q75" s="189">
        <f t="shared" si="13"/>
        <v>0</v>
      </c>
      <c r="T75" s="17"/>
      <c r="U75" s="99">
        <v>28</v>
      </c>
      <c r="V75" s="201">
        <f t="shared" si="11"/>
        <v>0</v>
      </c>
      <c r="W75" s="202"/>
      <c r="X75" s="202"/>
      <c r="Y75" s="203"/>
      <c r="Z75" s="201">
        <f t="shared" si="12"/>
        <v>0</v>
      </c>
      <c r="AA75" s="203"/>
      <c r="AB75" s="190">
        <f t="shared" si="14"/>
        <v>180</v>
      </c>
    </row>
    <row r="76" spans="2:28" x14ac:dyDescent="0.35">
      <c r="B76" s="99">
        <v>29</v>
      </c>
      <c r="C76" s="70">
        <f t="shared" si="6"/>
        <v>0</v>
      </c>
      <c r="D76" s="70">
        <f t="shared" si="7"/>
        <v>0</v>
      </c>
      <c r="E76" s="190">
        <f t="shared" si="8"/>
        <v>0</v>
      </c>
      <c r="I76" s="99">
        <v>29</v>
      </c>
      <c r="J76" s="201">
        <f t="shared" si="9"/>
        <v>0</v>
      </c>
      <c r="K76" s="202"/>
      <c r="L76" s="202"/>
      <c r="M76" s="203"/>
      <c r="N76" s="201">
        <f t="shared" si="10"/>
        <v>0</v>
      </c>
      <c r="O76" s="202"/>
      <c r="P76" s="203"/>
      <c r="Q76" s="189">
        <f t="shared" si="13"/>
        <v>0</v>
      </c>
      <c r="T76" s="17"/>
      <c r="U76" s="99">
        <v>29</v>
      </c>
      <c r="V76" s="201">
        <f t="shared" si="11"/>
        <v>0</v>
      </c>
      <c r="W76" s="202"/>
      <c r="X76" s="202"/>
      <c r="Y76" s="203"/>
      <c r="Z76" s="201">
        <f t="shared" si="12"/>
        <v>0</v>
      </c>
      <c r="AA76" s="203"/>
      <c r="AB76" s="190">
        <f t="shared" si="14"/>
        <v>180</v>
      </c>
    </row>
    <row r="77" spans="2:28" x14ac:dyDescent="0.35">
      <c r="B77" s="99">
        <v>30</v>
      </c>
      <c r="C77" s="70">
        <f t="shared" si="6"/>
        <v>0</v>
      </c>
      <c r="D77" s="70">
        <f t="shared" si="7"/>
        <v>0</v>
      </c>
      <c r="E77" s="190">
        <f t="shared" si="8"/>
        <v>0</v>
      </c>
      <c r="I77" s="99">
        <v>30</v>
      </c>
      <c r="J77" s="201">
        <f t="shared" si="9"/>
        <v>0</v>
      </c>
      <c r="K77" s="202"/>
      <c r="L77" s="202"/>
      <c r="M77" s="203"/>
      <c r="N77" s="201">
        <f t="shared" si="10"/>
        <v>0</v>
      </c>
      <c r="O77" s="202"/>
      <c r="P77" s="203"/>
      <c r="Q77" s="189">
        <f t="shared" si="13"/>
        <v>0</v>
      </c>
      <c r="T77" s="17"/>
      <c r="U77" s="99">
        <v>30</v>
      </c>
      <c r="V77" s="201">
        <f t="shared" si="11"/>
        <v>0</v>
      </c>
      <c r="W77" s="202"/>
      <c r="X77" s="202"/>
      <c r="Y77" s="203"/>
      <c r="Z77" s="201">
        <f t="shared" si="12"/>
        <v>0</v>
      </c>
      <c r="AA77" s="203"/>
      <c r="AB77" s="190">
        <f t="shared" si="14"/>
        <v>180</v>
      </c>
    </row>
    <row r="78" spans="2:28" x14ac:dyDescent="0.35">
      <c r="B78" s="15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2:28" x14ac:dyDescent="0.35">
      <c r="B79" s="15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2:28" ht="15" thickBot="1" x14ac:dyDescent="0.4">
      <c r="B80" s="15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2:29" x14ac:dyDescent="0.35">
      <c r="B81" s="15"/>
      <c r="E81" s="17"/>
      <c r="F81" s="17"/>
      <c r="G81" s="17"/>
      <c r="H81" s="218" t="s">
        <v>67</v>
      </c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20"/>
      <c r="V81" s="17"/>
      <c r="W81" s="17"/>
      <c r="X81" s="17"/>
      <c r="Y81" s="17"/>
    </row>
    <row r="82" spans="2:29" x14ac:dyDescent="0.35">
      <c r="B82" s="15"/>
      <c r="E82" s="17"/>
      <c r="F82" s="17"/>
      <c r="G82" s="17"/>
      <c r="H82" s="221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17"/>
      <c r="W82" s="17"/>
      <c r="X82" s="17"/>
      <c r="Y82" s="17"/>
    </row>
    <row r="83" spans="2:29" ht="15" thickBot="1" x14ac:dyDescent="0.4">
      <c r="B83" s="15"/>
      <c r="E83" s="17"/>
      <c r="F83" s="17"/>
      <c r="G83" s="17"/>
      <c r="H83" s="224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6"/>
      <c r="V83" s="17"/>
      <c r="W83" s="17"/>
      <c r="X83" s="17"/>
      <c r="Y83" s="17"/>
    </row>
    <row r="84" spans="2:29" x14ac:dyDescent="0.35">
      <c r="B84" s="15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2:29" x14ac:dyDescent="0.35">
      <c r="B85" s="15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2:29" ht="15" thickBot="1" x14ac:dyDescent="0.4"/>
    <row r="87" spans="2:29" x14ac:dyDescent="0.35">
      <c r="E87" s="101"/>
      <c r="F87" s="102" t="s">
        <v>49</v>
      </c>
      <c r="G87" s="196">
        <f>C9</f>
        <v>0</v>
      </c>
      <c r="H87" s="196"/>
      <c r="I87" s="196"/>
      <c r="J87" s="196"/>
      <c r="K87" s="74"/>
      <c r="L87" s="197" t="s">
        <v>2</v>
      </c>
      <c r="M87" s="197"/>
      <c r="N87" s="197"/>
      <c r="O87" s="197" t="s">
        <v>3</v>
      </c>
      <c r="P87" s="197"/>
      <c r="Q87" s="194" t="s">
        <v>50</v>
      </c>
      <c r="R87" s="194"/>
      <c r="S87" s="194"/>
      <c r="T87" s="194"/>
      <c r="U87" s="17"/>
      <c r="V87" s="17"/>
      <c r="Z87" s="81" t="s">
        <v>4</v>
      </c>
      <c r="AA87" s="103">
        <f>$D$3</f>
        <v>0</v>
      </c>
      <c r="AB87" s="101"/>
      <c r="AC87" s="101"/>
    </row>
    <row r="88" spans="2:29" ht="15" thickBot="1" x14ac:dyDescent="0.4">
      <c r="E88" s="101"/>
      <c r="F88" s="104" t="s">
        <v>6</v>
      </c>
      <c r="G88" s="210">
        <f>E9</f>
        <v>20</v>
      </c>
      <c r="H88" s="211"/>
      <c r="I88" s="211"/>
      <c r="J88" s="211"/>
      <c r="K88" s="17"/>
      <c r="L88" s="211">
        <f>$F$3</f>
        <v>133</v>
      </c>
      <c r="M88" s="211"/>
      <c r="N88" s="211"/>
      <c r="O88" s="211">
        <f>$G$3</f>
        <v>68.599999999999994</v>
      </c>
      <c r="P88" s="211"/>
      <c r="Q88" s="212">
        <f>ROUND((G88*(L88/113)+(O88-AA91)),0)</f>
        <v>20</v>
      </c>
      <c r="R88" s="212"/>
      <c r="S88" s="212"/>
      <c r="T88" s="212"/>
      <c r="U88" s="17"/>
      <c r="V88" s="17"/>
      <c r="AA88" s="17"/>
      <c r="AB88" s="101"/>
      <c r="AC88" s="101"/>
    </row>
    <row r="89" spans="2:29" ht="15" thickBot="1" x14ac:dyDescent="0.4">
      <c r="E89" s="101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01"/>
      <c r="AC89" s="101"/>
    </row>
    <row r="90" spans="2:29" ht="15" thickBot="1" x14ac:dyDescent="0.4">
      <c r="E90" s="101"/>
      <c r="F90" s="105" t="s">
        <v>14</v>
      </c>
      <c r="G90" s="106">
        <v>1</v>
      </c>
      <c r="H90" s="106">
        <v>2</v>
      </c>
      <c r="I90" s="106">
        <v>3</v>
      </c>
      <c r="J90" s="106">
        <v>4</v>
      </c>
      <c r="K90" s="106">
        <v>5</v>
      </c>
      <c r="L90" s="106">
        <v>6</v>
      </c>
      <c r="M90" s="106">
        <v>7</v>
      </c>
      <c r="N90" s="106">
        <v>8</v>
      </c>
      <c r="O90" s="107">
        <v>9</v>
      </c>
      <c r="P90" s="36" t="s">
        <v>8</v>
      </c>
      <c r="Q90" s="108">
        <v>10</v>
      </c>
      <c r="R90" s="106">
        <v>11</v>
      </c>
      <c r="S90" s="106">
        <v>12</v>
      </c>
      <c r="T90" s="106">
        <v>13</v>
      </c>
      <c r="U90" s="106">
        <v>14</v>
      </c>
      <c r="V90" s="106">
        <v>15</v>
      </c>
      <c r="W90" s="106">
        <v>16</v>
      </c>
      <c r="X90" s="106">
        <v>17</v>
      </c>
      <c r="Y90" s="107">
        <v>18</v>
      </c>
      <c r="Z90" s="36" t="s">
        <v>9</v>
      </c>
      <c r="AA90" s="37" t="s">
        <v>10</v>
      </c>
      <c r="AB90" s="101"/>
      <c r="AC90" s="101"/>
    </row>
    <row r="91" spans="2:29" x14ac:dyDescent="0.35">
      <c r="E91" s="101"/>
      <c r="F91" s="109" t="s">
        <v>11</v>
      </c>
      <c r="G91" s="110">
        <f>G$7</f>
        <v>4</v>
      </c>
      <c r="H91" s="110">
        <f t="shared" ref="H91:O91" si="15">H$7</f>
        <v>4</v>
      </c>
      <c r="I91" s="110">
        <f t="shared" si="15"/>
        <v>5</v>
      </c>
      <c r="J91" s="110">
        <f t="shared" si="15"/>
        <v>4</v>
      </c>
      <c r="K91" s="110">
        <f t="shared" si="15"/>
        <v>3</v>
      </c>
      <c r="L91" s="110">
        <f t="shared" si="15"/>
        <v>5</v>
      </c>
      <c r="M91" s="110">
        <f t="shared" si="15"/>
        <v>3</v>
      </c>
      <c r="N91" s="110">
        <f t="shared" si="15"/>
        <v>5</v>
      </c>
      <c r="O91" s="110">
        <f t="shared" si="15"/>
        <v>3</v>
      </c>
      <c r="P91" s="111">
        <f>SUM(G91:O91)</f>
        <v>36</v>
      </c>
      <c r="Q91" s="110">
        <f t="shared" ref="Q91:Y91" si="16">Q$7</f>
        <v>4</v>
      </c>
      <c r="R91" s="112">
        <f t="shared" si="16"/>
        <v>4</v>
      </c>
      <c r="S91" s="112">
        <f t="shared" si="16"/>
        <v>3</v>
      </c>
      <c r="T91" s="112">
        <f t="shared" si="16"/>
        <v>5</v>
      </c>
      <c r="U91" s="112">
        <f t="shared" si="16"/>
        <v>3</v>
      </c>
      <c r="V91" s="112">
        <f t="shared" si="16"/>
        <v>4</v>
      </c>
      <c r="W91" s="112">
        <f t="shared" si="16"/>
        <v>4</v>
      </c>
      <c r="X91" s="112">
        <f t="shared" si="16"/>
        <v>5</v>
      </c>
      <c r="Y91" s="113">
        <f t="shared" si="16"/>
        <v>4</v>
      </c>
      <c r="Z91" s="111">
        <f>SUM(Q91:Y91)</f>
        <v>36</v>
      </c>
      <c r="AA91" s="44">
        <f>SUM(P91+Z91)</f>
        <v>72</v>
      </c>
      <c r="AB91" s="101"/>
      <c r="AC91" s="101"/>
    </row>
    <row r="92" spans="2:29" x14ac:dyDescent="0.35">
      <c r="E92" s="101"/>
      <c r="F92" s="114" t="s">
        <v>7</v>
      </c>
      <c r="G92" s="115">
        <f>G$8</f>
        <v>4</v>
      </c>
      <c r="H92" s="115">
        <f t="shared" ref="H92:O92" si="17">H$8</f>
        <v>8</v>
      </c>
      <c r="I92" s="115">
        <f t="shared" si="17"/>
        <v>12</v>
      </c>
      <c r="J92" s="115">
        <f t="shared" si="17"/>
        <v>14</v>
      </c>
      <c r="K92" s="115">
        <f t="shared" si="17"/>
        <v>2</v>
      </c>
      <c r="L92" s="115">
        <f t="shared" si="17"/>
        <v>10</v>
      </c>
      <c r="M92" s="115">
        <f t="shared" si="17"/>
        <v>18</v>
      </c>
      <c r="N92" s="115">
        <f t="shared" si="17"/>
        <v>16</v>
      </c>
      <c r="O92" s="116">
        <f t="shared" si="17"/>
        <v>6</v>
      </c>
      <c r="P92" s="117"/>
      <c r="Q92" s="118">
        <f t="shared" ref="Q92:Y92" si="18">Q$8</f>
        <v>1</v>
      </c>
      <c r="R92" s="119">
        <f t="shared" si="18"/>
        <v>9</v>
      </c>
      <c r="S92" s="119">
        <f t="shared" si="18"/>
        <v>11</v>
      </c>
      <c r="T92" s="119">
        <f t="shared" si="18"/>
        <v>5</v>
      </c>
      <c r="U92" s="119">
        <f t="shared" si="18"/>
        <v>17</v>
      </c>
      <c r="V92" s="119">
        <f t="shared" si="18"/>
        <v>15</v>
      </c>
      <c r="W92" s="119">
        <f t="shared" si="18"/>
        <v>3</v>
      </c>
      <c r="X92" s="119">
        <f t="shared" si="18"/>
        <v>13</v>
      </c>
      <c r="Y92" s="116">
        <f t="shared" si="18"/>
        <v>7</v>
      </c>
      <c r="Z92" s="117"/>
      <c r="AA92" s="120"/>
      <c r="AB92" s="101"/>
      <c r="AC92" s="101"/>
    </row>
    <row r="93" spans="2:29" ht="15" thickBot="1" x14ac:dyDescent="0.4">
      <c r="E93" s="101"/>
      <c r="F93" s="121" t="s">
        <v>50</v>
      </c>
      <c r="G93" s="122">
        <f>IF($Q88&lt;=18,IF(G92&lt;=$Q88,1,0),IF($Q88&lt;=36,IF(G92&lt;=($Q88-18),2,1),IF($Q88&gt;36,IF(G92&lt;=($Q88-36),3,2))))</f>
        <v>1</v>
      </c>
      <c r="H93" s="122">
        <f t="shared" ref="H93:O93" si="19">IF($Q88&lt;=18,IF(H92&lt;=$Q88,1,0),IF($Q88&lt;=36,IF(H92&lt;=($Q88-18),2,1),IF($Q88&gt;36,IF(H92&lt;=($Q88-36),3,2))))</f>
        <v>1</v>
      </c>
      <c r="I93" s="122">
        <f t="shared" si="19"/>
        <v>1</v>
      </c>
      <c r="J93" s="122">
        <f t="shared" si="19"/>
        <v>1</v>
      </c>
      <c r="K93" s="122">
        <f t="shared" si="19"/>
        <v>2</v>
      </c>
      <c r="L93" s="122">
        <f t="shared" si="19"/>
        <v>1</v>
      </c>
      <c r="M93" s="122">
        <f t="shared" si="19"/>
        <v>1</v>
      </c>
      <c r="N93" s="122">
        <f t="shared" si="19"/>
        <v>1</v>
      </c>
      <c r="O93" s="123">
        <f t="shared" si="19"/>
        <v>1</v>
      </c>
      <c r="P93" s="124">
        <f>SUM(G93:O93)</f>
        <v>10</v>
      </c>
      <c r="Q93" s="123">
        <f t="shared" ref="Q93:Y93" si="20">IF($Q88&lt;=18,IF(Q92&lt;=$Q88,1,0),IF($Q88&lt;=36,IF(Q92&lt;=($Q88-18),2,1),IF($Q88&gt;36,IF(Q92&lt;=($Q88-36),3,2))))</f>
        <v>2</v>
      </c>
      <c r="R93" s="123">
        <f t="shared" si="20"/>
        <v>1</v>
      </c>
      <c r="S93" s="123">
        <f t="shared" si="20"/>
        <v>1</v>
      </c>
      <c r="T93" s="123">
        <f t="shared" si="20"/>
        <v>1</v>
      </c>
      <c r="U93" s="123">
        <f t="shared" si="20"/>
        <v>1</v>
      </c>
      <c r="V93" s="123">
        <f t="shared" si="20"/>
        <v>1</v>
      </c>
      <c r="W93" s="123">
        <f t="shared" si="20"/>
        <v>1</v>
      </c>
      <c r="X93" s="123">
        <f t="shared" si="20"/>
        <v>1</v>
      </c>
      <c r="Y93" s="123">
        <f t="shared" si="20"/>
        <v>1</v>
      </c>
      <c r="Z93" s="125">
        <f>SUM(Q93:Y93)</f>
        <v>10</v>
      </c>
      <c r="AA93" s="126">
        <f>P93+Z93</f>
        <v>20</v>
      </c>
      <c r="AB93" s="101"/>
      <c r="AC93" s="101"/>
    </row>
    <row r="94" spans="2:29" x14ac:dyDescent="0.35">
      <c r="E94" s="101"/>
      <c r="F94" s="127" t="s">
        <v>51</v>
      </c>
      <c r="G94" s="128">
        <f t="shared" ref="G94:O94" si="21">G9</f>
        <v>10</v>
      </c>
      <c r="H94" s="128">
        <f t="shared" si="21"/>
        <v>10</v>
      </c>
      <c r="I94" s="128">
        <f t="shared" si="21"/>
        <v>10</v>
      </c>
      <c r="J94" s="128">
        <f t="shared" si="21"/>
        <v>10</v>
      </c>
      <c r="K94" s="128">
        <f t="shared" si="21"/>
        <v>10</v>
      </c>
      <c r="L94" s="128">
        <f t="shared" si="21"/>
        <v>10</v>
      </c>
      <c r="M94" s="128">
        <f t="shared" si="21"/>
        <v>10</v>
      </c>
      <c r="N94" s="128">
        <f t="shared" si="21"/>
        <v>10</v>
      </c>
      <c r="O94" s="128">
        <f t="shared" si="21"/>
        <v>10</v>
      </c>
      <c r="P94" s="129">
        <f>SUM(G94:O94)</f>
        <v>90</v>
      </c>
      <c r="Q94" s="130">
        <f t="shared" ref="Q94:Y94" si="22">Q9</f>
        <v>10</v>
      </c>
      <c r="R94" s="128">
        <f t="shared" si="22"/>
        <v>10</v>
      </c>
      <c r="S94" s="128">
        <f t="shared" si="22"/>
        <v>10</v>
      </c>
      <c r="T94" s="128">
        <f t="shared" si="22"/>
        <v>10</v>
      </c>
      <c r="U94" s="128">
        <f t="shared" si="22"/>
        <v>10</v>
      </c>
      <c r="V94" s="128">
        <f t="shared" si="22"/>
        <v>10</v>
      </c>
      <c r="W94" s="128">
        <f t="shared" si="22"/>
        <v>10</v>
      </c>
      <c r="X94" s="128">
        <f t="shared" si="22"/>
        <v>10</v>
      </c>
      <c r="Y94" s="131">
        <f t="shared" si="22"/>
        <v>10</v>
      </c>
      <c r="Z94" s="129">
        <f>SUM(Q94:Y94)</f>
        <v>90</v>
      </c>
      <c r="AA94" s="132">
        <f>P94+Z94</f>
        <v>180</v>
      </c>
      <c r="AB94" s="101"/>
      <c r="AC94" s="101"/>
    </row>
    <row r="95" spans="2:29" x14ac:dyDescent="0.35">
      <c r="E95" s="101"/>
      <c r="F95" s="133" t="s">
        <v>52</v>
      </c>
      <c r="G95" s="134">
        <f>IF(G94-G91=-1,3+G93)+IF(G94-G91=0,2+G93)+IF(G94-G91=1,1+G93)+IF(G94-G91=2,G93)+IF(G94-G91=3,IF(G93-1&gt;0,G93-1,0))+IF(G94-G91=4,IF(G93-2&gt;0,G93-2,0))</f>
        <v>0</v>
      </c>
      <c r="H95" s="134">
        <f t="shared" ref="H95:O95" si="23">IF(H94-H91=-1,3+H93)+IF(H94-H91=0,2+H93)+IF(H94-H91=1,1+H93)+IF(H94-H91=2,H93)+IF(H94-H91=3,IF(H93-1&gt;0,H93-1,0))+IF(H94-H91=4,IF(H93-2&gt;0,H93-2,0))</f>
        <v>0</v>
      </c>
      <c r="I95" s="134">
        <f t="shared" si="23"/>
        <v>0</v>
      </c>
      <c r="J95" s="134">
        <f t="shared" si="23"/>
        <v>0</v>
      </c>
      <c r="K95" s="134">
        <f t="shared" si="23"/>
        <v>0</v>
      </c>
      <c r="L95" s="134">
        <f t="shared" si="23"/>
        <v>0</v>
      </c>
      <c r="M95" s="134">
        <f t="shared" si="23"/>
        <v>0</v>
      </c>
      <c r="N95" s="134">
        <f t="shared" si="23"/>
        <v>0</v>
      </c>
      <c r="O95" s="135">
        <f t="shared" si="23"/>
        <v>0</v>
      </c>
      <c r="P95" s="136">
        <f>SUM(G95:O95)</f>
        <v>0</v>
      </c>
      <c r="Q95" s="137">
        <f t="shared" ref="Q95:Y95" si="24">IF(Q94-Q91=-1,3+Q93)+IF(Q94-Q91=0,2+Q93)+IF(Q94-Q91=1,1+Q93)+IF(Q94-Q91=2,Q93)+IF(Q94-Q91=3,IF(Q93-1&gt;0,Q93-1,0))+IF(Q94-Q91=4,IF(Q93-2&gt;0,Q93-2,0))</f>
        <v>0</v>
      </c>
      <c r="R95" s="138">
        <f t="shared" si="24"/>
        <v>0</v>
      </c>
      <c r="S95" s="138">
        <f t="shared" si="24"/>
        <v>0</v>
      </c>
      <c r="T95" s="138">
        <f t="shared" si="24"/>
        <v>0</v>
      </c>
      <c r="U95" s="138">
        <f t="shared" si="24"/>
        <v>0</v>
      </c>
      <c r="V95" s="138">
        <f t="shared" si="24"/>
        <v>0</v>
      </c>
      <c r="W95" s="138">
        <f t="shared" si="24"/>
        <v>0</v>
      </c>
      <c r="X95" s="138">
        <f t="shared" si="24"/>
        <v>0</v>
      </c>
      <c r="Y95" s="135">
        <f t="shared" si="24"/>
        <v>0</v>
      </c>
      <c r="Z95" s="136">
        <f>SUM(Q95:Y95)</f>
        <v>0</v>
      </c>
      <c r="AA95" s="139">
        <f>P95+Z95</f>
        <v>0</v>
      </c>
      <c r="AB95" s="101"/>
      <c r="AC95" s="101"/>
    </row>
    <row r="96" spans="2:29" ht="15" thickBot="1" x14ac:dyDescent="0.4">
      <c r="E96" s="101"/>
      <c r="F96" s="140" t="s">
        <v>53</v>
      </c>
      <c r="G96" s="141">
        <f t="shared" ref="G96:O96" si="25">IF(G94-G91=-2,4)+IF(G94-G91=-1,3)+IF(G94-G91=0,2)+IF(G94-G91=1,1)+IF(G94-G91&gt;2,0)</f>
        <v>0</v>
      </c>
      <c r="H96" s="141">
        <f t="shared" si="25"/>
        <v>0</v>
      </c>
      <c r="I96" s="141">
        <f t="shared" si="25"/>
        <v>0</v>
      </c>
      <c r="J96" s="141">
        <f t="shared" si="25"/>
        <v>0</v>
      </c>
      <c r="K96" s="141">
        <f t="shared" si="25"/>
        <v>0</v>
      </c>
      <c r="L96" s="141">
        <f t="shared" si="25"/>
        <v>0</v>
      </c>
      <c r="M96" s="141">
        <f t="shared" si="25"/>
        <v>0</v>
      </c>
      <c r="N96" s="141">
        <f t="shared" si="25"/>
        <v>0</v>
      </c>
      <c r="O96" s="142">
        <f t="shared" si="25"/>
        <v>0</v>
      </c>
      <c r="P96" s="143">
        <f>SUM(G96:O96)</f>
        <v>0</v>
      </c>
      <c r="Q96" s="142">
        <f t="shared" ref="Q96:Y96" si="26">IF(Q94-Q91=-2,4)+IF(Q94-Q91=-1,3)+IF(Q94-Q91=0,2)+IF(Q94-Q91=1,1)+IF(Q94-Q91&gt;2,0)</f>
        <v>0</v>
      </c>
      <c r="R96" s="142">
        <f t="shared" si="26"/>
        <v>0</v>
      </c>
      <c r="S96" s="142">
        <f t="shared" si="26"/>
        <v>0</v>
      </c>
      <c r="T96" s="142">
        <f t="shared" si="26"/>
        <v>0</v>
      </c>
      <c r="U96" s="142">
        <f t="shared" si="26"/>
        <v>0</v>
      </c>
      <c r="V96" s="142">
        <f t="shared" si="26"/>
        <v>0</v>
      </c>
      <c r="W96" s="142">
        <f t="shared" si="26"/>
        <v>0</v>
      </c>
      <c r="X96" s="142">
        <f t="shared" si="26"/>
        <v>0</v>
      </c>
      <c r="Y96" s="142">
        <f t="shared" si="26"/>
        <v>0</v>
      </c>
      <c r="Z96" s="143">
        <f>SUM(Q96:Y96)</f>
        <v>0</v>
      </c>
      <c r="AA96" s="144">
        <f>P96+Z96</f>
        <v>0</v>
      </c>
      <c r="AB96" s="101"/>
      <c r="AC96" s="101"/>
    </row>
    <row r="97" spans="5:32" x14ac:dyDescent="0.35">
      <c r="E97" s="101"/>
      <c r="F97" s="38"/>
      <c r="G97" s="28">
        <f>G94-G91</f>
        <v>6</v>
      </c>
      <c r="H97" s="28">
        <f t="shared" ref="H97:O97" si="27">H94-H91</f>
        <v>6</v>
      </c>
      <c r="I97" s="28">
        <f t="shared" si="27"/>
        <v>5</v>
      </c>
      <c r="J97" s="28">
        <f t="shared" si="27"/>
        <v>6</v>
      </c>
      <c r="K97" s="28">
        <f t="shared" si="27"/>
        <v>7</v>
      </c>
      <c r="L97" s="28">
        <f t="shared" si="27"/>
        <v>5</v>
      </c>
      <c r="M97" s="28">
        <f t="shared" si="27"/>
        <v>7</v>
      </c>
      <c r="N97" s="28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5"/>
      <c r="AA97" s="146"/>
      <c r="AB97" s="101"/>
      <c r="AC97" s="101"/>
    </row>
    <row r="98" spans="5:32" x14ac:dyDescent="0.35">
      <c r="E98" s="101"/>
      <c r="F98" s="38"/>
      <c r="G98" s="28"/>
      <c r="H98" s="28"/>
      <c r="I98" s="28"/>
      <c r="J98" s="28"/>
      <c r="K98" s="28"/>
      <c r="L98" s="28"/>
      <c r="M98" s="28"/>
      <c r="N98" s="2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5"/>
      <c r="AA98" s="146"/>
      <c r="AB98" s="101"/>
      <c r="AC98" s="101"/>
    </row>
    <row r="99" spans="5:32" ht="15" thickBot="1" x14ac:dyDescent="0.4">
      <c r="E99" s="101"/>
      <c r="F99" s="38"/>
      <c r="G99" s="28"/>
      <c r="H99" s="28"/>
      <c r="I99" s="28"/>
      <c r="J99" s="28"/>
      <c r="K99" s="28"/>
      <c r="L99" s="28"/>
      <c r="M99" s="28"/>
      <c r="N99" s="28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01"/>
      <c r="AC99" s="101"/>
    </row>
    <row r="100" spans="5:32" ht="15" thickBot="1" x14ac:dyDescent="0.4">
      <c r="E100" s="147"/>
      <c r="F100" s="213" t="s">
        <v>54</v>
      </c>
      <c r="G100" s="213"/>
      <c r="H100" s="214" t="s">
        <v>55</v>
      </c>
      <c r="I100" s="214"/>
      <c r="J100" s="214"/>
      <c r="K100" s="214"/>
      <c r="L100" s="148">
        <f>COUNTIF(G97:Y97,"&lt;=-2")</f>
        <v>0</v>
      </c>
      <c r="M100" s="215" t="s">
        <v>56</v>
      </c>
      <c r="N100" s="215"/>
      <c r="O100" s="107">
        <f>COUNTIF(G97:Y97,"=0")</f>
        <v>0</v>
      </c>
      <c r="P100" s="198" t="s">
        <v>57</v>
      </c>
      <c r="Q100" s="198"/>
      <c r="R100" s="198"/>
      <c r="S100" s="198"/>
      <c r="T100" s="198"/>
      <c r="U100" s="148">
        <f>COUNTIF(G97:Y97,"=2")</f>
        <v>0</v>
      </c>
      <c r="V100" s="149"/>
      <c r="W100" s="149"/>
      <c r="X100" s="149"/>
      <c r="Y100" s="149"/>
      <c r="Z100" s="150"/>
      <c r="AA100" s="146"/>
      <c r="AB100" s="147"/>
      <c r="AC100" s="147"/>
      <c r="AD100" s="74"/>
      <c r="AE100" s="74"/>
      <c r="AF100" s="74"/>
    </row>
    <row r="101" spans="5:32" ht="15" thickBot="1" x14ac:dyDescent="0.4">
      <c r="E101" s="147"/>
      <c r="F101" s="213"/>
      <c r="G101" s="213"/>
      <c r="H101" s="216" t="s">
        <v>58</v>
      </c>
      <c r="I101" s="216"/>
      <c r="J101" s="216"/>
      <c r="K101" s="216"/>
      <c r="L101" s="151">
        <f>COUNTIF(G97:Y97,"=-1")</f>
        <v>0</v>
      </c>
      <c r="M101" s="217" t="s">
        <v>59</v>
      </c>
      <c r="N101" s="217"/>
      <c r="O101" s="152">
        <f>COUNTIF(G97:Y97,"=1")</f>
        <v>0</v>
      </c>
      <c r="P101" s="198" t="s">
        <v>60</v>
      </c>
      <c r="Q101" s="198"/>
      <c r="R101" s="198"/>
      <c r="S101" s="198"/>
      <c r="T101" s="198"/>
      <c r="U101" s="151">
        <f>COUNTIF(G97:Y97,"&gt;=3")</f>
        <v>18</v>
      </c>
      <c r="V101" s="149"/>
      <c r="W101" s="149"/>
      <c r="X101" s="149"/>
      <c r="Y101" s="149"/>
      <c r="Z101" s="150"/>
      <c r="AA101" s="146"/>
      <c r="AB101" s="147"/>
      <c r="AC101" s="147"/>
      <c r="AD101" s="74"/>
      <c r="AE101" s="74"/>
      <c r="AF101" s="74"/>
    </row>
    <row r="102" spans="5:32" x14ac:dyDescent="0.35">
      <c r="E102" s="147"/>
      <c r="F102" s="153"/>
      <c r="G102" s="153"/>
      <c r="H102" s="199" t="str">
        <f>M100</f>
        <v>Par</v>
      </c>
      <c r="I102" s="199"/>
      <c r="J102" s="28"/>
      <c r="K102" s="28"/>
      <c r="L102" s="28">
        <f>O100</f>
        <v>0</v>
      </c>
      <c r="M102" s="28"/>
      <c r="N102" s="38"/>
      <c r="O102" s="15"/>
      <c r="P102" s="149"/>
      <c r="Q102" s="149"/>
      <c r="R102" s="149"/>
      <c r="S102" s="149"/>
      <c r="T102" s="149"/>
      <c r="U102" s="15"/>
      <c r="V102" s="149"/>
      <c r="W102" s="149"/>
      <c r="X102" s="149"/>
      <c r="Y102" s="149"/>
      <c r="Z102" s="150"/>
      <c r="AA102" s="146"/>
      <c r="AB102" s="147"/>
      <c r="AC102" s="147"/>
      <c r="AD102" s="74"/>
      <c r="AE102" s="74"/>
      <c r="AF102" s="74"/>
    </row>
    <row r="103" spans="5:32" x14ac:dyDescent="0.35">
      <c r="E103" s="147"/>
      <c r="F103" s="153"/>
      <c r="G103" s="153"/>
      <c r="H103" s="200" t="str">
        <f>M101</f>
        <v>Bogey</v>
      </c>
      <c r="I103" s="200"/>
      <c r="J103" s="28"/>
      <c r="K103" s="28"/>
      <c r="L103" s="28">
        <f>O101</f>
        <v>0</v>
      </c>
      <c r="M103" s="28"/>
      <c r="N103" s="38"/>
      <c r="O103" s="15"/>
      <c r="P103" s="149"/>
      <c r="Q103" s="149"/>
      <c r="R103" s="149"/>
      <c r="S103" s="149"/>
      <c r="T103" s="149"/>
      <c r="U103" s="15"/>
      <c r="V103" s="149"/>
      <c r="W103" s="149"/>
      <c r="X103" s="149"/>
      <c r="Y103" s="149"/>
      <c r="Z103" s="150"/>
      <c r="AA103" s="146"/>
      <c r="AB103" s="147"/>
      <c r="AC103" s="147"/>
      <c r="AD103" s="74"/>
      <c r="AE103" s="74"/>
      <c r="AF103" s="74"/>
    </row>
    <row r="104" spans="5:32" x14ac:dyDescent="0.35">
      <c r="E104" s="147"/>
      <c r="F104" s="153"/>
      <c r="G104" s="153"/>
      <c r="H104" s="38" t="str">
        <f>P100</f>
        <v>Double bogey</v>
      </c>
      <c r="I104" s="38"/>
      <c r="J104" s="38"/>
      <c r="K104" s="38"/>
      <c r="L104" s="28">
        <f>U100</f>
        <v>0</v>
      </c>
      <c r="M104" s="28"/>
      <c r="N104" s="38"/>
      <c r="O104" s="15"/>
      <c r="P104" s="149"/>
      <c r="Q104" s="149"/>
      <c r="R104" s="149"/>
      <c r="S104" s="149"/>
      <c r="T104" s="149"/>
      <c r="U104" s="15"/>
      <c r="V104" s="149"/>
      <c r="W104" s="149"/>
      <c r="X104" s="149"/>
      <c r="Y104" s="149"/>
      <c r="Z104" s="150"/>
      <c r="AA104" s="146"/>
      <c r="AB104" s="147"/>
      <c r="AC104" s="147"/>
      <c r="AD104" s="74"/>
      <c r="AE104" s="74"/>
      <c r="AF104" s="74"/>
    </row>
    <row r="105" spans="5:32" x14ac:dyDescent="0.35">
      <c r="E105" s="147"/>
      <c r="F105" s="153"/>
      <c r="G105" s="153"/>
      <c r="H105" s="38" t="str">
        <f>P101</f>
        <v>Triple bogey &amp; plus</v>
      </c>
      <c r="I105" s="38"/>
      <c r="J105" s="38"/>
      <c r="K105" s="38"/>
      <c r="L105" s="28">
        <f>U101</f>
        <v>18</v>
      </c>
      <c r="M105" s="28"/>
      <c r="N105" s="38"/>
      <c r="O105" s="15"/>
      <c r="P105" s="149"/>
      <c r="Q105" s="149"/>
      <c r="R105" s="149"/>
      <c r="S105" s="149"/>
      <c r="T105" s="149"/>
      <c r="U105" s="15"/>
      <c r="V105" s="149"/>
      <c r="W105" s="149"/>
      <c r="X105" s="149"/>
      <c r="Y105" s="149"/>
      <c r="Z105" s="150"/>
      <c r="AA105" s="146"/>
      <c r="AB105" s="147"/>
      <c r="AC105" s="147"/>
      <c r="AD105" s="74"/>
      <c r="AE105" s="74"/>
      <c r="AF105" s="74"/>
    </row>
    <row r="106" spans="5:32" x14ac:dyDescent="0.35">
      <c r="E106" s="147"/>
      <c r="F106" s="153"/>
      <c r="G106" s="153"/>
      <c r="H106" s="38"/>
      <c r="I106" s="38"/>
      <c r="J106" s="38"/>
      <c r="K106" s="38"/>
      <c r="L106" s="28"/>
      <c r="M106" s="38"/>
      <c r="N106" s="38"/>
      <c r="O106" s="15"/>
      <c r="P106" s="149"/>
      <c r="Q106" s="149"/>
      <c r="R106" s="149"/>
      <c r="S106" s="149"/>
      <c r="T106" s="149"/>
      <c r="U106" s="15"/>
      <c r="V106" s="149"/>
      <c r="W106" s="149"/>
      <c r="X106" s="149"/>
      <c r="Y106" s="149"/>
      <c r="Z106" s="150"/>
      <c r="AA106" s="146"/>
      <c r="AB106" s="147"/>
      <c r="AC106" s="147"/>
      <c r="AD106" s="74"/>
      <c r="AE106" s="74"/>
      <c r="AF106" s="74"/>
    </row>
    <row r="107" spans="5:32" x14ac:dyDescent="0.35">
      <c r="E107" s="147"/>
      <c r="F107" s="153"/>
      <c r="G107" s="153"/>
      <c r="H107" s="38"/>
      <c r="I107" s="38"/>
      <c r="J107" s="38"/>
      <c r="K107" s="38"/>
      <c r="L107" s="28"/>
      <c r="M107" s="38"/>
      <c r="N107" s="38"/>
      <c r="O107" s="15"/>
      <c r="P107" s="149"/>
      <c r="Q107" s="149"/>
      <c r="R107" s="149"/>
      <c r="S107" s="149"/>
      <c r="T107" s="149"/>
      <c r="U107" s="15"/>
      <c r="V107" s="149"/>
      <c r="W107" s="149"/>
      <c r="X107" s="149"/>
      <c r="Y107" s="149"/>
      <c r="Z107" s="150"/>
      <c r="AA107" s="146"/>
      <c r="AB107" s="147"/>
      <c r="AC107" s="147"/>
      <c r="AD107" s="74"/>
      <c r="AE107" s="74"/>
      <c r="AF107" s="74"/>
    </row>
    <row r="108" spans="5:32" ht="15" thickBot="1" x14ac:dyDescent="0.4">
      <c r="E108" s="154"/>
      <c r="F108" s="155"/>
      <c r="G108" s="155"/>
      <c r="H108" s="156"/>
      <c r="I108" s="156"/>
      <c r="J108" s="156"/>
      <c r="K108" s="156"/>
      <c r="L108" s="156"/>
      <c r="M108" s="156"/>
      <c r="N108" s="156"/>
      <c r="O108" s="157"/>
      <c r="P108" s="157"/>
      <c r="Q108" s="157"/>
      <c r="R108" s="157"/>
      <c r="S108" s="158"/>
      <c r="T108" s="158"/>
      <c r="U108" s="158"/>
      <c r="V108" s="158"/>
      <c r="W108" s="158"/>
      <c r="X108" s="158"/>
      <c r="Y108" s="158"/>
      <c r="Z108" s="159"/>
      <c r="AA108" s="160"/>
      <c r="AB108" s="154"/>
      <c r="AC108" s="154"/>
      <c r="AD108" s="161"/>
      <c r="AE108" s="161"/>
      <c r="AF108" s="161"/>
    </row>
    <row r="109" spans="5:32" ht="15.5" thickTop="1" thickBot="1" x14ac:dyDescent="0.4"/>
    <row r="110" spans="5:32" x14ac:dyDescent="0.35">
      <c r="E110" s="101"/>
      <c r="F110" s="102" t="s">
        <v>49</v>
      </c>
      <c r="G110" s="196">
        <f>C10</f>
        <v>0</v>
      </c>
      <c r="H110" s="196"/>
      <c r="I110" s="196"/>
      <c r="J110" s="196"/>
      <c r="K110" s="74"/>
      <c r="L110" s="197" t="s">
        <v>2</v>
      </c>
      <c r="M110" s="197"/>
      <c r="N110" s="197"/>
      <c r="O110" s="197" t="s">
        <v>3</v>
      </c>
      <c r="P110" s="197"/>
      <c r="Q110" s="194" t="s">
        <v>50</v>
      </c>
      <c r="R110" s="194"/>
      <c r="S110" s="194"/>
      <c r="T110" s="194"/>
      <c r="U110" s="17"/>
      <c r="V110" s="17"/>
      <c r="Z110" s="81" t="s">
        <v>4</v>
      </c>
      <c r="AA110" s="103">
        <f>$D$3</f>
        <v>0</v>
      </c>
      <c r="AB110" s="101"/>
      <c r="AC110" s="101"/>
    </row>
    <row r="111" spans="5:32" ht="15" thickBot="1" x14ac:dyDescent="0.4">
      <c r="E111" s="101"/>
      <c r="F111" s="104" t="s">
        <v>6</v>
      </c>
      <c r="G111" s="210">
        <f>E10</f>
        <v>20</v>
      </c>
      <c r="H111" s="211"/>
      <c r="I111" s="211"/>
      <c r="J111" s="211"/>
      <c r="K111" s="17"/>
      <c r="L111" s="211">
        <f>$F$3</f>
        <v>133</v>
      </c>
      <c r="M111" s="211"/>
      <c r="N111" s="211"/>
      <c r="O111" s="211">
        <f>$G$3</f>
        <v>68.599999999999994</v>
      </c>
      <c r="P111" s="211"/>
      <c r="Q111" s="212">
        <f>ROUND((G111*(L111/113)+(O111-AA114)),0)</f>
        <v>20</v>
      </c>
      <c r="R111" s="212"/>
      <c r="S111" s="212"/>
      <c r="T111" s="212"/>
      <c r="U111" s="17"/>
      <c r="V111" s="17"/>
      <c r="AA111" s="17"/>
      <c r="AB111" s="101"/>
      <c r="AC111" s="101"/>
    </row>
    <row r="112" spans="5:32" ht="15" thickBot="1" x14ac:dyDescent="0.4">
      <c r="E112" s="101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01"/>
      <c r="AC112" s="101"/>
    </row>
    <row r="113" spans="5:32" ht="15" thickBot="1" x14ac:dyDescent="0.4">
      <c r="E113" s="101"/>
      <c r="F113" s="105" t="s">
        <v>14</v>
      </c>
      <c r="G113" s="106">
        <v>1</v>
      </c>
      <c r="H113" s="106">
        <v>2</v>
      </c>
      <c r="I113" s="106">
        <v>3</v>
      </c>
      <c r="J113" s="106">
        <v>4</v>
      </c>
      <c r="K113" s="106">
        <v>5</v>
      </c>
      <c r="L113" s="106">
        <v>6</v>
      </c>
      <c r="M113" s="106">
        <v>7</v>
      </c>
      <c r="N113" s="106">
        <v>8</v>
      </c>
      <c r="O113" s="107">
        <v>9</v>
      </c>
      <c r="P113" s="36" t="s">
        <v>8</v>
      </c>
      <c r="Q113" s="108">
        <v>10</v>
      </c>
      <c r="R113" s="106">
        <v>11</v>
      </c>
      <c r="S113" s="106">
        <v>12</v>
      </c>
      <c r="T113" s="106">
        <v>13</v>
      </c>
      <c r="U113" s="106">
        <v>14</v>
      </c>
      <c r="V113" s="106">
        <v>15</v>
      </c>
      <c r="W113" s="106">
        <v>16</v>
      </c>
      <c r="X113" s="106">
        <v>17</v>
      </c>
      <c r="Y113" s="107">
        <v>18</v>
      </c>
      <c r="Z113" s="36" t="s">
        <v>9</v>
      </c>
      <c r="AA113" s="37" t="s">
        <v>10</v>
      </c>
      <c r="AB113" s="101"/>
      <c r="AC113" s="101"/>
    </row>
    <row r="114" spans="5:32" x14ac:dyDescent="0.35">
      <c r="E114" s="101"/>
      <c r="F114" s="109" t="s">
        <v>11</v>
      </c>
      <c r="G114" s="110">
        <f>G$7</f>
        <v>4</v>
      </c>
      <c r="H114" s="110">
        <f t="shared" ref="H114:O114" si="29">H$7</f>
        <v>4</v>
      </c>
      <c r="I114" s="110">
        <f t="shared" si="29"/>
        <v>5</v>
      </c>
      <c r="J114" s="110">
        <f t="shared" si="29"/>
        <v>4</v>
      </c>
      <c r="K114" s="110">
        <f t="shared" si="29"/>
        <v>3</v>
      </c>
      <c r="L114" s="110">
        <f t="shared" si="29"/>
        <v>5</v>
      </c>
      <c r="M114" s="110">
        <f t="shared" si="29"/>
        <v>3</v>
      </c>
      <c r="N114" s="110">
        <f t="shared" si="29"/>
        <v>5</v>
      </c>
      <c r="O114" s="110">
        <f t="shared" si="29"/>
        <v>3</v>
      </c>
      <c r="P114" s="111">
        <f>SUM(G114:O114)</f>
        <v>36</v>
      </c>
      <c r="Q114" s="110">
        <f t="shared" ref="Q114:Y114" si="30">Q$7</f>
        <v>4</v>
      </c>
      <c r="R114" s="112">
        <f t="shared" si="30"/>
        <v>4</v>
      </c>
      <c r="S114" s="112">
        <f t="shared" si="30"/>
        <v>3</v>
      </c>
      <c r="T114" s="112">
        <f t="shared" si="30"/>
        <v>5</v>
      </c>
      <c r="U114" s="112">
        <f t="shared" si="30"/>
        <v>3</v>
      </c>
      <c r="V114" s="112">
        <f t="shared" si="30"/>
        <v>4</v>
      </c>
      <c r="W114" s="112">
        <f t="shared" si="30"/>
        <v>4</v>
      </c>
      <c r="X114" s="112">
        <f t="shared" si="30"/>
        <v>5</v>
      </c>
      <c r="Y114" s="113">
        <f t="shared" si="30"/>
        <v>4</v>
      </c>
      <c r="Z114" s="111">
        <f>SUM(Q114:Y114)</f>
        <v>36</v>
      </c>
      <c r="AA114" s="44">
        <f>SUM(P114+Z114)</f>
        <v>72</v>
      </c>
      <c r="AB114" s="101"/>
      <c r="AC114" s="101"/>
    </row>
    <row r="115" spans="5:32" x14ac:dyDescent="0.35">
      <c r="E115" s="101"/>
      <c r="F115" s="114" t="s">
        <v>7</v>
      </c>
      <c r="G115" s="115">
        <f>G$8</f>
        <v>4</v>
      </c>
      <c r="H115" s="115">
        <f t="shared" ref="H115:O115" si="31">H$8</f>
        <v>8</v>
      </c>
      <c r="I115" s="115">
        <f t="shared" si="31"/>
        <v>12</v>
      </c>
      <c r="J115" s="115">
        <f t="shared" si="31"/>
        <v>14</v>
      </c>
      <c r="K115" s="115">
        <f t="shared" si="31"/>
        <v>2</v>
      </c>
      <c r="L115" s="115">
        <f t="shared" si="31"/>
        <v>10</v>
      </c>
      <c r="M115" s="115">
        <f t="shared" si="31"/>
        <v>18</v>
      </c>
      <c r="N115" s="115">
        <f t="shared" si="31"/>
        <v>16</v>
      </c>
      <c r="O115" s="116">
        <f t="shared" si="31"/>
        <v>6</v>
      </c>
      <c r="P115" s="117"/>
      <c r="Q115" s="118">
        <f t="shared" ref="Q115:Y115" si="32">Q$8</f>
        <v>1</v>
      </c>
      <c r="R115" s="119">
        <f t="shared" si="32"/>
        <v>9</v>
      </c>
      <c r="S115" s="119">
        <f t="shared" si="32"/>
        <v>11</v>
      </c>
      <c r="T115" s="119">
        <f t="shared" si="32"/>
        <v>5</v>
      </c>
      <c r="U115" s="119">
        <f t="shared" si="32"/>
        <v>17</v>
      </c>
      <c r="V115" s="119">
        <f t="shared" si="32"/>
        <v>15</v>
      </c>
      <c r="W115" s="119">
        <f t="shared" si="32"/>
        <v>3</v>
      </c>
      <c r="X115" s="119">
        <f t="shared" si="32"/>
        <v>13</v>
      </c>
      <c r="Y115" s="116">
        <f t="shared" si="32"/>
        <v>7</v>
      </c>
      <c r="Z115" s="117"/>
      <c r="AA115" s="120"/>
      <c r="AB115" s="101"/>
      <c r="AC115" s="101"/>
    </row>
    <row r="116" spans="5:32" ht="15" thickBot="1" x14ac:dyDescent="0.4">
      <c r="E116" s="101"/>
      <c r="F116" s="121" t="s">
        <v>50</v>
      </c>
      <c r="G116" s="122">
        <f>IF($Q111&lt;=18,IF(G115&lt;=$Q111,1,0),IF($Q111&lt;=36,IF(G115&lt;=($Q111-18),2,1),IF($Q111&gt;36,IF(G115&lt;=($Q111-36),3,2))))</f>
        <v>1</v>
      </c>
      <c r="H116" s="122">
        <f t="shared" ref="H116:O116" si="33">IF($Q111&lt;=18,IF(H115&lt;=$Q111,1,0),IF($Q111&lt;=36,IF(H115&lt;=($Q111-18),2,1),IF($Q111&gt;36,IF(H115&lt;=($Q111-36),3,2))))</f>
        <v>1</v>
      </c>
      <c r="I116" s="122">
        <f t="shared" si="33"/>
        <v>1</v>
      </c>
      <c r="J116" s="122">
        <f t="shared" si="33"/>
        <v>1</v>
      </c>
      <c r="K116" s="122">
        <f t="shared" si="33"/>
        <v>2</v>
      </c>
      <c r="L116" s="122">
        <f t="shared" si="33"/>
        <v>1</v>
      </c>
      <c r="M116" s="122">
        <f t="shared" si="33"/>
        <v>1</v>
      </c>
      <c r="N116" s="122">
        <f t="shared" si="33"/>
        <v>1</v>
      </c>
      <c r="O116" s="123">
        <f t="shared" si="33"/>
        <v>1</v>
      </c>
      <c r="P116" s="124">
        <f>SUM(G116:O116)</f>
        <v>10</v>
      </c>
      <c r="Q116" s="123">
        <f t="shared" ref="Q116:Y116" si="34">IF($Q111&lt;=18,IF(Q115&lt;=$Q111,1,0),IF($Q111&lt;=36,IF(Q115&lt;=($Q111-18),2,1),IF($Q111&gt;36,IF(Q115&lt;=($Q111-36),3,2))))</f>
        <v>2</v>
      </c>
      <c r="R116" s="123">
        <f t="shared" si="34"/>
        <v>1</v>
      </c>
      <c r="S116" s="123">
        <f t="shared" si="34"/>
        <v>1</v>
      </c>
      <c r="T116" s="123">
        <f t="shared" si="34"/>
        <v>1</v>
      </c>
      <c r="U116" s="123">
        <f t="shared" si="34"/>
        <v>1</v>
      </c>
      <c r="V116" s="123">
        <f t="shared" si="34"/>
        <v>1</v>
      </c>
      <c r="W116" s="123">
        <f t="shared" si="34"/>
        <v>1</v>
      </c>
      <c r="X116" s="123">
        <f t="shared" si="34"/>
        <v>1</v>
      </c>
      <c r="Y116" s="123">
        <f t="shared" si="34"/>
        <v>1</v>
      </c>
      <c r="Z116" s="125">
        <f>SUM(Q116:Y116)</f>
        <v>10</v>
      </c>
      <c r="AA116" s="126">
        <f>P116+Z116</f>
        <v>20</v>
      </c>
      <c r="AB116" s="101"/>
      <c r="AC116" s="101"/>
    </row>
    <row r="117" spans="5:32" x14ac:dyDescent="0.35">
      <c r="E117" s="101"/>
      <c r="F117" s="127" t="s">
        <v>51</v>
      </c>
      <c r="G117" s="128">
        <f t="shared" ref="G117:O117" si="35">G10</f>
        <v>10</v>
      </c>
      <c r="H117" s="128">
        <f t="shared" si="35"/>
        <v>10</v>
      </c>
      <c r="I117" s="128">
        <f t="shared" si="35"/>
        <v>10</v>
      </c>
      <c r="J117" s="128">
        <f t="shared" si="35"/>
        <v>10</v>
      </c>
      <c r="K117" s="128">
        <f t="shared" si="35"/>
        <v>10</v>
      </c>
      <c r="L117" s="128">
        <f t="shared" si="35"/>
        <v>10</v>
      </c>
      <c r="M117" s="128">
        <f t="shared" si="35"/>
        <v>10</v>
      </c>
      <c r="N117" s="128">
        <f t="shared" si="35"/>
        <v>10</v>
      </c>
      <c r="O117" s="128">
        <f t="shared" si="35"/>
        <v>10</v>
      </c>
      <c r="P117" s="129">
        <f>SUM(G117:O117)</f>
        <v>90</v>
      </c>
      <c r="Q117" s="130">
        <f t="shared" ref="Q117:Y117" si="36">Q10</f>
        <v>10</v>
      </c>
      <c r="R117" s="128">
        <f t="shared" si="36"/>
        <v>10</v>
      </c>
      <c r="S117" s="128">
        <f t="shared" si="36"/>
        <v>10</v>
      </c>
      <c r="T117" s="128">
        <f t="shared" si="36"/>
        <v>10</v>
      </c>
      <c r="U117" s="128">
        <f t="shared" si="36"/>
        <v>10</v>
      </c>
      <c r="V117" s="128">
        <f t="shared" si="36"/>
        <v>10</v>
      </c>
      <c r="W117" s="128">
        <f t="shared" si="36"/>
        <v>10</v>
      </c>
      <c r="X117" s="128">
        <f t="shared" si="36"/>
        <v>10</v>
      </c>
      <c r="Y117" s="131">
        <f t="shared" si="36"/>
        <v>10</v>
      </c>
      <c r="Z117" s="129">
        <f>SUM(Q117:Y117)</f>
        <v>90</v>
      </c>
      <c r="AA117" s="132">
        <f>P117+Z117</f>
        <v>180</v>
      </c>
      <c r="AB117" s="101"/>
      <c r="AC117" s="101"/>
    </row>
    <row r="118" spans="5:32" x14ac:dyDescent="0.35">
      <c r="E118" s="101"/>
      <c r="F118" s="133" t="s">
        <v>52</v>
      </c>
      <c r="G118" s="134">
        <f>IF(G117-G114=-1,3+G116)+IF(G117-G114=0,2+G116)+IF(G117-G114=1,1+G116)+IF(G117-G114=2,G116)+IF(G117-G114=3,IF(G116-1&gt;0,G116-1,0))+IF(G117-G114=4,IF(G116-2&gt;0,G116-2,0))</f>
        <v>0</v>
      </c>
      <c r="H118" s="134">
        <f t="shared" ref="H118:O118" si="37">IF(H117-H114=-1,3+H116)+IF(H117-H114=0,2+H116)+IF(H117-H114=1,1+H116)+IF(H117-H114=2,H116)+IF(H117-H114=3,IF(H116-1&gt;0,H116-1,0))+IF(H117-H114=4,IF(H116-2&gt;0,H116-2,0))</f>
        <v>0</v>
      </c>
      <c r="I118" s="134">
        <f t="shared" si="37"/>
        <v>0</v>
      </c>
      <c r="J118" s="134">
        <f t="shared" si="37"/>
        <v>0</v>
      </c>
      <c r="K118" s="134">
        <f t="shared" si="37"/>
        <v>0</v>
      </c>
      <c r="L118" s="134">
        <f t="shared" si="37"/>
        <v>0</v>
      </c>
      <c r="M118" s="134">
        <f t="shared" si="37"/>
        <v>0</v>
      </c>
      <c r="N118" s="134">
        <f t="shared" si="37"/>
        <v>0</v>
      </c>
      <c r="O118" s="135">
        <f t="shared" si="37"/>
        <v>0</v>
      </c>
      <c r="P118" s="136">
        <f>SUM(G118:O118)</f>
        <v>0</v>
      </c>
      <c r="Q118" s="137">
        <f t="shared" ref="Q118:Y118" si="38">IF(Q117-Q114=-1,3+Q116)+IF(Q117-Q114=0,2+Q116)+IF(Q117-Q114=1,1+Q116)+IF(Q117-Q114=2,Q116)+IF(Q117-Q114=3,IF(Q116-1&gt;0,Q116-1,0))+IF(Q117-Q114=4,IF(Q116-2&gt;0,Q116-2,0))</f>
        <v>0</v>
      </c>
      <c r="R118" s="138">
        <f t="shared" si="38"/>
        <v>0</v>
      </c>
      <c r="S118" s="138">
        <f t="shared" si="38"/>
        <v>0</v>
      </c>
      <c r="T118" s="138">
        <f t="shared" si="38"/>
        <v>0</v>
      </c>
      <c r="U118" s="138">
        <f t="shared" si="38"/>
        <v>0</v>
      </c>
      <c r="V118" s="138">
        <f t="shared" si="38"/>
        <v>0</v>
      </c>
      <c r="W118" s="138">
        <f t="shared" si="38"/>
        <v>0</v>
      </c>
      <c r="X118" s="138">
        <f t="shared" si="38"/>
        <v>0</v>
      </c>
      <c r="Y118" s="135">
        <f t="shared" si="38"/>
        <v>0</v>
      </c>
      <c r="Z118" s="136">
        <f>SUM(Q118:Y118)</f>
        <v>0</v>
      </c>
      <c r="AA118" s="139">
        <f>P118+Z118</f>
        <v>0</v>
      </c>
      <c r="AB118" s="101"/>
      <c r="AC118" s="101"/>
    </row>
    <row r="119" spans="5:32" ht="15" thickBot="1" x14ac:dyDescent="0.4">
      <c r="E119" s="101"/>
      <c r="F119" s="140" t="s">
        <v>53</v>
      </c>
      <c r="G119" s="141">
        <f t="shared" ref="G119:O119" si="39">IF(G117-G114=-2,4)+IF(G117-G114=-1,3)+IF(G117-G114=0,2)+IF(G117-G114=1,1)+IF(G117-G114&gt;2,0)</f>
        <v>0</v>
      </c>
      <c r="H119" s="141">
        <f t="shared" si="39"/>
        <v>0</v>
      </c>
      <c r="I119" s="141">
        <f t="shared" si="39"/>
        <v>0</v>
      </c>
      <c r="J119" s="141">
        <f t="shared" si="39"/>
        <v>0</v>
      </c>
      <c r="K119" s="141">
        <f t="shared" si="39"/>
        <v>0</v>
      </c>
      <c r="L119" s="141">
        <f t="shared" si="39"/>
        <v>0</v>
      </c>
      <c r="M119" s="141">
        <f t="shared" si="39"/>
        <v>0</v>
      </c>
      <c r="N119" s="141">
        <f t="shared" si="39"/>
        <v>0</v>
      </c>
      <c r="O119" s="142">
        <f t="shared" si="39"/>
        <v>0</v>
      </c>
      <c r="P119" s="143">
        <f>SUM(G119:O119)</f>
        <v>0</v>
      </c>
      <c r="Q119" s="142">
        <f t="shared" ref="Q119:Y119" si="40">IF(Q117-Q114=-2,4)+IF(Q117-Q114=-1,3)+IF(Q117-Q114=0,2)+IF(Q117-Q114=1,1)+IF(Q117-Q114&gt;2,0)</f>
        <v>0</v>
      </c>
      <c r="R119" s="142">
        <f t="shared" si="40"/>
        <v>0</v>
      </c>
      <c r="S119" s="142">
        <f t="shared" si="40"/>
        <v>0</v>
      </c>
      <c r="T119" s="142">
        <f t="shared" si="40"/>
        <v>0</v>
      </c>
      <c r="U119" s="142">
        <f t="shared" si="40"/>
        <v>0</v>
      </c>
      <c r="V119" s="142">
        <f t="shared" si="40"/>
        <v>0</v>
      </c>
      <c r="W119" s="142">
        <f t="shared" si="40"/>
        <v>0</v>
      </c>
      <c r="X119" s="142">
        <f t="shared" si="40"/>
        <v>0</v>
      </c>
      <c r="Y119" s="142">
        <f t="shared" si="40"/>
        <v>0</v>
      </c>
      <c r="Z119" s="143">
        <f>SUM(Q119:Y119)</f>
        <v>0</v>
      </c>
      <c r="AA119" s="144">
        <f>P119+Z119</f>
        <v>0</v>
      </c>
      <c r="AB119" s="101"/>
      <c r="AC119" s="101"/>
    </row>
    <row r="120" spans="5:32" x14ac:dyDescent="0.35">
      <c r="E120" s="101"/>
      <c r="F120" s="38"/>
      <c r="G120" s="28">
        <f>G117-G114</f>
        <v>6</v>
      </c>
      <c r="H120" s="28">
        <f t="shared" ref="H120:O120" si="41">H117-H114</f>
        <v>6</v>
      </c>
      <c r="I120" s="28">
        <f t="shared" si="41"/>
        <v>5</v>
      </c>
      <c r="J120" s="28">
        <f t="shared" si="41"/>
        <v>6</v>
      </c>
      <c r="K120" s="28">
        <f t="shared" si="41"/>
        <v>7</v>
      </c>
      <c r="L120" s="28">
        <f t="shared" si="41"/>
        <v>5</v>
      </c>
      <c r="M120" s="28">
        <f t="shared" si="41"/>
        <v>7</v>
      </c>
      <c r="N120" s="28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5"/>
      <c r="AA120" s="146"/>
      <c r="AB120" s="101"/>
      <c r="AC120" s="101"/>
    </row>
    <row r="121" spans="5:32" x14ac:dyDescent="0.35">
      <c r="E121" s="101"/>
      <c r="F121" s="38"/>
      <c r="G121" s="28"/>
      <c r="H121" s="28"/>
      <c r="I121" s="28"/>
      <c r="J121" s="28"/>
      <c r="K121" s="28"/>
      <c r="L121" s="28"/>
      <c r="M121" s="28"/>
      <c r="N121" s="2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5"/>
      <c r="AA121" s="146"/>
      <c r="AB121" s="101"/>
      <c r="AC121" s="101"/>
    </row>
    <row r="122" spans="5:32" ht="15" thickBot="1" x14ac:dyDescent="0.4">
      <c r="E122" s="101"/>
      <c r="F122" s="38"/>
      <c r="G122" s="28"/>
      <c r="H122" s="28"/>
      <c r="I122" s="28"/>
      <c r="J122" s="28"/>
      <c r="K122" s="28"/>
      <c r="L122" s="28"/>
      <c r="M122" s="28"/>
      <c r="N122" s="2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01"/>
      <c r="AC122" s="101"/>
    </row>
    <row r="123" spans="5:32" ht="15" thickBot="1" x14ac:dyDescent="0.4">
      <c r="E123" s="147"/>
      <c r="F123" s="213" t="s">
        <v>54</v>
      </c>
      <c r="G123" s="213"/>
      <c r="H123" s="214" t="s">
        <v>55</v>
      </c>
      <c r="I123" s="214"/>
      <c r="J123" s="214"/>
      <c r="K123" s="214"/>
      <c r="L123" s="148">
        <f>COUNTIF(G120:Y120,"&lt;=-2")</f>
        <v>0</v>
      </c>
      <c r="M123" s="215" t="s">
        <v>56</v>
      </c>
      <c r="N123" s="215"/>
      <c r="O123" s="107">
        <f>COUNTIF(G120:Y120,"=0")</f>
        <v>0</v>
      </c>
      <c r="P123" s="198" t="s">
        <v>57</v>
      </c>
      <c r="Q123" s="198"/>
      <c r="R123" s="198"/>
      <c r="S123" s="198"/>
      <c r="T123" s="198"/>
      <c r="U123" s="148">
        <f>COUNTIF(G120:Y120,"=2")</f>
        <v>0</v>
      </c>
      <c r="V123" s="149"/>
      <c r="W123" s="149"/>
      <c r="X123" s="149"/>
      <c r="Y123" s="149"/>
      <c r="Z123" s="150"/>
      <c r="AA123" s="146"/>
      <c r="AB123" s="147"/>
      <c r="AC123" s="147"/>
      <c r="AD123" s="74"/>
      <c r="AE123" s="74"/>
      <c r="AF123" s="74"/>
    </row>
    <row r="124" spans="5:32" ht="15" thickBot="1" x14ac:dyDescent="0.4">
      <c r="E124" s="147"/>
      <c r="F124" s="213"/>
      <c r="G124" s="213"/>
      <c r="H124" s="216" t="s">
        <v>58</v>
      </c>
      <c r="I124" s="216"/>
      <c r="J124" s="216"/>
      <c r="K124" s="216"/>
      <c r="L124" s="151">
        <f>COUNTIF(G120:Y120,"=-1")</f>
        <v>0</v>
      </c>
      <c r="M124" s="217" t="s">
        <v>59</v>
      </c>
      <c r="N124" s="217"/>
      <c r="O124" s="152">
        <f>COUNTIF(G120:Y120,"=1")</f>
        <v>0</v>
      </c>
      <c r="P124" s="198" t="s">
        <v>60</v>
      </c>
      <c r="Q124" s="198"/>
      <c r="R124" s="198"/>
      <c r="S124" s="198"/>
      <c r="T124" s="198"/>
      <c r="U124" s="151">
        <f>COUNTIF(G120:Y120,"&gt;=3")</f>
        <v>18</v>
      </c>
      <c r="V124" s="149"/>
      <c r="W124" s="149"/>
      <c r="X124" s="149"/>
      <c r="Y124" s="149"/>
      <c r="Z124" s="150"/>
      <c r="AA124" s="146"/>
      <c r="AB124" s="147"/>
      <c r="AC124" s="147"/>
      <c r="AD124" s="74"/>
      <c r="AE124" s="74"/>
      <c r="AF124" s="74"/>
    </row>
    <row r="125" spans="5:32" x14ac:dyDescent="0.35">
      <c r="E125" s="147"/>
      <c r="F125" s="153"/>
      <c r="G125" s="153"/>
      <c r="H125" s="199" t="str">
        <f>M123</f>
        <v>Par</v>
      </c>
      <c r="I125" s="199"/>
      <c r="J125" s="28"/>
      <c r="K125" s="28"/>
      <c r="L125" s="28">
        <f>O123</f>
        <v>0</v>
      </c>
      <c r="M125" s="28"/>
      <c r="N125" s="38"/>
      <c r="O125" s="15"/>
      <c r="P125" s="149"/>
      <c r="Q125" s="149"/>
      <c r="R125" s="149"/>
      <c r="S125" s="149"/>
      <c r="T125" s="149"/>
      <c r="U125" s="15"/>
      <c r="V125" s="149"/>
      <c r="W125" s="149"/>
      <c r="X125" s="149"/>
      <c r="Y125" s="149"/>
      <c r="Z125" s="150"/>
      <c r="AA125" s="146"/>
      <c r="AB125" s="147"/>
      <c r="AC125" s="147"/>
      <c r="AD125" s="74"/>
      <c r="AE125" s="74"/>
      <c r="AF125" s="74"/>
    </row>
    <row r="126" spans="5:32" x14ac:dyDescent="0.35">
      <c r="E126" s="147"/>
      <c r="F126" s="153"/>
      <c r="G126" s="153"/>
      <c r="H126" s="200" t="str">
        <f>M124</f>
        <v>Bogey</v>
      </c>
      <c r="I126" s="200"/>
      <c r="J126" s="28"/>
      <c r="K126" s="28"/>
      <c r="L126" s="28">
        <f>O124</f>
        <v>0</v>
      </c>
      <c r="M126" s="28"/>
      <c r="N126" s="38"/>
      <c r="O126" s="15"/>
      <c r="P126" s="149"/>
      <c r="Q126" s="149"/>
      <c r="R126" s="149"/>
      <c r="S126" s="149"/>
      <c r="T126" s="149"/>
      <c r="U126" s="15"/>
      <c r="V126" s="149"/>
      <c r="W126" s="149"/>
      <c r="X126" s="149"/>
      <c r="Y126" s="149"/>
      <c r="Z126" s="150"/>
      <c r="AA126" s="146"/>
      <c r="AB126" s="147"/>
      <c r="AC126" s="147"/>
      <c r="AD126" s="74"/>
      <c r="AE126" s="74"/>
      <c r="AF126" s="74"/>
    </row>
    <row r="127" spans="5:32" x14ac:dyDescent="0.35">
      <c r="E127" s="147"/>
      <c r="F127" s="153"/>
      <c r="G127" s="153"/>
      <c r="H127" s="38" t="str">
        <f>P123</f>
        <v>Double bogey</v>
      </c>
      <c r="I127" s="38"/>
      <c r="J127" s="38"/>
      <c r="K127" s="38"/>
      <c r="L127" s="28">
        <f>U123</f>
        <v>0</v>
      </c>
      <c r="M127" s="28"/>
      <c r="N127" s="38"/>
      <c r="O127" s="15"/>
      <c r="P127" s="149"/>
      <c r="Q127" s="149"/>
      <c r="R127" s="149"/>
      <c r="S127" s="149"/>
      <c r="T127" s="149"/>
      <c r="U127" s="15"/>
      <c r="V127" s="149"/>
      <c r="W127" s="149"/>
      <c r="X127" s="149"/>
      <c r="Y127" s="149"/>
      <c r="Z127" s="150"/>
      <c r="AA127" s="146"/>
      <c r="AB127" s="147"/>
      <c r="AC127" s="147"/>
      <c r="AD127" s="74"/>
      <c r="AE127" s="74"/>
      <c r="AF127" s="74"/>
    </row>
    <row r="128" spans="5:32" x14ac:dyDescent="0.35">
      <c r="E128" s="147"/>
      <c r="F128" s="153"/>
      <c r="G128" s="153"/>
      <c r="H128" s="38" t="str">
        <f>P124</f>
        <v>Triple bogey &amp; plus</v>
      </c>
      <c r="I128" s="38"/>
      <c r="J128" s="38"/>
      <c r="K128" s="38"/>
      <c r="L128" s="28">
        <f>U124</f>
        <v>18</v>
      </c>
      <c r="M128" s="28"/>
      <c r="N128" s="38"/>
      <c r="O128" s="15"/>
      <c r="P128" s="149"/>
      <c r="Q128" s="149"/>
      <c r="R128" s="149"/>
      <c r="S128" s="149"/>
      <c r="T128" s="149"/>
      <c r="U128" s="15"/>
      <c r="V128" s="149"/>
      <c r="W128" s="149"/>
      <c r="X128" s="149"/>
      <c r="Y128" s="149"/>
      <c r="Z128" s="150"/>
      <c r="AA128" s="146"/>
      <c r="AB128" s="147"/>
      <c r="AC128" s="147"/>
      <c r="AD128" s="74"/>
      <c r="AE128" s="74"/>
      <c r="AF128" s="74"/>
    </row>
    <row r="129" spans="5:32" x14ac:dyDescent="0.35">
      <c r="E129" s="147"/>
      <c r="F129" s="153"/>
      <c r="G129" s="153"/>
      <c r="H129" s="38"/>
      <c r="I129" s="38"/>
      <c r="J129" s="38"/>
      <c r="K129" s="38"/>
      <c r="L129" s="28"/>
      <c r="M129" s="38"/>
      <c r="N129" s="38"/>
      <c r="O129" s="15"/>
      <c r="P129" s="149"/>
      <c r="Q129" s="149"/>
      <c r="R129" s="149"/>
      <c r="S129" s="149"/>
      <c r="T129" s="149"/>
      <c r="U129" s="15"/>
      <c r="V129" s="149"/>
      <c r="W129" s="149"/>
      <c r="X129" s="149"/>
      <c r="Y129" s="149"/>
      <c r="Z129" s="150"/>
      <c r="AA129" s="146"/>
      <c r="AB129" s="147"/>
      <c r="AC129" s="147"/>
      <c r="AD129" s="74"/>
      <c r="AE129" s="74"/>
      <c r="AF129" s="74"/>
    </row>
    <row r="130" spans="5:32" x14ac:dyDescent="0.35">
      <c r="E130" s="147"/>
      <c r="F130" s="153"/>
      <c r="G130" s="153"/>
      <c r="H130" s="38"/>
      <c r="I130" s="38"/>
      <c r="J130" s="38"/>
      <c r="K130" s="38"/>
      <c r="L130" s="28"/>
      <c r="M130" s="38"/>
      <c r="N130" s="38"/>
      <c r="O130" s="15"/>
      <c r="P130" s="149"/>
      <c r="Q130" s="149"/>
      <c r="R130" s="149"/>
      <c r="S130" s="149"/>
      <c r="T130" s="149"/>
      <c r="U130" s="15"/>
      <c r="V130" s="149"/>
      <c r="W130" s="149"/>
      <c r="X130" s="149"/>
      <c r="Y130" s="149"/>
      <c r="Z130" s="150"/>
      <c r="AA130" s="146"/>
      <c r="AB130" s="147"/>
      <c r="AC130" s="147"/>
      <c r="AD130" s="74"/>
      <c r="AE130" s="74"/>
      <c r="AF130" s="74"/>
    </row>
    <row r="131" spans="5:32" ht="15" thickBot="1" x14ac:dyDescent="0.4">
      <c r="E131" s="154"/>
      <c r="F131" s="155"/>
      <c r="G131" s="155"/>
      <c r="H131" s="156"/>
      <c r="I131" s="156"/>
      <c r="J131" s="156"/>
      <c r="K131" s="156"/>
      <c r="L131" s="156"/>
      <c r="M131" s="156"/>
      <c r="N131" s="156"/>
      <c r="O131" s="157"/>
      <c r="P131" s="15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9"/>
      <c r="AA131" s="160"/>
      <c r="AB131" s="154"/>
      <c r="AC131" s="154"/>
      <c r="AD131" s="161"/>
      <c r="AE131" s="161"/>
      <c r="AF131" s="161"/>
    </row>
    <row r="132" spans="5:32" ht="15.5" thickTop="1" thickBot="1" x14ac:dyDescent="0.4"/>
    <row r="133" spans="5:32" x14ac:dyDescent="0.35">
      <c r="E133" s="101"/>
      <c r="F133" s="102" t="s">
        <v>49</v>
      </c>
      <c r="G133" s="196">
        <f>C11</f>
        <v>0</v>
      </c>
      <c r="H133" s="196"/>
      <c r="I133" s="196"/>
      <c r="J133" s="196"/>
      <c r="K133" s="74"/>
      <c r="L133" s="197" t="s">
        <v>2</v>
      </c>
      <c r="M133" s="197"/>
      <c r="N133" s="197"/>
      <c r="O133" s="197" t="s">
        <v>3</v>
      </c>
      <c r="P133" s="197"/>
      <c r="Q133" s="194" t="s">
        <v>50</v>
      </c>
      <c r="R133" s="194"/>
      <c r="S133" s="194"/>
      <c r="T133" s="194"/>
      <c r="U133" s="17"/>
      <c r="V133" s="17"/>
      <c r="Z133" s="81" t="s">
        <v>4</v>
      </c>
      <c r="AA133" s="103">
        <f>$D$3</f>
        <v>0</v>
      </c>
      <c r="AB133" s="101"/>
      <c r="AC133" s="101"/>
    </row>
    <row r="134" spans="5:32" ht="15" thickBot="1" x14ac:dyDescent="0.4">
      <c r="E134" s="101"/>
      <c r="F134" s="104" t="s">
        <v>6</v>
      </c>
      <c r="G134" s="210">
        <f>E11</f>
        <v>20</v>
      </c>
      <c r="H134" s="211"/>
      <c r="I134" s="211"/>
      <c r="J134" s="211"/>
      <c r="K134" s="17"/>
      <c r="L134" s="211">
        <f>$F$3</f>
        <v>133</v>
      </c>
      <c r="M134" s="211"/>
      <c r="N134" s="211"/>
      <c r="O134" s="211">
        <f>$G$3</f>
        <v>68.599999999999994</v>
      </c>
      <c r="P134" s="211"/>
      <c r="Q134" s="212">
        <f>ROUND((G134*(L134/113)+(O134-AA137)),0)</f>
        <v>20</v>
      </c>
      <c r="R134" s="212"/>
      <c r="S134" s="212"/>
      <c r="T134" s="212"/>
      <c r="U134" s="17"/>
      <c r="V134" s="17"/>
      <c r="AA134" s="17"/>
      <c r="AB134" s="101"/>
      <c r="AC134" s="101"/>
    </row>
    <row r="135" spans="5:32" ht="15" thickBot="1" x14ac:dyDescent="0.4">
      <c r="E135" s="10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01"/>
      <c r="AC135" s="101"/>
    </row>
    <row r="136" spans="5:32" ht="15" thickBot="1" x14ac:dyDescent="0.4">
      <c r="E136" s="101"/>
      <c r="F136" s="105" t="s">
        <v>14</v>
      </c>
      <c r="G136" s="106">
        <v>1</v>
      </c>
      <c r="H136" s="106">
        <v>2</v>
      </c>
      <c r="I136" s="106">
        <v>3</v>
      </c>
      <c r="J136" s="106">
        <v>4</v>
      </c>
      <c r="K136" s="106">
        <v>5</v>
      </c>
      <c r="L136" s="106">
        <v>6</v>
      </c>
      <c r="M136" s="106">
        <v>7</v>
      </c>
      <c r="N136" s="106">
        <v>8</v>
      </c>
      <c r="O136" s="107">
        <v>9</v>
      </c>
      <c r="P136" s="36" t="s">
        <v>8</v>
      </c>
      <c r="Q136" s="108">
        <v>10</v>
      </c>
      <c r="R136" s="106">
        <v>11</v>
      </c>
      <c r="S136" s="106">
        <v>12</v>
      </c>
      <c r="T136" s="106">
        <v>13</v>
      </c>
      <c r="U136" s="106">
        <v>14</v>
      </c>
      <c r="V136" s="106">
        <v>15</v>
      </c>
      <c r="W136" s="106">
        <v>16</v>
      </c>
      <c r="X136" s="106">
        <v>17</v>
      </c>
      <c r="Y136" s="107">
        <v>18</v>
      </c>
      <c r="Z136" s="36" t="s">
        <v>9</v>
      </c>
      <c r="AA136" s="37" t="s">
        <v>10</v>
      </c>
      <c r="AB136" s="101"/>
      <c r="AC136" s="101"/>
    </row>
    <row r="137" spans="5:32" x14ac:dyDescent="0.35">
      <c r="E137" s="101"/>
      <c r="F137" s="109" t="s">
        <v>11</v>
      </c>
      <c r="G137" s="110">
        <f>G$7</f>
        <v>4</v>
      </c>
      <c r="H137" s="110">
        <f t="shared" ref="H137:O137" si="43">H$7</f>
        <v>4</v>
      </c>
      <c r="I137" s="110">
        <f t="shared" si="43"/>
        <v>5</v>
      </c>
      <c r="J137" s="110">
        <f t="shared" si="43"/>
        <v>4</v>
      </c>
      <c r="K137" s="110">
        <f t="shared" si="43"/>
        <v>3</v>
      </c>
      <c r="L137" s="110">
        <f t="shared" si="43"/>
        <v>5</v>
      </c>
      <c r="M137" s="110">
        <f t="shared" si="43"/>
        <v>3</v>
      </c>
      <c r="N137" s="110">
        <f t="shared" si="43"/>
        <v>5</v>
      </c>
      <c r="O137" s="110">
        <f t="shared" si="43"/>
        <v>3</v>
      </c>
      <c r="P137" s="111">
        <f>SUM(G137:O137)</f>
        <v>36</v>
      </c>
      <c r="Q137" s="110">
        <f t="shared" ref="Q137:Y137" si="44">Q$7</f>
        <v>4</v>
      </c>
      <c r="R137" s="112">
        <f t="shared" si="44"/>
        <v>4</v>
      </c>
      <c r="S137" s="112">
        <f t="shared" si="44"/>
        <v>3</v>
      </c>
      <c r="T137" s="112">
        <f t="shared" si="44"/>
        <v>5</v>
      </c>
      <c r="U137" s="112">
        <f t="shared" si="44"/>
        <v>3</v>
      </c>
      <c r="V137" s="112">
        <f t="shared" si="44"/>
        <v>4</v>
      </c>
      <c r="W137" s="112">
        <f t="shared" si="44"/>
        <v>4</v>
      </c>
      <c r="X137" s="112">
        <f t="shared" si="44"/>
        <v>5</v>
      </c>
      <c r="Y137" s="113">
        <f t="shared" si="44"/>
        <v>4</v>
      </c>
      <c r="Z137" s="111">
        <f>SUM(Q137:Y137)</f>
        <v>36</v>
      </c>
      <c r="AA137" s="44">
        <f>SUM(P137+Z137)</f>
        <v>72</v>
      </c>
      <c r="AB137" s="101"/>
      <c r="AC137" s="101"/>
    </row>
    <row r="138" spans="5:32" x14ac:dyDescent="0.35">
      <c r="E138" s="101"/>
      <c r="F138" s="114" t="s">
        <v>7</v>
      </c>
      <c r="G138" s="115">
        <f>G$8</f>
        <v>4</v>
      </c>
      <c r="H138" s="115">
        <f t="shared" ref="H138:O138" si="45">H$8</f>
        <v>8</v>
      </c>
      <c r="I138" s="115">
        <f t="shared" si="45"/>
        <v>12</v>
      </c>
      <c r="J138" s="115">
        <f t="shared" si="45"/>
        <v>14</v>
      </c>
      <c r="K138" s="115">
        <f t="shared" si="45"/>
        <v>2</v>
      </c>
      <c r="L138" s="115">
        <f t="shared" si="45"/>
        <v>10</v>
      </c>
      <c r="M138" s="115">
        <f t="shared" si="45"/>
        <v>18</v>
      </c>
      <c r="N138" s="115">
        <f t="shared" si="45"/>
        <v>16</v>
      </c>
      <c r="O138" s="116">
        <f t="shared" si="45"/>
        <v>6</v>
      </c>
      <c r="P138" s="117"/>
      <c r="Q138" s="118">
        <f t="shared" ref="Q138:Y138" si="46">Q$8</f>
        <v>1</v>
      </c>
      <c r="R138" s="119">
        <f t="shared" si="46"/>
        <v>9</v>
      </c>
      <c r="S138" s="119">
        <f t="shared" si="46"/>
        <v>11</v>
      </c>
      <c r="T138" s="119">
        <f t="shared" si="46"/>
        <v>5</v>
      </c>
      <c r="U138" s="119">
        <f t="shared" si="46"/>
        <v>17</v>
      </c>
      <c r="V138" s="119">
        <f t="shared" si="46"/>
        <v>15</v>
      </c>
      <c r="W138" s="119">
        <f t="shared" si="46"/>
        <v>3</v>
      </c>
      <c r="X138" s="119">
        <f t="shared" si="46"/>
        <v>13</v>
      </c>
      <c r="Y138" s="116">
        <f t="shared" si="46"/>
        <v>7</v>
      </c>
      <c r="Z138" s="117"/>
      <c r="AA138" s="120"/>
      <c r="AB138" s="101"/>
      <c r="AC138" s="101"/>
    </row>
    <row r="139" spans="5:32" ht="15" thickBot="1" x14ac:dyDescent="0.4">
      <c r="E139" s="101"/>
      <c r="F139" s="121" t="s">
        <v>50</v>
      </c>
      <c r="G139" s="122">
        <f>IF($Q134&lt;=18,IF(G138&lt;=$Q134,1,0),IF($Q134&lt;=36,IF(G138&lt;=($Q134-18),2,1),IF($Q134&gt;36,IF(G138&lt;=($Q134-36),3,2))))</f>
        <v>1</v>
      </c>
      <c r="H139" s="122">
        <f t="shared" ref="H139:O139" si="47">IF($Q134&lt;=18,IF(H138&lt;=$Q134,1,0),IF($Q134&lt;=36,IF(H138&lt;=($Q134-18),2,1),IF($Q134&gt;36,IF(H138&lt;=($Q134-36),3,2))))</f>
        <v>1</v>
      </c>
      <c r="I139" s="122">
        <f t="shared" si="47"/>
        <v>1</v>
      </c>
      <c r="J139" s="122">
        <f t="shared" si="47"/>
        <v>1</v>
      </c>
      <c r="K139" s="122">
        <f t="shared" si="47"/>
        <v>2</v>
      </c>
      <c r="L139" s="122">
        <f t="shared" si="47"/>
        <v>1</v>
      </c>
      <c r="M139" s="122">
        <f t="shared" si="47"/>
        <v>1</v>
      </c>
      <c r="N139" s="122">
        <f t="shared" si="47"/>
        <v>1</v>
      </c>
      <c r="O139" s="123">
        <f t="shared" si="47"/>
        <v>1</v>
      </c>
      <c r="P139" s="124">
        <f>SUM(G139:O139)</f>
        <v>10</v>
      </c>
      <c r="Q139" s="123">
        <f t="shared" ref="Q139:Y139" si="48">IF($Q134&lt;=18,IF(Q138&lt;=$Q134,1,0),IF($Q134&lt;=36,IF(Q138&lt;=($Q134-18),2,1),IF($Q134&gt;36,IF(Q138&lt;=($Q134-36),3,2))))</f>
        <v>2</v>
      </c>
      <c r="R139" s="123">
        <f t="shared" si="48"/>
        <v>1</v>
      </c>
      <c r="S139" s="123">
        <f t="shared" si="48"/>
        <v>1</v>
      </c>
      <c r="T139" s="123">
        <f t="shared" si="48"/>
        <v>1</v>
      </c>
      <c r="U139" s="123">
        <f t="shared" si="48"/>
        <v>1</v>
      </c>
      <c r="V139" s="123">
        <f t="shared" si="48"/>
        <v>1</v>
      </c>
      <c r="W139" s="123">
        <f t="shared" si="48"/>
        <v>1</v>
      </c>
      <c r="X139" s="123">
        <f t="shared" si="48"/>
        <v>1</v>
      </c>
      <c r="Y139" s="123">
        <f t="shared" si="48"/>
        <v>1</v>
      </c>
      <c r="Z139" s="125">
        <f>SUM(Q139:Y139)</f>
        <v>10</v>
      </c>
      <c r="AA139" s="126">
        <f>P139+Z139</f>
        <v>20</v>
      </c>
      <c r="AB139" s="101"/>
      <c r="AC139" s="101"/>
    </row>
    <row r="140" spans="5:32" x14ac:dyDescent="0.35">
      <c r="E140" s="101"/>
      <c r="F140" s="127" t="s">
        <v>51</v>
      </c>
      <c r="G140" s="128">
        <f t="shared" ref="G140:O140" si="49">G11</f>
        <v>10</v>
      </c>
      <c r="H140" s="128">
        <f t="shared" si="49"/>
        <v>10</v>
      </c>
      <c r="I140" s="128">
        <f t="shared" si="49"/>
        <v>10</v>
      </c>
      <c r="J140" s="128">
        <f t="shared" si="49"/>
        <v>10</v>
      </c>
      <c r="K140" s="128">
        <f t="shared" si="49"/>
        <v>10</v>
      </c>
      <c r="L140" s="128">
        <f t="shared" si="49"/>
        <v>10</v>
      </c>
      <c r="M140" s="128">
        <f t="shared" si="49"/>
        <v>10</v>
      </c>
      <c r="N140" s="128">
        <f t="shared" si="49"/>
        <v>10</v>
      </c>
      <c r="O140" s="128">
        <f t="shared" si="49"/>
        <v>10</v>
      </c>
      <c r="P140" s="129">
        <f>SUM(G140:O140)</f>
        <v>90</v>
      </c>
      <c r="Q140" s="130">
        <f t="shared" ref="Q140:Y140" si="50">Q11</f>
        <v>10</v>
      </c>
      <c r="R140" s="128">
        <f t="shared" si="50"/>
        <v>10</v>
      </c>
      <c r="S140" s="128">
        <f t="shared" si="50"/>
        <v>10</v>
      </c>
      <c r="T140" s="128">
        <f t="shared" si="50"/>
        <v>10</v>
      </c>
      <c r="U140" s="128">
        <f t="shared" si="50"/>
        <v>10</v>
      </c>
      <c r="V140" s="128">
        <f t="shared" si="50"/>
        <v>10</v>
      </c>
      <c r="W140" s="128">
        <f t="shared" si="50"/>
        <v>10</v>
      </c>
      <c r="X140" s="128">
        <f t="shared" si="50"/>
        <v>10</v>
      </c>
      <c r="Y140" s="131">
        <f t="shared" si="50"/>
        <v>10</v>
      </c>
      <c r="Z140" s="129">
        <f>SUM(Q140:Y140)</f>
        <v>90</v>
      </c>
      <c r="AA140" s="132">
        <f>P140+Z140</f>
        <v>180</v>
      </c>
      <c r="AB140" s="101"/>
      <c r="AC140" s="101"/>
    </row>
    <row r="141" spans="5:32" x14ac:dyDescent="0.35">
      <c r="E141" s="101"/>
      <c r="F141" s="133" t="s">
        <v>52</v>
      </c>
      <c r="G141" s="134">
        <f>IF(G140-G137=-1,3+G139)+IF(G140-G137=0,2+G139)+IF(G140-G137=1,1+G139)+IF(G140-G137=2,G139)+IF(G140-G137=3,IF(G139-1&gt;0,G139-1,0))+IF(G140-G137=4,IF(G139-2&gt;0,G139-2,0))</f>
        <v>0</v>
      </c>
      <c r="H141" s="134">
        <f t="shared" ref="H141:O141" si="51">IF(H140-H137=-1,3+H139)+IF(H140-H137=0,2+H139)+IF(H140-H137=1,1+H139)+IF(H140-H137=2,H139)+IF(H140-H137=3,IF(H139-1&gt;0,H139-1,0))+IF(H140-H137=4,IF(H139-2&gt;0,H139-2,0))</f>
        <v>0</v>
      </c>
      <c r="I141" s="134">
        <f t="shared" si="51"/>
        <v>0</v>
      </c>
      <c r="J141" s="134">
        <f t="shared" si="51"/>
        <v>0</v>
      </c>
      <c r="K141" s="134">
        <f t="shared" si="51"/>
        <v>0</v>
      </c>
      <c r="L141" s="134">
        <f t="shared" si="51"/>
        <v>0</v>
      </c>
      <c r="M141" s="134">
        <f t="shared" si="51"/>
        <v>0</v>
      </c>
      <c r="N141" s="134">
        <f t="shared" si="51"/>
        <v>0</v>
      </c>
      <c r="O141" s="135">
        <f t="shared" si="51"/>
        <v>0</v>
      </c>
      <c r="P141" s="136">
        <f>SUM(G141:O141)</f>
        <v>0</v>
      </c>
      <c r="Q141" s="137">
        <f t="shared" ref="Q141:Y141" si="52">IF(Q140-Q137=-1,3+Q139)+IF(Q140-Q137=0,2+Q139)+IF(Q140-Q137=1,1+Q139)+IF(Q140-Q137=2,Q139)+IF(Q140-Q137=3,IF(Q139-1&gt;0,Q139-1,0))+IF(Q140-Q137=4,IF(Q139-2&gt;0,Q139-2,0))</f>
        <v>0</v>
      </c>
      <c r="R141" s="138">
        <f t="shared" si="52"/>
        <v>0</v>
      </c>
      <c r="S141" s="138">
        <f t="shared" si="52"/>
        <v>0</v>
      </c>
      <c r="T141" s="138">
        <f t="shared" si="52"/>
        <v>0</v>
      </c>
      <c r="U141" s="138">
        <f t="shared" si="52"/>
        <v>0</v>
      </c>
      <c r="V141" s="138">
        <f t="shared" si="52"/>
        <v>0</v>
      </c>
      <c r="W141" s="138">
        <f t="shared" si="52"/>
        <v>0</v>
      </c>
      <c r="X141" s="138">
        <f t="shared" si="52"/>
        <v>0</v>
      </c>
      <c r="Y141" s="135">
        <f t="shared" si="52"/>
        <v>0</v>
      </c>
      <c r="Z141" s="136">
        <f>SUM(Q141:Y141)</f>
        <v>0</v>
      </c>
      <c r="AA141" s="139">
        <f>P141+Z141</f>
        <v>0</v>
      </c>
      <c r="AB141" s="101"/>
      <c r="AC141" s="101"/>
    </row>
    <row r="142" spans="5:32" ht="15" thickBot="1" x14ac:dyDescent="0.4">
      <c r="E142" s="101"/>
      <c r="F142" s="140" t="s">
        <v>53</v>
      </c>
      <c r="G142" s="141">
        <f t="shared" ref="G142:O142" si="53">IF(G140-G137=-2,4)+IF(G140-G137=-1,3)+IF(G140-G137=0,2)+IF(G140-G137=1,1)+IF(G140-G137&gt;2,0)</f>
        <v>0</v>
      </c>
      <c r="H142" s="141">
        <f t="shared" si="53"/>
        <v>0</v>
      </c>
      <c r="I142" s="141">
        <f t="shared" si="53"/>
        <v>0</v>
      </c>
      <c r="J142" s="141">
        <f t="shared" si="53"/>
        <v>0</v>
      </c>
      <c r="K142" s="141">
        <f t="shared" si="53"/>
        <v>0</v>
      </c>
      <c r="L142" s="141">
        <f t="shared" si="53"/>
        <v>0</v>
      </c>
      <c r="M142" s="141">
        <f t="shared" si="53"/>
        <v>0</v>
      </c>
      <c r="N142" s="141">
        <f t="shared" si="53"/>
        <v>0</v>
      </c>
      <c r="O142" s="142">
        <f t="shared" si="53"/>
        <v>0</v>
      </c>
      <c r="P142" s="143">
        <f>SUM(G142:O142)</f>
        <v>0</v>
      </c>
      <c r="Q142" s="142">
        <f t="shared" ref="Q142:Y142" si="54">IF(Q140-Q137=-2,4)+IF(Q140-Q137=-1,3)+IF(Q140-Q137=0,2)+IF(Q140-Q137=1,1)+IF(Q140-Q137&gt;2,0)</f>
        <v>0</v>
      </c>
      <c r="R142" s="142">
        <f t="shared" si="54"/>
        <v>0</v>
      </c>
      <c r="S142" s="142">
        <f t="shared" si="54"/>
        <v>0</v>
      </c>
      <c r="T142" s="142">
        <f t="shared" si="54"/>
        <v>0</v>
      </c>
      <c r="U142" s="142">
        <f t="shared" si="54"/>
        <v>0</v>
      </c>
      <c r="V142" s="142">
        <f t="shared" si="54"/>
        <v>0</v>
      </c>
      <c r="W142" s="142">
        <f t="shared" si="54"/>
        <v>0</v>
      </c>
      <c r="X142" s="142">
        <f t="shared" si="54"/>
        <v>0</v>
      </c>
      <c r="Y142" s="142">
        <f t="shared" si="54"/>
        <v>0</v>
      </c>
      <c r="Z142" s="143">
        <f>SUM(Q142:Y142)</f>
        <v>0</v>
      </c>
      <c r="AA142" s="144">
        <f>P142+Z142</f>
        <v>0</v>
      </c>
      <c r="AB142" s="101"/>
      <c r="AC142" s="101"/>
    </row>
    <row r="143" spans="5:32" x14ac:dyDescent="0.35">
      <c r="E143" s="101"/>
      <c r="F143" s="38"/>
      <c r="G143" s="28">
        <f>G140-G137</f>
        <v>6</v>
      </c>
      <c r="H143" s="28">
        <f t="shared" ref="H143:O143" si="55">H140-H137</f>
        <v>6</v>
      </c>
      <c r="I143" s="28">
        <f t="shared" si="55"/>
        <v>5</v>
      </c>
      <c r="J143" s="28">
        <f t="shared" si="55"/>
        <v>6</v>
      </c>
      <c r="K143" s="28">
        <f t="shared" si="55"/>
        <v>7</v>
      </c>
      <c r="L143" s="28">
        <f t="shared" si="55"/>
        <v>5</v>
      </c>
      <c r="M143" s="28">
        <f t="shared" si="55"/>
        <v>7</v>
      </c>
      <c r="N143" s="28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5"/>
      <c r="AA143" s="146"/>
      <c r="AB143" s="101"/>
      <c r="AC143" s="101"/>
    </row>
    <row r="144" spans="5:32" x14ac:dyDescent="0.35">
      <c r="E144" s="101"/>
      <c r="F144" s="38"/>
      <c r="G144" s="28"/>
      <c r="H144" s="28"/>
      <c r="I144" s="28"/>
      <c r="J144" s="28"/>
      <c r="K144" s="28"/>
      <c r="L144" s="28"/>
      <c r="M144" s="28"/>
      <c r="N144" s="2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5"/>
      <c r="AA144" s="146"/>
      <c r="AB144" s="101"/>
      <c r="AC144" s="101"/>
    </row>
    <row r="145" spans="5:32" ht="15" thickBot="1" x14ac:dyDescent="0.4">
      <c r="E145" s="101"/>
      <c r="F145" s="38"/>
      <c r="G145" s="28"/>
      <c r="H145" s="28"/>
      <c r="I145" s="28"/>
      <c r="J145" s="28"/>
      <c r="K145" s="28"/>
      <c r="L145" s="28"/>
      <c r="M145" s="28"/>
      <c r="N145" s="2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01"/>
      <c r="AC145" s="101"/>
    </row>
    <row r="146" spans="5:32" ht="15" thickBot="1" x14ac:dyDescent="0.4">
      <c r="E146" s="147"/>
      <c r="F146" s="213" t="s">
        <v>54</v>
      </c>
      <c r="G146" s="213"/>
      <c r="H146" s="214" t="s">
        <v>55</v>
      </c>
      <c r="I146" s="214"/>
      <c r="J146" s="214"/>
      <c r="K146" s="214"/>
      <c r="L146" s="148">
        <f>COUNTIF(G143:Y143,"&lt;=-2")</f>
        <v>0</v>
      </c>
      <c r="M146" s="215" t="s">
        <v>56</v>
      </c>
      <c r="N146" s="215"/>
      <c r="O146" s="107">
        <f>COUNTIF(G143:Y143,"=0")</f>
        <v>0</v>
      </c>
      <c r="P146" s="198" t="s">
        <v>57</v>
      </c>
      <c r="Q146" s="198"/>
      <c r="R146" s="198"/>
      <c r="S146" s="198"/>
      <c r="T146" s="198"/>
      <c r="U146" s="148">
        <f>COUNTIF(G143:Y143,"=2")</f>
        <v>0</v>
      </c>
      <c r="V146" s="149"/>
      <c r="W146" s="149"/>
      <c r="X146" s="149"/>
      <c r="Y146" s="149"/>
      <c r="Z146" s="150"/>
      <c r="AA146" s="146"/>
      <c r="AB146" s="147"/>
      <c r="AC146" s="147"/>
      <c r="AD146" s="74"/>
      <c r="AE146" s="74"/>
      <c r="AF146" s="74"/>
    </row>
    <row r="147" spans="5:32" ht="15" thickBot="1" x14ac:dyDescent="0.4">
      <c r="E147" s="147"/>
      <c r="F147" s="213"/>
      <c r="G147" s="213"/>
      <c r="H147" s="216" t="s">
        <v>58</v>
      </c>
      <c r="I147" s="216"/>
      <c r="J147" s="216"/>
      <c r="K147" s="216"/>
      <c r="L147" s="151">
        <f>COUNTIF(G143:Y143,"=-1")</f>
        <v>0</v>
      </c>
      <c r="M147" s="217" t="s">
        <v>59</v>
      </c>
      <c r="N147" s="217"/>
      <c r="O147" s="152">
        <f>COUNTIF(G143:Y143,"=1")</f>
        <v>0</v>
      </c>
      <c r="P147" s="198" t="s">
        <v>60</v>
      </c>
      <c r="Q147" s="198"/>
      <c r="R147" s="198"/>
      <c r="S147" s="198"/>
      <c r="T147" s="198"/>
      <c r="U147" s="151">
        <f>COUNTIF(G143:Y143,"&gt;=3")</f>
        <v>18</v>
      </c>
      <c r="V147" s="149"/>
      <c r="W147" s="149"/>
      <c r="X147" s="149"/>
      <c r="Y147" s="149"/>
      <c r="Z147" s="150"/>
      <c r="AA147" s="146"/>
      <c r="AB147" s="147"/>
      <c r="AC147" s="147"/>
      <c r="AD147" s="74"/>
      <c r="AE147" s="74"/>
      <c r="AF147" s="74"/>
    </row>
    <row r="148" spans="5:32" x14ac:dyDescent="0.35">
      <c r="E148" s="147"/>
      <c r="F148" s="153"/>
      <c r="G148" s="153"/>
      <c r="H148" s="199" t="str">
        <f>M146</f>
        <v>Par</v>
      </c>
      <c r="I148" s="199"/>
      <c r="J148" s="28"/>
      <c r="K148" s="28"/>
      <c r="L148" s="28">
        <f>O146</f>
        <v>0</v>
      </c>
      <c r="M148" s="28"/>
      <c r="N148" s="38"/>
      <c r="O148" s="15"/>
      <c r="P148" s="149"/>
      <c r="Q148" s="149"/>
      <c r="R148" s="149"/>
      <c r="S148" s="149"/>
      <c r="T148" s="149"/>
      <c r="U148" s="15"/>
      <c r="V148" s="149"/>
      <c r="W148" s="149"/>
      <c r="X148" s="149"/>
      <c r="Y148" s="149"/>
      <c r="Z148" s="150"/>
      <c r="AA148" s="146"/>
      <c r="AB148" s="147"/>
      <c r="AC148" s="147"/>
      <c r="AD148" s="74"/>
      <c r="AE148" s="74"/>
      <c r="AF148" s="74"/>
    </row>
    <row r="149" spans="5:32" x14ac:dyDescent="0.35">
      <c r="E149" s="147"/>
      <c r="F149" s="153"/>
      <c r="G149" s="153"/>
      <c r="H149" s="200" t="str">
        <f>M147</f>
        <v>Bogey</v>
      </c>
      <c r="I149" s="200"/>
      <c r="J149" s="28"/>
      <c r="K149" s="28"/>
      <c r="L149" s="28">
        <f>O147</f>
        <v>0</v>
      </c>
      <c r="M149" s="28"/>
      <c r="N149" s="38"/>
      <c r="O149" s="15"/>
      <c r="P149" s="149"/>
      <c r="Q149" s="149"/>
      <c r="R149" s="149"/>
      <c r="S149" s="149"/>
      <c r="T149" s="149"/>
      <c r="U149" s="15"/>
      <c r="V149" s="149"/>
      <c r="W149" s="149"/>
      <c r="X149" s="149"/>
      <c r="Y149" s="149"/>
      <c r="Z149" s="150"/>
      <c r="AA149" s="146"/>
      <c r="AB149" s="147"/>
      <c r="AC149" s="147"/>
      <c r="AD149" s="74"/>
      <c r="AE149" s="74"/>
      <c r="AF149" s="74"/>
    </row>
    <row r="150" spans="5:32" x14ac:dyDescent="0.35">
      <c r="E150" s="147"/>
      <c r="F150" s="153"/>
      <c r="G150" s="153"/>
      <c r="H150" s="38" t="str">
        <f>P146</f>
        <v>Double bogey</v>
      </c>
      <c r="I150" s="38"/>
      <c r="J150" s="38"/>
      <c r="K150" s="38"/>
      <c r="L150" s="28">
        <f>U146</f>
        <v>0</v>
      </c>
      <c r="M150" s="28"/>
      <c r="N150" s="38"/>
      <c r="O150" s="15"/>
      <c r="P150" s="149"/>
      <c r="Q150" s="149"/>
      <c r="R150" s="149"/>
      <c r="S150" s="149"/>
      <c r="T150" s="149"/>
      <c r="U150" s="15"/>
      <c r="V150" s="149"/>
      <c r="W150" s="149"/>
      <c r="X150" s="149"/>
      <c r="Y150" s="149"/>
      <c r="Z150" s="150"/>
      <c r="AA150" s="146"/>
      <c r="AB150" s="147"/>
      <c r="AC150" s="147"/>
      <c r="AD150" s="74"/>
      <c r="AE150" s="74"/>
      <c r="AF150" s="74"/>
    </row>
    <row r="151" spans="5:32" x14ac:dyDescent="0.35">
      <c r="E151" s="147"/>
      <c r="F151" s="153"/>
      <c r="G151" s="153"/>
      <c r="H151" s="38" t="str">
        <f>P147</f>
        <v>Triple bogey &amp; plus</v>
      </c>
      <c r="I151" s="38"/>
      <c r="J151" s="38"/>
      <c r="K151" s="38"/>
      <c r="L151" s="28">
        <f>U147</f>
        <v>18</v>
      </c>
      <c r="M151" s="28"/>
      <c r="N151" s="38"/>
      <c r="O151" s="15"/>
      <c r="P151" s="149"/>
      <c r="Q151" s="149"/>
      <c r="R151" s="149"/>
      <c r="S151" s="149"/>
      <c r="T151" s="149"/>
      <c r="U151" s="15"/>
      <c r="V151" s="149"/>
      <c r="W151" s="149"/>
      <c r="X151" s="149"/>
      <c r="Y151" s="149"/>
      <c r="Z151" s="150"/>
      <c r="AA151" s="146"/>
      <c r="AB151" s="147"/>
      <c r="AC151" s="147"/>
      <c r="AD151" s="74"/>
      <c r="AE151" s="74"/>
      <c r="AF151" s="74"/>
    </row>
    <row r="152" spans="5:32" x14ac:dyDescent="0.35">
      <c r="E152" s="147"/>
      <c r="F152" s="153"/>
      <c r="G152" s="153"/>
      <c r="H152" s="38"/>
      <c r="I152" s="38"/>
      <c r="J152" s="38"/>
      <c r="K152" s="38"/>
      <c r="L152" s="28"/>
      <c r="M152" s="38"/>
      <c r="N152" s="38"/>
      <c r="O152" s="15"/>
      <c r="P152" s="149"/>
      <c r="Q152" s="149"/>
      <c r="R152" s="149"/>
      <c r="S152" s="149"/>
      <c r="T152" s="149"/>
      <c r="U152" s="15"/>
      <c r="V152" s="149"/>
      <c r="W152" s="149"/>
      <c r="X152" s="149"/>
      <c r="Y152" s="149"/>
      <c r="Z152" s="150"/>
      <c r="AA152" s="146"/>
      <c r="AB152" s="147"/>
      <c r="AC152" s="147"/>
      <c r="AD152" s="74"/>
      <c r="AE152" s="74"/>
      <c r="AF152" s="74"/>
    </row>
    <row r="153" spans="5:32" x14ac:dyDescent="0.35">
      <c r="E153" s="147"/>
      <c r="F153" s="153"/>
      <c r="G153" s="153"/>
      <c r="H153" s="38"/>
      <c r="I153" s="38"/>
      <c r="J153" s="38"/>
      <c r="K153" s="38"/>
      <c r="L153" s="28"/>
      <c r="M153" s="38"/>
      <c r="N153" s="38"/>
      <c r="O153" s="15"/>
      <c r="P153" s="149"/>
      <c r="Q153" s="149"/>
      <c r="R153" s="149"/>
      <c r="S153" s="149"/>
      <c r="T153" s="149"/>
      <c r="U153" s="15"/>
      <c r="V153" s="149"/>
      <c r="W153" s="149"/>
      <c r="X153" s="149"/>
      <c r="Y153" s="149"/>
      <c r="Z153" s="150"/>
      <c r="AA153" s="146"/>
      <c r="AB153" s="147"/>
      <c r="AC153" s="147"/>
      <c r="AD153" s="74"/>
      <c r="AE153" s="74"/>
      <c r="AF153" s="74"/>
    </row>
    <row r="154" spans="5:32" ht="15" thickBot="1" x14ac:dyDescent="0.4">
      <c r="E154" s="154"/>
      <c r="F154" s="155"/>
      <c r="G154" s="155"/>
      <c r="H154" s="156"/>
      <c r="I154" s="156"/>
      <c r="J154" s="156"/>
      <c r="K154" s="156"/>
      <c r="L154" s="156"/>
      <c r="M154" s="156"/>
      <c r="N154" s="156"/>
      <c r="O154" s="157"/>
      <c r="P154" s="157"/>
      <c r="Q154" s="157"/>
      <c r="R154" s="157"/>
      <c r="S154" s="158"/>
      <c r="T154" s="158"/>
      <c r="U154" s="158"/>
      <c r="V154" s="158"/>
      <c r="W154" s="158"/>
      <c r="X154" s="158"/>
      <c r="Y154" s="158"/>
      <c r="Z154" s="159"/>
      <c r="AA154" s="160"/>
      <c r="AB154" s="154"/>
      <c r="AC154" s="154"/>
      <c r="AD154" s="161"/>
      <c r="AE154" s="161"/>
      <c r="AF154" s="161"/>
    </row>
    <row r="155" spans="5:32" ht="15.5" thickTop="1" thickBot="1" x14ac:dyDescent="0.4"/>
    <row r="156" spans="5:32" x14ac:dyDescent="0.35">
      <c r="E156" s="101"/>
      <c r="F156" s="102" t="s">
        <v>49</v>
      </c>
      <c r="G156" s="196">
        <f>C12</f>
        <v>0</v>
      </c>
      <c r="H156" s="196"/>
      <c r="I156" s="196"/>
      <c r="J156" s="196"/>
      <c r="K156" s="74"/>
      <c r="L156" s="197" t="s">
        <v>2</v>
      </c>
      <c r="M156" s="197"/>
      <c r="N156" s="197"/>
      <c r="O156" s="197" t="s">
        <v>3</v>
      </c>
      <c r="P156" s="197"/>
      <c r="Q156" s="194" t="s">
        <v>50</v>
      </c>
      <c r="R156" s="194"/>
      <c r="S156" s="194"/>
      <c r="T156" s="194"/>
      <c r="U156" s="17"/>
      <c r="V156" s="17"/>
      <c r="Z156" s="81" t="s">
        <v>4</v>
      </c>
      <c r="AA156" s="103">
        <f>$D$3</f>
        <v>0</v>
      </c>
      <c r="AB156" s="101"/>
      <c r="AC156" s="101"/>
    </row>
    <row r="157" spans="5:32" ht="15" thickBot="1" x14ac:dyDescent="0.4">
      <c r="E157" s="101"/>
      <c r="F157" s="104" t="s">
        <v>6</v>
      </c>
      <c r="G157" s="210">
        <f>E12</f>
        <v>20</v>
      </c>
      <c r="H157" s="211"/>
      <c r="I157" s="211"/>
      <c r="J157" s="211"/>
      <c r="K157" s="17"/>
      <c r="L157" s="211">
        <f>$F$3</f>
        <v>133</v>
      </c>
      <c r="M157" s="211"/>
      <c r="N157" s="211"/>
      <c r="O157" s="211">
        <f>$G$3</f>
        <v>68.599999999999994</v>
      </c>
      <c r="P157" s="211"/>
      <c r="Q157" s="212">
        <f>ROUND((G157*(L157/113)+(O157-AA160)),0)</f>
        <v>20</v>
      </c>
      <c r="R157" s="212"/>
      <c r="S157" s="212"/>
      <c r="T157" s="212"/>
      <c r="U157" s="17"/>
      <c r="V157" s="17"/>
      <c r="AA157" s="17"/>
      <c r="AB157" s="101"/>
      <c r="AC157" s="101"/>
    </row>
    <row r="158" spans="5:32" ht="15" thickBot="1" x14ac:dyDescent="0.4">
      <c r="E158" s="101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01"/>
      <c r="AC158" s="101"/>
    </row>
    <row r="159" spans="5:32" ht="15" thickBot="1" x14ac:dyDescent="0.4">
      <c r="E159" s="101"/>
      <c r="F159" s="105" t="s">
        <v>14</v>
      </c>
      <c r="G159" s="106">
        <v>1</v>
      </c>
      <c r="H159" s="106">
        <v>2</v>
      </c>
      <c r="I159" s="106">
        <v>3</v>
      </c>
      <c r="J159" s="106">
        <v>4</v>
      </c>
      <c r="K159" s="106">
        <v>5</v>
      </c>
      <c r="L159" s="106">
        <v>6</v>
      </c>
      <c r="M159" s="106">
        <v>7</v>
      </c>
      <c r="N159" s="106">
        <v>8</v>
      </c>
      <c r="O159" s="107">
        <v>9</v>
      </c>
      <c r="P159" s="36" t="s">
        <v>8</v>
      </c>
      <c r="Q159" s="108">
        <v>10</v>
      </c>
      <c r="R159" s="106">
        <v>11</v>
      </c>
      <c r="S159" s="106">
        <v>12</v>
      </c>
      <c r="T159" s="106">
        <v>13</v>
      </c>
      <c r="U159" s="106">
        <v>14</v>
      </c>
      <c r="V159" s="106">
        <v>15</v>
      </c>
      <c r="W159" s="106">
        <v>16</v>
      </c>
      <c r="X159" s="106">
        <v>17</v>
      </c>
      <c r="Y159" s="107">
        <v>18</v>
      </c>
      <c r="Z159" s="36" t="s">
        <v>9</v>
      </c>
      <c r="AA159" s="37" t="s">
        <v>10</v>
      </c>
      <c r="AB159" s="101"/>
      <c r="AC159" s="101"/>
    </row>
    <row r="160" spans="5:32" x14ac:dyDescent="0.35">
      <c r="E160" s="101"/>
      <c r="F160" s="109" t="s">
        <v>11</v>
      </c>
      <c r="G160" s="110">
        <f>G$7</f>
        <v>4</v>
      </c>
      <c r="H160" s="110">
        <f t="shared" ref="H160:O160" si="57">H$7</f>
        <v>4</v>
      </c>
      <c r="I160" s="110">
        <f t="shared" si="57"/>
        <v>5</v>
      </c>
      <c r="J160" s="110">
        <f t="shared" si="57"/>
        <v>4</v>
      </c>
      <c r="K160" s="110">
        <f t="shared" si="57"/>
        <v>3</v>
      </c>
      <c r="L160" s="110">
        <f t="shared" si="57"/>
        <v>5</v>
      </c>
      <c r="M160" s="110">
        <f t="shared" si="57"/>
        <v>3</v>
      </c>
      <c r="N160" s="110">
        <f t="shared" si="57"/>
        <v>5</v>
      </c>
      <c r="O160" s="110">
        <f t="shared" si="57"/>
        <v>3</v>
      </c>
      <c r="P160" s="111">
        <f>SUM(G160:O160)</f>
        <v>36</v>
      </c>
      <c r="Q160" s="110">
        <f t="shared" ref="Q160:Y160" si="58">Q$7</f>
        <v>4</v>
      </c>
      <c r="R160" s="112">
        <f t="shared" si="58"/>
        <v>4</v>
      </c>
      <c r="S160" s="112">
        <f t="shared" si="58"/>
        <v>3</v>
      </c>
      <c r="T160" s="112">
        <f t="shared" si="58"/>
        <v>5</v>
      </c>
      <c r="U160" s="112">
        <f t="shared" si="58"/>
        <v>3</v>
      </c>
      <c r="V160" s="112">
        <f t="shared" si="58"/>
        <v>4</v>
      </c>
      <c r="W160" s="112">
        <f t="shared" si="58"/>
        <v>4</v>
      </c>
      <c r="X160" s="112">
        <f t="shared" si="58"/>
        <v>5</v>
      </c>
      <c r="Y160" s="113">
        <f t="shared" si="58"/>
        <v>4</v>
      </c>
      <c r="Z160" s="111">
        <f>SUM(Q160:Y160)</f>
        <v>36</v>
      </c>
      <c r="AA160" s="44">
        <f>SUM(P160+Z160)</f>
        <v>72</v>
      </c>
      <c r="AB160" s="101"/>
      <c r="AC160" s="101"/>
    </row>
    <row r="161" spans="5:32" x14ac:dyDescent="0.35">
      <c r="E161" s="101"/>
      <c r="F161" s="114" t="s">
        <v>7</v>
      </c>
      <c r="G161" s="115">
        <f>G$8</f>
        <v>4</v>
      </c>
      <c r="H161" s="115">
        <f t="shared" ref="H161:O161" si="59">H$8</f>
        <v>8</v>
      </c>
      <c r="I161" s="115">
        <f t="shared" si="59"/>
        <v>12</v>
      </c>
      <c r="J161" s="115">
        <f t="shared" si="59"/>
        <v>14</v>
      </c>
      <c r="K161" s="115">
        <f t="shared" si="59"/>
        <v>2</v>
      </c>
      <c r="L161" s="115">
        <f t="shared" si="59"/>
        <v>10</v>
      </c>
      <c r="M161" s="115">
        <f t="shared" si="59"/>
        <v>18</v>
      </c>
      <c r="N161" s="115">
        <f t="shared" si="59"/>
        <v>16</v>
      </c>
      <c r="O161" s="116">
        <f t="shared" si="59"/>
        <v>6</v>
      </c>
      <c r="P161" s="117"/>
      <c r="Q161" s="118">
        <f t="shared" ref="Q161:Y161" si="60">Q$8</f>
        <v>1</v>
      </c>
      <c r="R161" s="119">
        <f t="shared" si="60"/>
        <v>9</v>
      </c>
      <c r="S161" s="119">
        <f t="shared" si="60"/>
        <v>11</v>
      </c>
      <c r="T161" s="119">
        <f t="shared" si="60"/>
        <v>5</v>
      </c>
      <c r="U161" s="119">
        <f t="shared" si="60"/>
        <v>17</v>
      </c>
      <c r="V161" s="119">
        <f t="shared" si="60"/>
        <v>15</v>
      </c>
      <c r="W161" s="119">
        <f t="shared" si="60"/>
        <v>3</v>
      </c>
      <c r="X161" s="119">
        <f t="shared" si="60"/>
        <v>13</v>
      </c>
      <c r="Y161" s="116">
        <f t="shared" si="60"/>
        <v>7</v>
      </c>
      <c r="Z161" s="117"/>
      <c r="AA161" s="120"/>
      <c r="AB161" s="101"/>
      <c r="AC161" s="101"/>
    </row>
    <row r="162" spans="5:32" ht="15" thickBot="1" x14ac:dyDescent="0.4">
      <c r="E162" s="101"/>
      <c r="F162" s="121" t="s">
        <v>50</v>
      </c>
      <c r="G162" s="122">
        <f>IF($Q157&lt;=18,IF(G161&lt;=$Q157,1,0),IF($Q157&lt;=36,IF(G161&lt;=($Q157-18),2,1),IF($Q157&gt;36,IF(G161&lt;=($Q157-36),3,2))))</f>
        <v>1</v>
      </c>
      <c r="H162" s="122">
        <f t="shared" ref="H162:O162" si="61">IF($Q157&lt;=18,IF(H161&lt;=$Q157,1,0),IF($Q157&lt;=36,IF(H161&lt;=($Q157-18),2,1),IF($Q157&gt;36,IF(H161&lt;=($Q157-36),3,2))))</f>
        <v>1</v>
      </c>
      <c r="I162" s="122">
        <f t="shared" si="61"/>
        <v>1</v>
      </c>
      <c r="J162" s="122">
        <f t="shared" si="61"/>
        <v>1</v>
      </c>
      <c r="K162" s="122">
        <f t="shared" si="61"/>
        <v>2</v>
      </c>
      <c r="L162" s="122">
        <f t="shared" si="61"/>
        <v>1</v>
      </c>
      <c r="M162" s="122">
        <f t="shared" si="61"/>
        <v>1</v>
      </c>
      <c r="N162" s="122">
        <f t="shared" si="61"/>
        <v>1</v>
      </c>
      <c r="O162" s="123">
        <f t="shared" si="61"/>
        <v>1</v>
      </c>
      <c r="P162" s="124">
        <f>SUM(G162:O162)</f>
        <v>10</v>
      </c>
      <c r="Q162" s="123">
        <f t="shared" ref="Q162:Y162" si="62">IF($Q157&lt;=18,IF(Q161&lt;=$Q157,1,0),IF($Q157&lt;=36,IF(Q161&lt;=($Q157-18),2,1),IF($Q157&gt;36,IF(Q161&lt;=($Q157-36),3,2))))</f>
        <v>2</v>
      </c>
      <c r="R162" s="123">
        <f t="shared" si="62"/>
        <v>1</v>
      </c>
      <c r="S162" s="123">
        <f t="shared" si="62"/>
        <v>1</v>
      </c>
      <c r="T162" s="123">
        <f t="shared" si="62"/>
        <v>1</v>
      </c>
      <c r="U162" s="123">
        <f t="shared" si="62"/>
        <v>1</v>
      </c>
      <c r="V162" s="123">
        <f t="shared" si="62"/>
        <v>1</v>
      </c>
      <c r="W162" s="123">
        <f t="shared" si="62"/>
        <v>1</v>
      </c>
      <c r="X162" s="123">
        <f t="shared" si="62"/>
        <v>1</v>
      </c>
      <c r="Y162" s="123">
        <f t="shared" si="62"/>
        <v>1</v>
      </c>
      <c r="Z162" s="125">
        <f>SUM(Q162:Y162)</f>
        <v>10</v>
      </c>
      <c r="AA162" s="126">
        <f>P162+Z162</f>
        <v>20</v>
      </c>
      <c r="AB162" s="101"/>
      <c r="AC162" s="101"/>
    </row>
    <row r="163" spans="5:32" x14ac:dyDescent="0.35">
      <c r="E163" s="101"/>
      <c r="F163" s="127" t="s">
        <v>51</v>
      </c>
      <c r="G163" s="128">
        <f t="shared" ref="G163:O163" si="63">G12</f>
        <v>10</v>
      </c>
      <c r="H163" s="128">
        <f t="shared" si="63"/>
        <v>10</v>
      </c>
      <c r="I163" s="128">
        <f t="shared" si="63"/>
        <v>10</v>
      </c>
      <c r="J163" s="128">
        <f t="shared" si="63"/>
        <v>10</v>
      </c>
      <c r="K163" s="128">
        <f t="shared" si="63"/>
        <v>10</v>
      </c>
      <c r="L163" s="128">
        <f t="shared" si="63"/>
        <v>10</v>
      </c>
      <c r="M163" s="128">
        <f t="shared" si="63"/>
        <v>10</v>
      </c>
      <c r="N163" s="128">
        <f t="shared" si="63"/>
        <v>10</v>
      </c>
      <c r="O163" s="128">
        <f t="shared" si="63"/>
        <v>10</v>
      </c>
      <c r="P163" s="129">
        <f>SUM(G163:O163)</f>
        <v>90</v>
      </c>
      <c r="Q163" s="130">
        <f t="shared" ref="Q163:Y163" si="64">Q12</f>
        <v>10</v>
      </c>
      <c r="R163" s="128">
        <f t="shared" si="64"/>
        <v>10</v>
      </c>
      <c r="S163" s="128">
        <f t="shared" si="64"/>
        <v>10</v>
      </c>
      <c r="T163" s="128">
        <f t="shared" si="64"/>
        <v>10</v>
      </c>
      <c r="U163" s="128">
        <f t="shared" si="64"/>
        <v>10</v>
      </c>
      <c r="V163" s="128">
        <f t="shared" si="64"/>
        <v>10</v>
      </c>
      <c r="W163" s="128">
        <f t="shared" si="64"/>
        <v>10</v>
      </c>
      <c r="X163" s="128">
        <f t="shared" si="64"/>
        <v>10</v>
      </c>
      <c r="Y163" s="131">
        <f t="shared" si="64"/>
        <v>10</v>
      </c>
      <c r="Z163" s="129">
        <f>SUM(Q163:Y163)</f>
        <v>90</v>
      </c>
      <c r="AA163" s="132">
        <f>P163+Z163</f>
        <v>180</v>
      </c>
      <c r="AB163" s="101"/>
      <c r="AC163" s="101"/>
    </row>
    <row r="164" spans="5:32" x14ac:dyDescent="0.35">
      <c r="E164" s="101"/>
      <c r="F164" s="133" t="s">
        <v>52</v>
      </c>
      <c r="G164" s="134">
        <f>IF(G163-G160=-1,3+G162)+IF(G163-G160=0,2+G162)+IF(G163-G160=1,1+G162)+IF(G163-G160=2,G162)+IF(G163-G160=3,IF(G162-1&gt;0,G162-1,0))+IF(G163-G160=4,IF(G162-2&gt;0,G162-2,0))</f>
        <v>0</v>
      </c>
      <c r="H164" s="134">
        <f t="shared" ref="H164:O164" si="65">IF(H163-H160=-1,3+H162)+IF(H163-H160=0,2+H162)+IF(H163-H160=1,1+H162)+IF(H163-H160=2,H162)+IF(H163-H160=3,IF(H162-1&gt;0,H162-1,0))+IF(H163-H160=4,IF(H162-2&gt;0,H162-2,0))</f>
        <v>0</v>
      </c>
      <c r="I164" s="134">
        <f t="shared" si="65"/>
        <v>0</v>
      </c>
      <c r="J164" s="134">
        <f t="shared" si="65"/>
        <v>0</v>
      </c>
      <c r="K164" s="134">
        <f t="shared" si="65"/>
        <v>0</v>
      </c>
      <c r="L164" s="134">
        <f t="shared" si="65"/>
        <v>0</v>
      </c>
      <c r="M164" s="134">
        <f t="shared" si="65"/>
        <v>0</v>
      </c>
      <c r="N164" s="134">
        <f t="shared" si="65"/>
        <v>0</v>
      </c>
      <c r="O164" s="135">
        <f t="shared" si="65"/>
        <v>0</v>
      </c>
      <c r="P164" s="136">
        <f>SUM(G164:O164)</f>
        <v>0</v>
      </c>
      <c r="Q164" s="137">
        <f t="shared" ref="Q164:Y164" si="66">IF(Q163-Q160=-1,3+Q162)+IF(Q163-Q160=0,2+Q162)+IF(Q163-Q160=1,1+Q162)+IF(Q163-Q160=2,Q162)+IF(Q163-Q160=3,IF(Q162-1&gt;0,Q162-1,0))+IF(Q163-Q160=4,IF(Q162-2&gt;0,Q162-2,0))</f>
        <v>0</v>
      </c>
      <c r="R164" s="138">
        <f t="shared" si="66"/>
        <v>0</v>
      </c>
      <c r="S164" s="138">
        <f t="shared" si="66"/>
        <v>0</v>
      </c>
      <c r="T164" s="138">
        <f t="shared" si="66"/>
        <v>0</v>
      </c>
      <c r="U164" s="138">
        <f t="shared" si="66"/>
        <v>0</v>
      </c>
      <c r="V164" s="138">
        <f t="shared" si="66"/>
        <v>0</v>
      </c>
      <c r="W164" s="138">
        <f t="shared" si="66"/>
        <v>0</v>
      </c>
      <c r="X164" s="138">
        <f t="shared" si="66"/>
        <v>0</v>
      </c>
      <c r="Y164" s="135">
        <f t="shared" si="66"/>
        <v>0</v>
      </c>
      <c r="Z164" s="136">
        <f>SUM(Q164:Y164)</f>
        <v>0</v>
      </c>
      <c r="AA164" s="139">
        <f>P164+Z164</f>
        <v>0</v>
      </c>
      <c r="AB164" s="101"/>
      <c r="AC164" s="101"/>
    </row>
    <row r="165" spans="5:32" ht="15" thickBot="1" x14ac:dyDescent="0.4">
      <c r="E165" s="101"/>
      <c r="F165" s="140" t="s">
        <v>53</v>
      </c>
      <c r="G165" s="141">
        <f t="shared" ref="G165:O165" si="67">IF(G163-G160=-2,4)+IF(G163-G160=-1,3)+IF(G163-G160=0,2)+IF(G163-G160=1,1)+IF(G163-G160&gt;2,0)</f>
        <v>0</v>
      </c>
      <c r="H165" s="141">
        <f t="shared" si="67"/>
        <v>0</v>
      </c>
      <c r="I165" s="141">
        <f t="shared" si="67"/>
        <v>0</v>
      </c>
      <c r="J165" s="141">
        <f t="shared" si="67"/>
        <v>0</v>
      </c>
      <c r="K165" s="141">
        <f t="shared" si="67"/>
        <v>0</v>
      </c>
      <c r="L165" s="141">
        <f t="shared" si="67"/>
        <v>0</v>
      </c>
      <c r="M165" s="141">
        <f t="shared" si="67"/>
        <v>0</v>
      </c>
      <c r="N165" s="141">
        <f t="shared" si="67"/>
        <v>0</v>
      </c>
      <c r="O165" s="142">
        <f t="shared" si="67"/>
        <v>0</v>
      </c>
      <c r="P165" s="143">
        <f>SUM(G165:O165)</f>
        <v>0</v>
      </c>
      <c r="Q165" s="142">
        <f t="shared" ref="Q165:Y165" si="68">IF(Q163-Q160=-2,4)+IF(Q163-Q160=-1,3)+IF(Q163-Q160=0,2)+IF(Q163-Q160=1,1)+IF(Q163-Q160&gt;2,0)</f>
        <v>0</v>
      </c>
      <c r="R165" s="142">
        <f t="shared" si="68"/>
        <v>0</v>
      </c>
      <c r="S165" s="142">
        <f t="shared" si="68"/>
        <v>0</v>
      </c>
      <c r="T165" s="142">
        <f t="shared" si="68"/>
        <v>0</v>
      </c>
      <c r="U165" s="142">
        <f t="shared" si="68"/>
        <v>0</v>
      </c>
      <c r="V165" s="142">
        <f t="shared" si="68"/>
        <v>0</v>
      </c>
      <c r="W165" s="142">
        <f t="shared" si="68"/>
        <v>0</v>
      </c>
      <c r="X165" s="142">
        <f t="shared" si="68"/>
        <v>0</v>
      </c>
      <c r="Y165" s="142">
        <f t="shared" si="68"/>
        <v>0</v>
      </c>
      <c r="Z165" s="143">
        <f>SUM(Q165:Y165)</f>
        <v>0</v>
      </c>
      <c r="AA165" s="144">
        <f>P165+Z165</f>
        <v>0</v>
      </c>
      <c r="AB165" s="101"/>
      <c r="AC165" s="101"/>
    </row>
    <row r="166" spans="5:32" x14ac:dyDescent="0.35">
      <c r="E166" s="101"/>
      <c r="F166" s="38"/>
      <c r="G166" s="28">
        <f>G163-G160</f>
        <v>6</v>
      </c>
      <c r="H166" s="28">
        <f t="shared" ref="H166:O166" si="69">H163-H160</f>
        <v>6</v>
      </c>
      <c r="I166" s="28">
        <f t="shared" si="69"/>
        <v>5</v>
      </c>
      <c r="J166" s="28">
        <f t="shared" si="69"/>
        <v>6</v>
      </c>
      <c r="K166" s="28">
        <f t="shared" si="69"/>
        <v>7</v>
      </c>
      <c r="L166" s="28">
        <f t="shared" si="69"/>
        <v>5</v>
      </c>
      <c r="M166" s="28">
        <f t="shared" si="69"/>
        <v>7</v>
      </c>
      <c r="N166" s="28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5"/>
      <c r="AA166" s="146"/>
      <c r="AB166" s="101"/>
      <c r="AC166" s="101"/>
    </row>
    <row r="167" spans="5:32" x14ac:dyDescent="0.35">
      <c r="E167" s="101"/>
      <c r="F167" s="38"/>
      <c r="G167" s="28"/>
      <c r="H167" s="28"/>
      <c r="I167" s="28"/>
      <c r="J167" s="28"/>
      <c r="K167" s="28"/>
      <c r="L167" s="28"/>
      <c r="M167" s="28"/>
      <c r="N167" s="2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5"/>
      <c r="AA167" s="146"/>
      <c r="AB167" s="101"/>
      <c r="AC167" s="101"/>
    </row>
    <row r="168" spans="5:32" ht="15" thickBot="1" x14ac:dyDescent="0.4">
      <c r="E168" s="101"/>
      <c r="F168" s="38"/>
      <c r="G168" s="28"/>
      <c r="H168" s="28"/>
      <c r="I168" s="28"/>
      <c r="J168" s="28"/>
      <c r="K168" s="28"/>
      <c r="L168" s="28"/>
      <c r="M168" s="28"/>
      <c r="N168" s="28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01"/>
      <c r="AC168" s="101"/>
    </row>
    <row r="169" spans="5:32" ht="15" thickBot="1" x14ac:dyDescent="0.4">
      <c r="E169" s="147"/>
      <c r="F169" s="213" t="s">
        <v>54</v>
      </c>
      <c r="G169" s="213"/>
      <c r="H169" s="214" t="s">
        <v>55</v>
      </c>
      <c r="I169" s="214"/>
      <c r="J169" s="214"/>
      <c r="K169" s="214"/>
      <c r="L169" s="148">
        <f>COUNTIF(G166:Y166,"&lt;=-2")</f>
        <v>0</v>
      </c>
      <c r="M169" s="215" t="s">
        <v>56</v>
      </c>
      <c r="N169" s="215"/>
      <c r="O169" s="107">
        <f>COUNTIF(G166:Y166,"=0")</f>
        <v>0</v>
      </c>
      <c r="P169" s="198" t="s">
        <v>57</v>
      </c>
      <c r="Q169" s="198"/>
      <c r="R169" s="198"/>
      <c r="S169" s="198"/>
      <c r="T169" s="198"/>
      <c r="U169" s="148">
        <f>COUNTIF(G166:Y166,"=2")</f>
        <v>0</v>
      </c>
      <c r="V169" s="149"/>
      <c r="W169" s="149"/>
      <c r="X169" s="149"/>
      <c r="Y169" s="149"/>
      <c r="Z169" s="150"/>
      <c r="AA169" s="146"/>
      <c r="AB169" s="147"/>
      <c r="AC169" s="147"/>
      <c r="AD169" s="74"/>
      <c r="AE169" s="74"/>
      <c r="AF169" s="74"/>
    </row>
    <row r="170" spans="5:32" ht="15" thickBot="1" x14ac:dyDescent="0.4">
      <c r="E170" s="147"/>
      <c r="F170" s="213"/>
      <c r="G170" s="213"/>
      <c r="H170" s="216" t="s">
        <v>58</v>
      </c>
      <c r="I170" s="216"/>
      <c r="J170" s="216"/>
      <c r="K170" s="216"/>
      <c r="L170" s="151">
        <f>COUNTIF(G166:Y166,"=-1")</f>
        <v>0</v>
      </c>
      <c r="M170" s="217" t="s">
        <v>59</v>
      </c>
      <c r="N170" s="217"/>
      <c r="O170" s="152">
        <f>COUNTIF(G166:Y166,"=1")</f>
        <v>0</v>
      </c>
      <c r="P170" s="198" t="s">
        <v>60</v>
      </c>
      <c r="Q170" s="198"/>
      <c r="R170" s="198"/>
      <c r="S170" s="198"/>
      <c r="T170" s="198"/>
      <c r="U170" s="151">
        <f>COUNTIF(G166:Y166,"&gt;=3")</f>
        <v>18</v>
      </c>
      <c r="V170" s="149"/>
      <c r="W170" s="149"/>
      <c r="X170" s="149"/>
      <c r="Y170" s="149"/>
      <c r="Z170" s="150"/>
      <c r="AA170" s="146"/>
      <c r="AB170" s="147"/>
      <c r="AC170" s="147"/>
      <c r="AD170" s="74"/>
      <c r="AE170" s="74"/>
      <c r="AF170" s="74"/>
    </row>
    <row r="171" spans="5:32" x14ac:dyDescent="0.35">
      <c r="E171" s="147"/>
      <c r="F171" s="153"/>
      <c r="G171" s="153"/>
      <c r="H171" s="199" t="str">
        <f>M169</f>
        <v>Par</v>
      </c>
      <c r="I171" s="199"/>
      <c r="J171" s="28"/>
      <c r="K171" s="28"/>
      <c r="L171" s="28">
        <f>O169</f>
        <v>0</v>
      </c>
      <c r="M171" s="28"/>
      <c r="N171" s="38"/>
      <c r="O171" s="15"/>
      <c r="P171" s="149"/>
      <c r="Q171" s="149"/>
      <c r="R171" s="149"/>
      <c r="S171" s="149"/>
      <c r="T171" s="149"/>
      <c r="U171" s="15"/>
      <c r="V171" s="149"/>
      <c r="W171" s="149"/>
      <c r="X171" s="149"/>
      <c r="Y171" s="149"/>
      <c r="Z171" s="150"/>
      <c r="AA171" s="146"/>
      <c r="AB171" s="147"/>
      <c r="AC171" s="147"/>
      <c r="AD171" s="74"/>
      <c r="AE171" s="74"/>
      <c r="AF171" s="74"/>
    </row>
    <row r="172" spans="5:32" x14ac:dyDescent="0.35">
      <c r="E172" s="147"/>
      <c r="F172" s="153"/>
      <c r="G172" s="153"/>
      <c r="H172" s="200" t="str">
        <f>M170</f>
        <v>Bogey</v>
      </c>
      <c r="I172" s="200"/>
      <c r="J172" s="28"/>
      <c r="K172" s="28"/>
      <c r="L172" s="28">
        <f>O170</f>
        <v>0</v>
      </c>
      <c r="M172" s="28"/>
      <c r="N172" s="38"/>
      <c r="O172" s="15"/>
      <c r="P172" s="149"/>
      <c r="Q172" s="149"/>
      <c r="R172" s="149"/>
      <c r="S172" s="149"/>
      <c r="T172" s="149"/>
      <c r="U172" s="15"/>
      <c r="V172" s="149"/>
      <c r="W172" s="149"/>
      <c r="X172" s="149"/>
      <c r="Y172" s="149"/>
      <c r="Z172" s="150"/>
      <c r="AA172" s="146"/>
      <c r="AB172" s="147"/>
      <c r="AC172" s="147"/>
      <c r="AD172" s="74"/>
      <c r="AE172" s="74"/>
      <c r="AF172" s="74"/>
    </row>
    <row r="173" spans="5:32" x14ac:dyDescent="0.35">
      <c r="E173" s="147"/>
      <c r="F173" s="153"/>
      <c r="G173" s="153"/>
      <c r="H173" s="38" t="str">
        <f>P169</f>
        <v>Double bogey</v>
      </c>
      <c r="I173" s="38"/>
      <c r="J173" s="38"/>
      <c r="K173" s="38"/>
      <c r="L173" s="28">
        <f>U169</f>
        <v>0</v>
      </c>
      <c r="M173" s="28"/>
      <c r="N173" s="38"/>
      <c r="O173" s="15"/>
      <c r="P173" s="149"/>
      <c r="Q173" s="149"/>
      <c r="R173" s="149"/>
      <c r="S173" s="149"/>
      <c r="T173" s="149"/>
      <c r="U173" s="15"/>
      <c r="V173" s="149"/>
      <c r="W173" s="149"/>
      <c r="X173" s="149"/>
      <c r="Y173" s="149"/>
      <c r="Z173" s="150"/>
      <c r="AA173" s="146"/>
      <c r="AB173" s="147"/>
      <c r="AC173" s="147"/>
      <c r="AD173" s="74"/>
      <c r="AE173" s="74"/>
      <c r="AF173" s="74"/>
    </row>
    <row r="174" spans="5:32" x14ac:dyDescent="0.35">
      <c r="E174" s="147"/>
      <c r="F174" s="153"/>
      <c r="G174" s="153"/>
      <c r="H174" s="38" t="str">
        <f>P170</f>
        <v>Triple bogey &amp; plus</v>
      </c>
      <c r="I174" s="38"/>
      <c r="J174" s="38"/>
      <c r="K174" s="38"/>
      <c r="L174" s="28">
        <f>U170</f>
        <v>18</v>
      </c>
      <c r="M174" s="28"/>
      <c r="N174" s="38"/>
      <c r="O174" s="15"/>
      <c r="P174" s="149"/>
      <c r="Q174" s="149"/>
      <c r="R174" s="149"/>
      <c r="S174" s="149"/>
      <c r="T174" s="149"/>
      <c r="U174" s="15"/>
      <c r="V174" s="149"/>
      <c r="W174" s="149"/>
      <c r="X174" s="149"/>
      <c r="Y174" s="149"/>
      <c r="Z174" s="150"/>
      <c r="AA174" s="146"/>
      <c r="AB174" s="147"/>
      <c r="AC174" s="147"/>
      <c r="AD174" s="74"/>
      <c r="AE174" s="74"/>
      <c r="AF174" s="74"/>
    </row>
    <row r="175" spans="5:32" x14ac:dyDescent="0.35">
      <c r="E175" s="147"/>
      <c r="F175" s="153"/>
      <c r="G175" s="153"/>
      <c r="H175" s="38"/>
      <c r="I175" s="38"/>
      <c r="J175" s="38"/>
      <c r="K175" s="38"/>
      <c r="L175" s="28"/>
      <c r="M175" s="38"/>
      <c r="N175" s="38"/>
      <c r="O175" s="15"/>
      <c r="P175" s="149"/>
      <c r="Q175" s="149"/>
      <c r="R175" s="149"/>
      <c r="S175" s="149"/>
      <c r="T175" s="149"/>
      <c r="U175" s="15"/>
      <c r="V175" s="149"/>
      <c r="W175" s="149"/>
      <c r="X175" s="149"/>
      <c r="Y175" s="149"/>
      <c r="Z175" s="150"/>
      <c r="AA175" s="146"/>
      <c r="AB175" s="147"/>
      <c r="AC175" s="147"/>
      <c r="AD175" s="74"/>
      <c r="AE175" s="74"/>
      <c r="AF175" s="74"/>
    </row>
    <row r="176" spans="5:32" x14ac:dyDescent="0.35">
      <c r="E176" s="147"/>
      <c r="F176" s="153"/>
      <c r="G176" s="153"/>
      <c r="H176" s="38"/>
      <c r="I176" s="38"/>
      <c r="J176" s="38"/>
      <c r="K176" s="38"/>
      <c r="L176" s="28"/>
      <c r="M176" s="38"/>
      <c r="N176" s="38"/>
      <c r="O176" s="15"/>
      <c r="P176" s="149"/>
      <c r="Q176" s="149"/>
      <c r="R176" s="149"/>
      <c r="S176" s="149"/>
      <c r="T176" s="149"/>
      <c r="U176" s="15"/>
      <c r="V176" s="149"/>
      <c r="W176" s="149"/>
      <c r="X176" s="149"/>
      <c r="Y176" s="149"/>
      <c r="Z176" s="150"/>
      <c r="AA176" s="146"/>
      <c r="AB176" s="147"/>
      <c r="AC176" s="147"/>
      <c r="AD176" s="74"/>
      <c r="AE176" s="74"/>
      <c r="AF176" s="74"/>
    </row>
    <row r="177" spans="5:32" ht="15" thickBot="1" x14ac:dyDescent="0.4">
      <c r="E177" s="154"/>
      <c r="F177" s="155"/>
      <c r="G177" s="155"/>
      <c r="H177" s="156"/>
      <c r="I177" s="156"/>
      <c r="J177" s="156"/>
      <c r="K177" s="156"/>
      <c r="L177" s="156"/>
      <c r="M177" s="156"/>
      <c r="N177" s="156"/>
      <c r="O177" s="157"/>
      <c r="P177" s="157"/>
      <c r="Q177" s="157"/>
      <c r="R177" s="157"/>
      <c r="S177" s="158"/>
      <c r="T177" s="158"/>
      <c r="U177" s="158"/>
      <c r="V177" s="158"/>
      <c r="W177" s="158"/>
      <c r="X177" s="158"/>
      <c r="Y177" s="158"/>
      <c r="Z177" s="159"/>
      <c r="AA177" s="160"/>
      <c r="AB177" s="154"/>
      <c r="AC177" s="154"/>
      <c r="AD177" s="161"/>
      <c r="AE177" s="161"/>
      <c r="AF177" s="161"/>
    </row>
    <row r="178" spans="5:32" ht="15.5" thickTop="1" thickBot="1" x14ac:dyDescent="0.4"/>
    <row r="179" spans="5:32" x14ac:dyDescent="0.35">
      <c r="E179" s="101"/>
      <c r="F179" s="102" t="s">
        <v>49</v>
      </c>
      <c r="G179" s="196">
        <f>C13</f>
        <v>0</v>
      </c>
      <c r="H179" s="196"/>
      <c r="I179" s="196"/>
      <c r="J179" s="196"/>
      <c r="K179" s="74"/>
      <c r="L179" s="197" t="s">
        <v>2</v>
      </c>
      <c r="M179" s="197"/>
      <c r="N179" s="197"/>
      <c r="O179" s="197" t="s">
        <v>3</v>
      </c>
      <c r="P179" s="197"/>
      <c r="Q179" s="194" t="s">
        <v>50</v>
      </c>
      <c r="R179" s="194"/>
      <c r="S179" s="194"/>
      <c r="T179" s="194"/>
      <c r="U179" s="17"/>
      <c r="V179" s="17"/>
      <c r="Z179" s="81" t="s">
        <v>4</v>
      </c>
      <c r="AA179" s="103">
        <f>$D$3</f>
        <v>0</v>
      </c>
      <c r="AB179" s="101"/>
      <c r="AC179" s="101"/>
    </row>
    <row r="180" spans="5:32" ht="15" thickBot="1" x14ac:dyDescent="0.4">
      <c r="E180" s="101"/>
      <c r="F180" s="104" t="s">
        <v>6</v>
      </c>
      <c r="G180" s="210">
        <f>E13</f>
        <v>20</v>
      </c>
      <c r="H180" s="211"/>
      <c r="I180" s="211"/>
      <c r="J180" s="211"/>
      <c r="K180" s="17"/>
      <c r="L180" s="211">
        <f>$F$3</f>
        <v>133</v>
      </c>
      <c r="M180" s="211"/>
      <c r="N180" s="211"/>
      <c r="O180" s="211">
        <f>$G$3</f>
        <v>68.599999999999994</v>
      </c>
      <c r="P180" s="211"/>
      <c r="Q180" s="212">
        <f>ROUND((G180*(L180/113)+(O180-AA183)),0)</f>
        <v>20</v>
      </c>
      <c r="R180" s="212"/>
      <c r="S180" s="212"/>
      <c r="T180" s="212"/>
      <c r="U180" s="17"/>
      <c r="V180" s="17"/>
      <c r="AA180" s="17"/>
      <c r="AB180" s="101"/>
      <c r="AC180" s="101"/>
    </row>
    <row r="181" spans="5:32" ht="15" thickBot="1" x14ac:dyDescent="0.4">
      <c r="E181" s="101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01"/>
      <c r="AC181" s="101"/>
    </row>
    <row r="182" spans="5:32" ht="15" thickBot="1" x14ac:dyDescent="0.4">
      <c r="E182" s="101"/>
      <c r="F182" s="105" t="s">
        <v>14</v>
      </c>
      <c r="G182" s="106">
        <v>1</v>
      </c>
      <c r="H182" s="106">
        <v>2</v>
      </c>
      <c r="I182" s="106">
        <v>3</v>
      </c>
      <c r="J182" s="106">
        <v>4</v>
      </c>
      <c r="K182" s="106">
        <v>5</v>
      </c>
      <c r="L182" s="106">
        <v>6</v>
      </c>
      <c r="M182" s="106">
        <v>7</v>
      </c>
      <c r="N182" s="106">
        <v>8</v>
      </c>
      <c r="O182" s="107">
        <v>9</v>
      </c>
      <c r="P182" s="36" t="s">
        <v>8</v>
      </c>
      <c r="Q182" s="108">
        <v>10</v>
      </c>
      <c r="R182" s="106">
        <v>11</v>
      </c>
      <c r="S182" s="106">
        <v>12</v>
      </c>
      <c r="T182" s="106">
        <v>13</v>
      </c>
      <c r="U182" s="106">
        <v>14</v>
      </c>
      <c r="V182" s="106">
        <v>15</v>
      </c>
      <c r="W182" s="106">
        <v>16</v>
      </c>
      <c r="X182" s="106">
        <v>17</v>
      </c>
      <c r="Y182" s="107">
        <v>18</v>
      </c>
      <c r="Z182" s="36" t="s">
        <v>9</v>
      </c>
      <c r="AA182" s="37" t="s">
        <v>10</v>
      </c>
      <c r="AB182" s="101"/>
      <c r="AC182" s="101"/>
    </row>
    <row r="183" spans="5:32" x14ac:dyDescent="0.35">
      <c r="E183" s="101"/>
      <c r="F183" s="109" t="s">
        <v>11</v>
      </c>
      <c r="G183" s="110">
        <f>G$7</f>
        <v>4</v>
      </c>
      <c r="H183" s="110">
        <f t="shared" ref="H183:O183" si="71">H$7</f>
        <v>4</v>
      </c>
      <c r="I183" s="110">
        <f t="shared" si="71"/>
        <v>5</v>
      </c>
      <c r="J183" s="110">
        <f t="shared" si="71"/>
        <v>4</v>
      </c>
      <c r="K183" s="110">
        <f t="shared" si="71"/>
        <v>3</v>
      </c>
      <c r="L183" s="110">
        <f t="shared" si="71"/>
        <v>5</v>
      </c>
      <c r="M183" s="110">
        <f t="shared" si="71"/>
        <v>3</v>
      </c>
      <c r="N183" s="110">
        <f t="shared" si="71"/>
        <v>5</v>
      </c>
      <c r="O183" s="110">
        <f t="shared" si="71"/>
        <v>3</v>
      </c>
      <c r="P183" s="111">
        <f>SUM(G183:O183)</f>
        <v>36</v>
      </c>
      <c r="Q183" s="110">
        <f t="shared" ref="Q183:Y183" si="72">Q$7</f>
        <v>4</v>
      </c>
      <c r="R183" s="112">
        <f t="shared" si="72"/>
        <v>4</v>
      </c>
      <c r="S183" s="112">
        <f t="shared" si="72"/>
        <v>3</v>
      </c>
      <c r="T183" s="112">
        <f t="shared" si="72"/>
        <v>5</v>
      </c>
      <c r="U183" s="112">
        <f t="shared" si="72"/>
        <v>3</v>
      </c>
      <c r="V183" s="112">
        <f t="shared" si="72"/>
        <v>4</v>
      </c>
      <c r="W183" s="112">
        <f t="shared" si="72"/>
        <v>4</v>
      </c>
      <c r="X183" s="112">
        <f t="shared" si="72"/>
        <v>5</v>
      </c>
      <c r="Y183" s="113">
        <f t="shared" si="72"/>
        <v>4</v>
      </c>
      <c r="Z183" s="111">
        <f>SUM(Q183:Y183)</f>
        <v>36</v>
      </c>
      <c r="AA183" s="44">
        <f>SUM(P183+Z183)</f>
        <v>72</v>
      </c>
      <c r="AB183" s="101"/>
      <c r="AC183" s="101"/>
    </row>
    <row r="184" spans="5:32" x14ac:dyDescent="0.35">
      <c r="E184" s="101"/>
      <c r="F184" s="114" t="s">
        <v>7</v>
      </c>
      <c r="G184" s="115">
        <f>G$8</f>
        <v>4</v>
      </c>
      <c r="H184" s="115">
        <f t="shared" ref="H184:O184" si="73">H$8</f>
        <v>8</v>
      </c>
      <c r="I184" s="115">
        <f t="shared" si="73"/>
        <v>12</v>
      </c>
      <c r="J184" s="115">
        <f t="shared" si="73"/>
        <v>14</v>
      </c>
      <c r="K184" s="115">
        <f t="shared" si="73"/>
        <v>2</v>
      </c>
      <c r="L184" s="115">
        <f t="shared" si="73"/>
        <v>10</v>
      </c>
      <c r="M184" s="115">
        <f t="shared" si="73"/>
        <v>18</v>
      </c>
      <c r="N184" s="115">
        <f t="shared" si="73"/>
        <v>16</v>
      </c>
      <c r="O184" s="116">
        <f t="shared" si="73"/>
        <v>6</v>
      </c>
      <c r="P184" s="117"/>
      <c r="Q184" s="118">
        <f t="shared" ref="Q184:Y184" si="74">Q$8</f>
        <v>1</v>
      </c>
      <c r="R184" s="119">
        <f t="shared" si="74"/>
        <v>9</v>
      </c>
      <c r="S184" s="119">
        <f t="shared" si="74"/>
        <v>11</v>
      </c>
      <c r="T184" s="119">
        <f t="shared" si="74"/>
        <v>5</v>
      </c>
      <c r="U184" s="119">
        <f t="shared" si="74"/>
        <v>17</v>
      </c>
      <c r="V184" s="119">
        <f t="shared" si="74"/>
        <v>15</v>
      </c>
      <c r="W184" s="119">
        <f t="shared" si="74"/>
        <v>3</v>
      </c>
      <c r="X184" s="119">
        <f t="shared" si="74"/>
        <v>13</v>
      </c>
      <c r="Y184" s="116">
        <f t="shared" si="74"/>
        <v>7</v>
      </c>
      <c r="Z184" s="117"/>
      <c r="AA184" s="120"/>
      <c r="AB184" s="101"/>
      <c r="AC184" s="101"/>
    </row>
    <row r="185" spans="5:32" ht="15" thickBot="1" x14ac:dyDescent="0.4">
      <c r="E185" s="101"/>
      <c r="F185" s="121" t="s">
        <v>50</v>
      </c>
      <c r="G185" s="122">
        <f>IF($Q180&lt;=18,IF(G184&lt;=$Q180,1,0),IF($Q180&lt;=36,IF(G184&lt;=($Q180-18),2,1),IF($Q180&gt;36,IF(G184&lt;=($Q180-36),3,2))))</f>
        <v>1</v>
      </c>
      <c r="H185" s="122">
        <f t="shared" ref="H185:O185" si="75">IF($Q180&lt;=18,IF(H184&lt;=$Q180,1,0),IF($Q180&lt;=36,IF(H184&lt;=($Q180-18),2,1),IF($Q180&gt;36,IF(H184&lt;=($Q180-36),3,2))))</f>
        <v>1</v>
      </c>
      <c r="I185" s="122">
        <f t="shared" si="75"/>
        <v>1</v>
      </c>
      <c r="J185" s="122">
        <f t="shared" si="75"/>
        <v>1</v>
      </c>
      <c r="K185" s="122">
        <f t="shared" si="75"/>
        <v>2</v>
      </c>
      <c r="L185" s="122">
        <f t="shared" si="75"/>
        <v>1</v>
      </c>
      <c r="M185" s="122">
        <f t="shared" si="75"/>
        <v>1</v>
      </c>
      <c r="N185" s="122">
        <f t="shared" si="75"/>
        <v>1</v>
      </c>
      <c r="O185" s="123">
        <f t="shared" si="75"/>
        <v>1</v>
      </c>
      <c r="P185" s="124">
        <f>SUM(G185:O185)</f>
        <v>10</v>
      </c>
      <c r="Q185" s="123">
        <f t="shared" ref="Q185:Y185" si="76">IF($Q180&lt;=18,IF(Q184&lt;=$Q180,1,0),IF($Q180&lt;=36,IF(Q184&lt;=($Q180-18),2,1),IF($Q180&gt;36,IF(Q184&lt;=($Q180-36),3,2))))</f>
        <v>2</v>
      </c>
      <c r="R185" s="123">
        <f t="shared" si="76"/>
        <v>1</v>
      </c>
      <c r="S185" s="123">
        <f t="shared" si="76"/>
        <v>1</v>
      </c>
      <c r="T185" s="123">
        <f t="shared" si="76"/>
        <v>1</v>
      </c>
      <c r="U185" s="123">
        <f t="shared" si="76"/>
        <v>1</v>
      </c>
      <c r="V185" s="123">
        <f t="shared" si="76"/>
        <v>1</v>
      </c>
      <c r="W185" s="123">
        <f t="shared" si="76"/>
        <v>1</v>
      </c>
      <c r="X185" s="123">
        <f t="shared" si="76"/>
        <v>1</v>
      </c>
      <c r="Y185" s="123">
        <f t="shared" si="76"/>
        <v>1</v>
      </c>
      <c r="Z185" s="125">
        <f>SUM(Q185:Y185)</f>
        <v>10</v>
      </c>
      <c r="AA185" s="126">
        <f>P185+Z185</f>
        <v>20</v>
      </c>
      <c r="AB185" s="101"/>
      <c r="AC185" s="101"/>
    </row>
    <row r="186" spans="5:32" x14ac:dyDescent="0.35">
      <c r="E186" s="101"/>
      <c r="F186" s="127" t="s">
        <v>51</v>
      </c>
      <c r="G186" s="128">
        <f t="shared" ref="G186:O186" si="77">G13</f>
        <v>10</v>
      </c>
      <c r="H186" s="128">
        <f t="shared" si="77"/>
        <v>10</v>
      </c>
      <c r="I186" s="128">
        <f t="shared" si="77"/>
        <v>10</v>
      </c>
      <c r="J186" s="128">
        <f t="shared" si="77"/>
        <v>10</v>
      </c>
      <c r="K186" s="128">
        <f t="shared" si="77"/>
        <v>10</v>
      </c>
      <c r="L186" s="128">
        <f t="shared" si="77"/>
        <v>10</v>
      </c>
      <c r="M186" s="128">
        <f t="shared" si="77"/>
        <v>10</v>
      </c>
      <c r="N186" s="128">
        <f t="shared" si="77"/>
        <v>10</v>
      </c>
      <c r="O186" s="128">
        <f t="shared" si="77"/>
        <v>10</v>
      </c>
      <c r="P186" s="129">
        <f>SUM(G186:O186)</f>
        <v>90</v>
      </c>
      <c r="Q186" s="130">
        <f t="shared" ref="Q186:Y186" si="78">Q13</f>
        <v>10</v>
      </c>
      <c r="R186" s="128">
        <f t="shared" si="78"/>
        <v>10</v>
      </c>
      <c r="S186" s="128">
        <f t="shared" si="78"/>
        <v>10</v>
      </c>
      <c r="T186" s="128">
        <f t="shared" si="78"/>
        <v>10</v>
      </c>
      <c r="U186" s="128">
        <f t="shared" si="78"/>
        <v>10</v>
      </c>
      <c r="V186" s="128">
        <f t="shared" si="78"/>
        <v>10</v>
      </c>
      <c r="W186" s="128">
        <f t="shared" si="78"/>
        <v>10</v>
      </c>
      <c r="X186" s="128">
        <f t="shared" si="78"/>
        <v>10</v>
      </c>
      <c r="Y186" s="131">
        <f t="shared" si="78"/>
        <v>10</v>
      </c>
      <c r="Z186" s="129">
        <f>SUM(Q186:Y186)</f>
        <v>90</v>
      </c>
      <c r="AA186" s="132">
        <f>P186+Z186</f>
        <v>180</v>
      </c>
      <c r="AB186" s="101"/>
      <c r="AC186" s="101"/>
    </row>
    <row r="187" spans="5:32" x14ac:dyDescent="0.35">
      <c r="E187" s="101"/>
      <c r="F187" s="133" t="s">
        <v>52</v>
      </c>
      <c r="G187" s="134">
        <f>IF(G186-G183=-1,3+G185)+IF(G186-G183=0,2+G185)+IF(G186-G183=1,1+G185)+IF(G186-G183=2,G185)+IF(G186-G183=3,IF(G185-1&gt;0,G185-1,0))+IF(G186-G183=4,IF(G185-2&gt;0,G185-2,0))</f>
        <v>0</v>
      </c>
      <c r="H187" s="134">
        <f t="shared" ref="H187:O187" si="79">IF(H186-H183=-1,3+H185)+IF(H186-H183=0,2+H185)+IF(H186-H183=1,1+H185)+IF(H186-H183=2,H185)+IF(H186-H183=3,IF(H185-1&gt;0,H185-1,0))+IF(H186-H183=4,IF(H185-2&gt;0,H185-2,0))</f>
        <v>0</v>
      </c>
      <c r="I187" s="134">
        <f t="shared" si="79"/>
        <v>0</v>
      </c>
      <c r="J187" s="134">
        <f t="shared" si="79"/>
        <v>0</v>
      </c>
      <c r="K187" s="134">
        <f t="shared" si="79"/>
        <v>0</v>
      </c>
      <c r="L187" s="134">
        <f t="shared" si="79"/>
        <v>0</v>
      </c>
      <c r="M187" s="134">
        <f t="shared" si="79"/>
        <v>0</v>
      </c>
      <c r="N187" s="134">
        <f t="shared" si="79"/>
        <v>0</v>
      </c>
      <c r="O187" s="135">
        <f t="shared" si="79"/>
        <v>0</v>
      </c>
      <c r="P187" s="136">
        <f>SUM(G187:O187)</f>
        <v>0</v>
      </c>
      <c r="Q187" s="137">
        <f t="shared" ref="Q187:Y187" si="80">IF(Q186-Q183=-1,3+Q185)+IF(Q186-Q183=0,2+Q185)+IF(Q186-Q183=1,1+Q185)+IF(Q186-Q183=2,Q185)+IF(Q186-Q183=3,IF(Q185-1&gt;0,Q185-1,0))+IF(Q186-Q183=4,IF(Q185-2&gt;0,Q185-2,0))</f>
        <v>0</v>
      </c>
      <c r="R187" s="138">
        <f t="shared" si="80"/>
        <v>0</v>
      </c>
      <c r="S187" s="138">
        <f t="shared" si="80"/>
        <v>0</v>
      </c>
      <c r="T187" s="138">
        <f t="shared" si="80"/>
        <v>0</v>
      </c>
      <c r="U187" s="138">
        <f t="shared" si="80"/>
        <v>0</v>
      </c>
      <c r="V187" s="138">
        <f t="shared" si="80"/>
        <v>0</v>
      </c>
      <c r="W187" s="138">
        <f t="shared" si="80"/>
        <v>0</v>
      </c>
      <c r="X187" s="138">
        <f t="shared" si="80"/>
        <v>0</v>
      </c>
      <c r="Y187" s="135">
        <f t="shared" si="80"/>
        <v>0</v>
      </c>
      <c r="Z187" s="136">
        <f>SUM(Q187:Y187)</f>
        <v>0</v>
      </c>
      <c r="AA187" s="139">
        <f>P187+Z187</f>
        <v>0</v>
      </c>
      <c r="AB187" s="101"/>
      <c r="AC187" s="101"/>
    </row>
    <row r="188" spans="5:32" ht="15" thickBot="1" x14ac:dyDescent="0.4">
      <c r="E188" s="101"/>
      <c r="F188" s="140" t="s">
        <v>53</v>
      </c>
      <c r="G188" s="141">
        <f t="shared" ref="G188:O188" si="81">IF(G186-G183=-2,4)+IF(G186-G183=-1,3)+IF(G186-G183=0,2)+IF(G186-G183=1,1)+IF(G186-G183&gt;2,0)</f>
        <v>0</v>
      </c>
      <c r="H188" s="141">
        <f t="shared" si="81"/>
        <v>0</v>
      </c>
      <c r="I188" s="141">
        <f t="shared" si="81"/>
        <v>0</v>
      </c>
      <c r="J188" s="141">
        <f t="shared" si="81"/>
        <v>0</v>
      </c>
      <c r="K188" s="141">
        <f t="shared" si="81"/>
        <v>0</v>
      </c>
      <c r="L188" s="141">
        <f t="shared" si="81"/>
        <v>0</v>
      </c>
      <c r="M188" s="141">
        <f t="shared" si="81"/>
        <v>0</v>
      </c>
      <c r="N188" s="141">
        <f t="shared" si="81"/>
        <v>0</v>
      </c>
      <c r="O188" s="142">
        <f t="shared" si="81"/>
        <v>0</v>
      </c>
      <c r="P188" s="143">
        <f>SUM(G188:O188)</f>
        <v>0</v>
      </c>
      <c r="Q188" s="142">
        <f t="shared" ref="Q188:Y188" si="82">IF(Q186-Q183=-2,4)+IF(Q186-Q183=-1,3)+IF(Q186-Q183=0,2)+IF(Q186-Q183=1,1)+IF(Q186-Q183&gt;2,0)</f>
        <v>0</v>
      </c>
      <c r="R188" s="142">
        <f t="shared" si="82"/>
        <v>0</v>
      </c>
      <c r="S188" s="142">
        <f t="shared" si="82"/>
        <v>0</v>
      </c>
      <c r="T188" s="142">
        <f t="shared" si="82"/>
        <v>0</v>
      </c>
      <c r="U188" s="142">
        <f t="shared" si="82"/>
        <v>0</v>
      </c>
      <c r="V188" s="142">
        <f t="shared" si="82"/>
        <v>0</v>
      </c>
      <c r="W188" s="142">
        <f t="shared" si="82"/>
        <v>0</v>
      </c>
      <c r="X188" s="142">
        <f t="shared" si="82"/>
        <v>0</v>
      </c>
      <c r="Y188" s="142">
        <f t="shared" si="82"/>
        <v>0</v>
      </c>
      <c r="Z188" s="143">
        <f>SUM(Q188:Y188)</f>
        <v>0</v>
      </c>
      <c r="AA188" s="144">
        <f>P188+Z188</f>
        <v>0</v>
      </c>
      <c r="AB188" s="101"/>
      <c r="AC188" s="101"/>
    </row>
    <row r="189" spans="5:32" x14ac:dyDescent="0.35">
      <c r="E189" s="101"/>
      <c r="F189" s="38"/>
      <c r="G189" s="28">
        <f>G186-G183</f>
        <v>6</v>
      </c>
      <c r="H189" s="28">
        <f t="shared" ref="H189:O189" si="83">H186-H183</f>
        <v>6</v>
      </c>
      <c r="I189" s="28">
        <f t="shared" si="83"/>
        <v>5</v>
      </c>
      <c r="J189" s="28">
        <f t="shared" si="83"/>
        <v>6</v>
      </c>
      <c r="K189" s="28">
        <f t="shared" si="83"/>
        <v>7</v>
      </c>
      <c r="L189" s="28">
        <f t="shared" si="83"/>
        <v>5</v>
      </c>
      <c r="M189" s="28">
        <f t="shared" si="83"/>
        <v>7</v>
      </c>
      <c r="N189" s="28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5"/>
      <c r="AA189" s="146"/>
      <c r="AB189" s="101"/>
      <c r="AC189" s="101"/>
    </row>
    <row r="190" spans="5:32" x14ac:dyDescent="0.35">
      <c r="E190" s="101"/>
      <c r="F190" s="38"/>
      <c r="G190" s="28"/>
      <c r="H190" s="28"/>
      <c r="I190" s="28"/>
      <c r="J190" s="28"/>
      <c r="K190" s="28"/>
      <c r="L190" s="28"/>
      <c r="M190" s="28"/>
      <c r="N190" s="2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5"/>
      <c r="AA190" s="146"/>
      <c r="AB190" s="101"/>
      <c r="AC190" s="101"/>
    </row>
    <row r="191" spans="5:32" ht="15" thickBot="1" x14ac:dyDescent="0.4">
      <c r="E191" s="101"/>
      <c r="F191" s="38"/>
      <c r="G191" s="28"/>
      <c r="H191" s="28"/>
      <c r="I191" s="28"/>
      <c r="J191" s="28"/>
      <c r="K191" s="28"/>
      <c r="L191" s="28"/>
      <c r="M191" s="28"/>
      <c r="N191" s="28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01"/>
      <c r="AC191" s="101"/>
    </row>
    <row r="192" spans="5:32" ht="15" thickBot="1" x14ac:dyDescent="0.4">
      <c r="E192" s="147"/>
      <c r="F192" s="213" t="s">
        <v>54</v>
      </c>
      <c r="G192" s="213"/>
      <c r="H192" s="214" t="s">
        <v>55</v>
      </c>
      <c r="I192" s="214"/>
      <c r="J192" s="214"/>
      <c r="K192" s="214"/>
      <c r="L192" s="148">
        <f>COUNTIF(G189:Y189,"&lt;=-2")</f>
        <v>0</v>
      </c>
      <c r="M192" s="215" t="s">
        <v>56</v>
      </c>
      <c r="N192" s="215"/>
      <c r="O192" s="107">
        <f>COUNTIF(G189:Y189,"=0")</f>
        <v>0</v>
      </c>
      <c r="P192" s="198" t="s">
        <v>57</v>
      </c>
      <c r="Q192" s="198"/>
      <c r="R192" s="198"/>
      <c r="S192" s="198"/>
      <c r="T192" s="198"/>
      <c r="U192" s="148">
        <f>COUNTIF(G189:Y189,"=2")</f>
        <v>0</v>
      </c>
      <c r="V192" s="149"/>
      <c r="W192" s="149"/>
      <c r="X192" s="149"/>
      <c r="Y192" s="149"/>
      <c r="Z192" s="150"/>
      <c r="AA192" s="146"/>
      <c r="AB192" s="147"/>
      <c r="AC192" s="147"/>
      <c r="AD192" s="74"/>
      <c r="AE192" s="74"/>
      <c r="AF192" s="74"/>
    </row>
    <row r="193" spans="5:32" ht="15" thickBot="1" x14ac:dyDescent="0.4">
      <c r="E193" s="147"/>
      <c r="F193" s="213"/>
      <c r="G193" s="213"/>
      <c r="H193" s="216" t="s">
        <v>58</v>
      </c>
      <c r="I193" s="216"/>
      <c r="J193" s="216"/>
      <c r="K193" s="216"/>
      <c r="L193" s="151">
        <f>COUNTIF(G189:Y189,"=-1")</f>
        <v>0</v>
      </c>
      <c r="M193" s="217" t="s">
        <v>59</v>
      </c>
      <c r="N193" s="217"/>
      <c r="O193" s="152">
        <f>COUNTIF(G189:Y189,"=1")</f>
        <v>0</v>
      </c>
      <c r="P193" s="198" t="s">
        <v>60</v>
      </c>
      <c r="Q193" s="198"/>
      <c r="R193" s="198"/>
      <c r="S193" s="198"/>
      <c r="T193" s="198"/>
      <c r="U193" s="151">
        <f>COUNTIF(G189:Y189,"&gt;=3")</f>
        <v>18</v>
      </c>
      <c r="V193" s="149"/>
      <c r="W193" s="149"/>
      <c r="X193" s="149"/>
      <c r="Y193" s="149"/>
      <c r="Z193" s="150"/>
      <c r="AA193" s="146"/>
      <c r="AB193" s="147"/>
      <c r="AC193" s="147"/>
      <c r="AD193" s="74"/>
      <c r="AE193" s="74"/>
      <c r="AF193" s="74"/>
    </row>
    <row r="194" spans="5:32" x14ac:dyDescent="0.35">
      <c r="E194" s="147"/>
      <c r="F194" s="153"/>
      <c r="G194" s="153"/>
      <c r="H194" s="199" t="str">
        <f>M192</f>
        <v>Par</v>
      </c>
      <c r="I194" s="199"/>
      <c r="J194" s="28"/>
      <c r="K194" s="28"/>
      <c r="L194" s="28">
        <f>O192</f>
        <v>0</v>
      </c>
      <c r="M194" s="28"/>
      <c r="N194" s="38"/>
      <c r="O194" s="15"/>
      <c r="P194" s="149"/>
      <c r="Q194" s="149"/>
      <c r="R194" s="149"/>
      <c r="S194" s="149"/>
      <c r="T194" s="149"/>
      <c r="U194" s="15"/>
      <c r="V194" s="149"/>
      <c r="W194" s="149"/>
      <c r="X194" s="149"/>
      <c r="Y194" s="149"/>
      <c r="Z194" s="150"/>
      <c r="AA194" s="146"/>
      <c r="AB194" s="147"/>
      <c r="AC194" s="147"/>
      <c r="AD194" s="74"/>
      <c r="AE194" s="74"/>
      <c r="AF194" s="74"/>
    </row>
    <row r="195" spans="5:32" x14ac:dyDescent="0.35">
      <c r="E195" s="147"/>
      <c r="F195" s="153"/>
      <c r="G195" s="153"/>
      <c r="H195" s="200" t="str">
        <f>M193</f>
        <v>Bogey</v>
      </c>
      <c r="I195" s="200"/>
      <c r="J195" s="28"/>
      <c r="K195" s="28"/>
      <c r="L195" s="28">
        <f>O193</f>
        <v>0</v>
      </c>
      <c r="M195" s="28"/>
      <c r="N195" s="38"/>
      <c r="O195" s="15"/>
      <c r="P195" s="149"/>
      <c r="Q195" s="149"/>
      <c r="R195" s="149"/>
      <c r="S195" s="149"/>
      <c r="T195" s="149"/>
      <c r="U195" s="15"/>
      <c r="V195" s="149"/>
      <c r="W195" s="149"/>
      <c r="X195" s="149"/>
      <c r="Y195" s="149"/>
      <c r="Z195" s="150"/>
      <c r="AA195" s="146"/>
      <c r="AB195" s="147"/>
      <c r="AC195" s="147"/>
      <c r="AD195" s="74"/>
      <c r="AE195" s="74"/>
      <c r="AF195" s="74"/>
    </row>
    <row r="196" spans="5:32" x14ac:dyDescent="0.35">
      <c r="E196" s="147"/>
      <c r="F196" s="153"/>
      <c r="G196" s="153"/>
      <c r="H196" s="38" t="str">
        <f>P192</f>
        <v>Double bogey</v>
      </c>
      <c r="I196" s="38"/>
      <c r="J196" s="38"/>
      <c r="K196" s="38"/>
      <c r="L196" s="28">
        <f>U192</f>
        <v>0</v>
      </c>
      <c r="M196" s="28"/>
      <c r="N196" s="38"/>
      <c r="O196" s="15"/>
      <c r="P196" s="149"/>
      <c r="Q196" s="149"/>
      <c r="R196" s="149"/>
      <c r="S196" s="149"/>
      <c r="T196" s="149"/>
      <c r="U196" s="15"/>
      <c r="V196" s="149"/>
      <c r="W196" s="149"/>
      <c r="X196" s="149"/>
      <c r="Y196" s="149"/>
      <c r="Z196" s="150"/>
      <c r="AA196" s="146"/>
      <c r="AB196" s="147"/>
      <c r="AC196" s="147"/>
      <c r="AD196" s="74"/>
      <c r="AE196" s="74"/>
      <c r="AF196" s="74"/>
    </row>
    <row r="197" spans="5:32" x14ac:dyDescent="0.35">
      <c r="E197" s="147"/>
      <c r="F197" s="153"/>
      <c r="G197" s="153"/>
      <c r="H197" s="38" t="str">
        <f>P193</f>
        <v>Triple bogey &amp; plus</v>
      </c>
      <c r="I197" s="38"/>
      <c r="J197" s="38"/>
      <c r="K197" s="38"/>
      <c r="L197" s="28">
        <f>U193</f>
        <v>18</v>
      </c>
      <c r="M197" s="28"/>
      <c r="N197" s="38"/>
      <c r="O197" s="15"/>
      <c r="P197" s="149"/>
      <c r="Q197" s="149"/>
      <c r="R197" s="149"/>
      <c r="S197" s="149"/>
      <c r="T197" s="149"/>
      <c r="U197" s="15"/>
      <c r="V197" s="149"/>
      <c r="W197" s="149"/>
      <c r="X197" s="149"/>
      <c r="Y197" s="149"/>
      <c r="Z197" s="150"/>
      <c r="AA197" s="146"/>
      <c r="AB197" s="147"/>
      <c r="AC197" s="147"/>
      <c r="AD197" s="74"/>
      <c r="AE197" s="74"/>
      <c r="AF197" s="74"/>
    </row>
    <row r="198" spans="5:32" x14ac:dyDescent="0.35">
      <c r="E198" s="147"/>
      <c r="F198" s="153"/>
      <c r="G198" s="153"/>
      <c r="H198" s="38"/>
      <c r="I198" s="38"/>
      <c r="J198" s="38"/>
      <c r="K198" s="38"/>
      <c r="L198" s="28"/>
      <c r="M198" s="38"/>
      <c r="N198" s="38"/>
      <c r="O198" s="15"/>
      <c r="P198" s="149"/>
      <c r="Q198" s="149"/>
      <c r="R198" s="149"/>
      <c r="S198" s="149"/>
      <c r="T198" s="149"/>
      <c r="U198" s="15"/>
      <c r="V198" s="149"/>
      <c r="W198" s="149"/>
      <c r="X198" s="149"/>
      <c r="Y198" s="149"/>
      <c r="Z198" s="150"/>
      <c r="AA198" s="146"/>
      <c r="AB198" s="147"/>
      <c r="AC198" s="147"/>
      <c r="AD198" s="74"/>
      <c r="AE198" s="74"/>
      <c r="AF198" s="74"/>
    </row>
    <row r="199" spans="5:32" x14ac:dyDescent="0.35">
      <c r="E199" s="147"/>
      <c r="F199" s="153"/>
      <c r="G199" s="153"/>
      <c r="H199" s="38"/>
      <c r="I199" s="38"/>
      <c r="J199" s="38"/>
      <c r="K199" s="38"/>
      <c r="L199" s="28"/>
      <c r="M199" s="38"/>
      <c r="N199" s="38"/>
      <c r="O199" s="15"/>
      <c r="P199" s="149"/>
      <c r="Q199" s="149"/>
      <c r="R199" s="149"/>
      <c r="S199" s="149"/>
      <c r="T199" s="149"/>
      <c r="U199" s="15"/>
      <c r="V199" s="149"/>
      <c r="W199" s="149"/>
      <c r="X199" s="149"/>
      <c r="Y199" s="149"/>
      <c r="Z199" s="150"/>
      <c r="AA199" s="146"/>
      <c r="AB199" s="147"/>
      <c r="AC199" s="147"/>
      <c r="AD199" s="74"/>
      <c r="AE199" s="74"/>
      <c r="AF199" s="74"/>
    </row>
    <row r="200" spans="5:32" ht="15" thickBot="1" x14ac:dyDescent="0.4">
      <c r="E200" s="154"/>
      <c r="F200" s="155"/>
      <c r="G200" s="155"/>
      <c r="H200" s="156"/>
      <c r="I200" s="156"/>
      <c r="J200" s="156"/>
      <c r="K200" s="156"/>
      <c r="L200" s="156"/>
      <c r="M200" s="156"/>
      <c r="N200" s="156"/>
      <c r="O200" s="157"/>
      <c r="P200" s="157"/>
      <c r="Q200" s="157"/>
      <c r="R200" s="157"/>
      <c r="S200" s="158"/>
      <c r="T200" s="158"/>
      <c r="U200" s="158"/>
      <c r="V200" s="158"/>
      <c r="W200" s="158"/>
      <c r="X200" s="158"/>
      <c r="Y200" s="158"/>
      <c r="Z200" s="159"/>
      <c r="AA200" s="160"/>
      <c r="AB200" s="154"/>
      <c r="AC200" s="154"/>
      <c r="AD200" s="161"/>
      <c r="AE200" s="161"/>
      <c r="AF200" s="161"/>
    </row>
    <row r="201" spans="5:32" ht="15.5" thickTop="1" thickBot="1" x14ac:dyDescent="0.4"/>
    <row r="202" spans="5:32" x14ac:dyDescent="0.35">
      <c r="E202" s="101"/>
      <c r="F202" s="102" t="s">
        <v>49</v>
      </c>
      <c r="G202" s="196">
        <f>C14</f>
        <v>0</v>
      </c>
      <c r="H202" s="196"/>
      <c r="I202" s="196"/>
      <c r="J202" s="196"/>
      <c r="K202" s="74"/>
      <c r="L202" s="197" t="s">
        <v>2</v>
      </c>
      <c r="M202" s="197"/>
      <c r="N202" s="197"/>
      <c r="O202" s="197" t="s">
        <v>3</v>
      </c>
      <c r="P202" s="197"/>
      <c r="Q202" s="194" t="s">
        <v>50</v>
      </c>
      <c r="R202" s="194"/>
      <c r="S202" s="194"/>
      <c r="T202" s="194"/>
      <c r="U202" s="17"/>
      <c r="V202" s="17"/>
      <c r="Z202" s="81" t="s">
        <v>4</v>
      </c>
      <c r="AA202" s="103">
        <f>$D$3</f>
        <v>0</v>
      </c>
      <c r="AB202" s="101"/>
      <c r="AC202" s="101"/>
    </row>
    <row r="203" spans="5:32" ht="15" thickBot="1" x14ac:dyDescent="0.4">
      <c r="E203" s="101"/>
      <c r="F203" s="104" t="s">
        <v>6</v>
      </c>
      <c r="G203" s="210">
        <f>E14</f>
        <v>20</v>
      </c>
      <c r="H203" s="211"/>
      <c r="I203" s="211"/>
      <c r="J203" s="211"/>
      <c r="K203" s="17"/>
      <c r="L203" s="211">
        <f>$F$3</f>
        <v>133</v>
      </c>
      <c r="M203" s="211"/>
      <c r="N203" s="211"/>
      <c r="O203" s="211">
        <f>$G$3</f>
        <v>68.599999999999994</v>
      </c>
      <c r="P203" s="211"/>
      <c r="Q203" s="212">
        <f>ROUND((G203*(L203/113)+(O203-AA206)),0)</f>
        <v>20</v>
      </c>
      <c r="R203" s="212"/>
      <c r="S203" s="212"/>
      <c r="T203" s="212"/>
      <c r="U203" s="17"/>
      <c r="V203" s="17"/>
      <c r="AA203" s="17"/>
      <c r="AB203" s="101"/>
      <c r="AC203" s="101"/>
    </row>
    <row r="204" spans="5:32" ht="15" thickBot="1" x14ac:dyDescent="0.4">
      <c r="E204" s="101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01"/>
      <c r="AC204" s="101"/>
    </row>
    <row r="205" spans="5:32" ht="15" thickBot="1" x14ac:dyDescent="0.4">
      <c r="E205" s="101"/>
      <c r="F205" s="105" t="s">
        <v>14</v>
      </c>
      <c r="G205" s="106">
        <v>1</v>
      </c>
      <c r="H205" s="106">
        <v>2</v>
      </c>
      <c r="I205" s="106">
        <v>3</v>
      </c>
      <c r="J205" s="106">
        <v>4</v>
      </c>
      <c r="K205" s="106">
        <v>5</v>
      </c>
      <c r="L205" s="106">
        <v>6</v>
      </c>
      <c r="M205" s="106">
        <v>7</v>
      </c>
      <c r="N205" s="106">
        <v>8</v>
      </c>
      <c r="O205" s="107">
        <v>9</v>
      </c>
      <c r="P205" s="36" t="s">
        <v>8</v>
      </c>
      <c r="Q205" s="108">
        <v>10</v>
      </c>
      <c r="R205" s="106">
        <v>11</v>
      </c>
      <c r="S205" s="106">
        <v>12</v>
      </c>
      <c r="T205" s="106">
        <v>13</v>
      </c>
      <c r="U205" s="106">
        <v>14</v>
      </c>
      <c r="V205" s="106">
        <v>15</v>
      </c>
      <c r="W205" s="106">
        <v>16</v>
      </c>
      <c r="X205" s="106">
        <v>17</v>
      </c>
      <c r="Y205" s="107">
        <v>18</v>
      </c>
      <c r="Z205" s="36" t="s">
        <v>9</v>
      </c>
      <c r="AA205" s="37" t="s">
        <v>10</v>
      </c>
      <c r="AB205" s="101"/>
      <c r="AC205" s="101"/>
    </row>
    <row r="206" spans="5:32" x14ac:dyDescent="0.35">
      <c r="E206" s="101"/>
      <c r="F206" s="109" t="s">
        <v>11</v>
      </c>
      <c r="G206" s="110">
        <f>G$7</f>
        <v>4</v>
      </c>
      <c r="H206" s="110">
        <f t="shared" ref="H206:O206" si="85">H$7</f>
        <v>4</v>
      </c>
      <c r="I206" s="110">
        <f t="shared" si="85"/>
        <v>5</v>
      </c>
      <c r="J206" s="110">
        <f t="shared" si="85"/>
        <v>4</v>
      </c>
      <c r="K206" s="110">
        <f t="shared" si="85"/>
        <v>3</v>
      </c>
      <c r="L206" s="110">
        <f t="shared" si="85"/>
        <v>5</v>
      </c>
      <c r="M206" s="110">
        <f t="shared" si="85"/>
        <v>3</v>
      </c>
      <c r="N206" s="110">
        <f t="shared" si="85"/>
        <v>5</v>
      </c>
      <c r="O206" s="110">
        <f t="shared" si="85"/>
        <v>3</v>
      </c>
      <c r="P206" s="111">
        <f>SUM(G206:O206)</f>
        <v>36</v>
      </c>
      <c r="Q206" s="110">
        <f t="shared" ref="Q206:Y206" si="86">Q$7</f>
        <v>4</v>
      </c>
      <c r="R206" s="112">
        <f t="shared" si="86"/>
        <v>4</v>
      </c>
      <c r="S206" s="112">
        <f t="shared" si="86"/>
        <v>3</v>
      </c>
      <c r="T206" s="112">
        <f t="shared" si="86"/>
        <v>5</v>
      </c>
      <c r="U206" s="112">
        <f t="shared" si="86"/>
        <v>3</v>
      </c>
      <c r="V206" s="112">
        <f t="shared" si="86"/>
        <v>4</v>
      </c>
      <c r="W206" s="112">
        <f t="shared" si="86"/>
        <v>4</v>
      </c>
      <c r="X206" s="112">
        <f t="shared" si="86"/>
        <v>5</v>
      </c>
      <c r="Y206" s="113">
        <f t="shared" si="86"/>
        <v>4</v>
      </c>
      <c r="Z206" s="111">
        <f>SUM(Q206:Y206)</f>
        <v>36</v>
      </c>
      <c r="AA206" s="44">
        <f>SUM(P206+Z206)</f>
        <v>72</v>
      </c>
      <c r="AB206" s="101"/>
      <c r="AC206" s="101"/>
    </row>
    <row r="207" spans="5:32" x14ac:dyDescent="0.35">
      <c r="E207" s="101"/>
      <c r="F207" s="114" t="s">
        <v>7</v>
      </c>
      <c r="G207" s="115">
        <f>G$8</f>
        <v>4</v>
      </c>
      <c r="H207" s="115">
        <f t="shared" ref="H207:O207" si="87">H$8</f>
        <v>8</v>
      </c>
      <c r="I207" s="115">
        <f t="shared" si="87"/>
        <v>12</v>
      </c>
      <c r="J207" s="115">
        <f t="shared" si="87"/>
        <v>14</v>
      </c>
      <c r="K207" s="115">
        <f t="shared" si="87"/>
        <v>2</v>
      </c>
      <c r="L207" s="115">
        <f t="shared" si="87"/>
        <v>10</v>
      </c>
      <c r="M207" s="115">
        <f t="shared" si="87"/>
        <v>18</v>
      </c>
      <c r="N207" s="115">
        <f t="shared" si="87"/>
        <v>16</v>
      </c>
      <c r="O207" s="116">
        <f t="shared" si="87"/>
        <v>6</v>
      </c>
      <c r="P207" s="117"/>
      <c r="Q207" s="118">
        <f t="shared" ref="Q207:Y207" si="88">Q$8</f>
        <v>1</v>
      </c>
      <c r="R207" s="119">
        <f t="shared" si="88"/>
        <v>9</v>
      </c>
      <c r="S207" s="119">
        <f t="shared" si="88"/>
        <v>11</v>
      </c>
      <c r="T207" s="119">
        <f t="shared" si="88"/>
        <v>5</v>
      </c>
      <c r="U207" s="119">
        <f t="shared" si="88"/>
        <v>17</v>
      </c>
      <c r="V207" s="119">
        <f t="shared" si="88"/>
        <v>15</v>
      </c>
      <c r="W207" s="119">
        <f t="shared" si="88"/>
        <v>3</v>
      </c>
      <c r="X207" s="119">
        <f t="shared" si="88"/>
        <v>13</v>
      </c>
      <c r="Y207" s="116">
        <f t="shared" si="88"/>
        <v>7</v>
      </c>
      <c r="Z207" s="117"/>
      <c r="AA207" s="120"/>
      <c r="AB207" s="101"/>
      <c r="AC207" s="101"/>
    </row>
    <row r="208" spans="5:32" ht="15" thickBot="1" x14ac:dyDescent="0.4">
      <c r="E208" s="101"/>
      <c r="F208" s="121" t="s">
        <v>50</v>
      </c>
      <c r="G208" s="122">
        <f>IF($Q203&lt;=18,IF(G207&lt;=$Q203,1,0),IF($Q203&lt;=36,IF(G207&lt;=($Q203-18),2,1),IF($Q203&gt;36,IF(G207&lt;=($Q203-36),3,2))))</f>
        <v>1</v>
      </c>
      <c r="H208" s="122">
        <f t="shared" ref="H208:O208" si="89">IF($Q203&lt;=18,IF(H207&lt;=$Q203,1,0),IF($Q203&lt;=36,IF(H207&lt;=($Q203-18),2,1),IF($Q203&gt;36,IF(H207&lt;=($Q203-36),3,2))))</f>
        <v>1</v>
      </c>
      <c r="I208" s="122">
        <f t="shared" si="89"/>
        <v>1</v>
      </c>
      <c r="J208" s="122">
        <f t="shared" si="89"/>
        <v>1</v>
      </c>
      <c r="K208" s="122">
        <f t="shared" si="89"/>
        <v>2</v>
      </c>
      <c r="L208" s="122">
        <f t="shared" si="89"/>
        <v>1</v>
      </c>
      <c r="M208" s="122">
        <f t="shared" si="89"/>
        <v>1</v>
      </c>
      <c r="N208" s="122">
        <f t="shared" si="89"/>
        <v>1</v>
      </c>
      <c r="O208" s="123">
        <f t="shared" si="89"/>
        <v>1</v>
      </c>
      <c r="P208" s="124">
        <f>SUM(G208:O208)</f>
        <v>10</v>
      </c>
      <c r="Q208" s="123">
        <f t="shared" ref="Q208:Y208" si="90">IF($Q203&lt;=18,IF(Q207&lt;=$Q203,1,0),IF($Q203&lt;=36,IF(Q207&lt;=($Q203-18),2,1),IF($Q203&gt;36,IF(Q207&lt;=($Q203-36),3,2))))</f>
        <v>2</v>
      </c>
      <c r="R208" s="123">
        <f t="shared" si="90"/>
        <v>1</v>
      </c>
      <c r="S208" s="123">
        <f t="shared" si="90"/>
        <v>1</v>
      </c>
      <c r="T208" s="123">
        <f t="shared" si="90"/>
        <v>1</v>
      </c>
      <c r="U208" s="123">
        <f t="shared" si="90"/>
        <v>1</v>
      </c>
      <c r="V208" s="123">
        <f t="shared" si="90"/>
        <v>1</v>
      </c>
      <c r="W208" s="123">
        <f t="shared" si="90"/>
        <v>1</v>
      </c>
      <c r="X208" s="123">
        <f t="shared" si="90"/>
        <v>1</v>
      </c>
      <c r="Y208" s="123">
        <f t="shared" si="90"/>
        <v>1</v>
      </c>
      <c r="Z208" s="125">
        <f>SUM(Q208:Y208)</f>
        <v>10</v>
      </c>
      <c r="AA208" s="126">
        <f>P208+Z208</f>
        <v>20</v>
      </c>
      <c r="AB208" s="101"/>
      <c r="AC208" s="101"/>
    </row>
    <row r="209" spans="5:32" x14ac:dyDescent="0.35">
      <c r="E209" s="101"/>
      <c r="F209" s="127" t="s">
        <v>51</v>
      </c>
      <c r="G209" s="128">
        <f t="shared" ref="G209:O209" si="91">G14</f>
        <v>10</v>
      </c>
      <c r="H209" s="128">
        <f t="shared" si="91"/>
        <v>10</v>
      </c>
      <c r="I209" s="128">
        <f t="shared" si="91"/>
        <v>10</v>
      </c>
      <c r="J209" s="128">
        <f t="shared" si="91"/>
        <v>10</v>
      </c>
      <c r="K209" s="128">
        <f t="shared" si="91"/>
        <v>10</v>
      </c>
      <c r="L209" s="128">
        <f t="shared" si="91"/>
        <v>10</v>
      </c>
      <c r="M209" s="128">
        <f t="shared" si="91"/>
        <v>10</v>
      </c>
      <c r="N209" s="128">
        <f t="shared" si="91"/>
        <v>10</v>
      </c>
      <c r="O209" s="128">
        <f t="shared" si="91"/>
        <v>10</v>
      </c>
      <c r="P209" s="129">
        <f>SUM(G209:O209)</f>
        <v>90</v>
      </c>
      <c r="Q209" s="130">
        <f t="shared" ref="Q209:Y209" si="92">Q14</f>
        <v>10</v>
      </c>
      <c r="R209" s="128">
        <f t="shared" si="92"/>
        <v>10</v>
      </c>
      <c r="S209" s="128">
        <f t="shared" si="92"/>
        <v>10</v>
      </c>
      <c r="T209" s="128">
        <f t="shared" si="92"/>
        <v>10</v>
      </c>
      <c r="U209" s="128">
        <f t="shared" si="92"/>
        <v>10</v>
      </c>
      <c r="V209" s="128">
        <f t="shared" si="92"/>
        <v>10</v>
      </c>
      <c r="W209" s="128">
        <f t="shared" si="92"/>
        <v>10</v>
      </c>
      <c r="X209" s="128">
        <f t="shared" si="92"/>
        <v>10</v>
      </c>
      <c r="Y209" s="131">
        <f t="shared" si="92"/>
        <v>10</v>
      </c>
      <c r="Z209" s="129">
        <f>SUM(Q209:Y209)</f>
        <v>90</v>
      </c>
      <c r="AA209" s="132">
        <f>P209+Z209</f>
        <v>180</v>
      </c>
      <c r="AB209" s="101"/>
      <c r="AC209" s="101"/>
    </row>
    <row r="210" spans="5:32" x14ac:dyDescent="0.35">
      <c r="E210" s="101"/>
      <c r="F210" s="133" t="s">
        <v>52</v>
      </c>
      <c r="G210" s="134">
        <f>IF(G209-G206=-1,3+G208)+IF(G209-G206=0,2+G208)+IF(G209-G206=1,1+G208)+IF(G209-G206=2,G208)+IF(G209-G206=3,IF(G208-1&gt;0,G208-1,0))+IF(G209-G206=4,IF(G208-2&gt;0,G208-2,0))</f>
        <v>0</v>
      </c>
      <c r="H210" s="134">
        <f t="shared" ref="H210:O210" si="93">IF(H209-H206=-1,3+H208)+IF(H209-H206=0,2+H208)+IF(H209-H206=1,1+H208)+IF(H209-H206=2,H208)+IF(H209-H206=3,IF(H208-1&gt;0,H208-1,0))+IF(H209-H206=4,IF(H208-2&gt;0,H208-2,0))</f>
        <v>0</v>
      </c>
      <c r="I210" s="134">
        <f t="shared" si="93"/>
        <v>0</v>
      </c>
      <c r="J210" s="134">
        <f t="shared" si="93"/>
        <v>0</v>
      </c>
      <c r="K210" s="134">
        <f t="shared" si="93"/>
        <v>0</v>
      </c>
      <c r="L210" s="134">
        <f t="shared" si="93"/>
        <v>0</v>
      </c>
      <c r="M210" s="134">
        <f t="shared" si="93"/>
        <v>0</v>
      </c>
      <c r="N210" s="134">
        <f t="shared" si="93"/>
        <v>0</v>
      </c>
      <c r="O210" s="135">
        <f t="shared" si="93"/>
        <v>0</v>
      </c>
      <c r="P210" s="136">
        <f>SUM(G210:O210)</f>
        <v>0</v>
      </c>
      <c r="Q210" s="137">
        <f t="shared" ref="Q210:Y210" si="94">IF(Q209-Q206=-1,3+Q208)+IF(Q209-Q206=0,2+Q208)+IF(Q209-Q206=1,1+Q208)+IF(Q209-Q206=2,Q208)+IF(Q209-Q206=3,IF(Q208-1&gt;0,Q208-1,0))+IF(Q209-Q206=4,IF(Q208-2&gt;0,Q208-2,0))</f>
        <v>0</v>
      </c>
      <c r="R210" s="138">
        <f t="shared" si="94"/>
        <v>0</v>
      </c>
      <c r="S210" s="138">
        <f t="shared" si="94"/>
        <v>0</v>
      </c>
      <c r="T210" s="138">
        <f t="shared" si="94"/>
        <v>0</v>
      </c>
      <c r="U210" s="138">
        <f t="shared" si="94"/>
        <v>0</v>
      </c>
      <c r="V210" s="138">
        <f t="shared" si="94"/>
        <v>0</v>
      </c>
      <c r="W210" s="138">
        <f t="shared" si="94"/>
        <v>0</v>
      </c>
      <c r="X210" s="138">
        <f t="shared" si="94"/>
        <v>0</v>
      </c>
      <c r="Y210" s="135">
        <f t="shared" si="94"/>
        <v>0</v>
      </c>
      <c r="Z210" s="136">
        <f>SUM(Q210:Y210)</f>
        <v>0</v>
      </c>
      <c r="AA210" s="139">
        <f>P210+Z210</f>
        <v>0</v>
      </c>
      <c r="AB210" s="101"/>
      <c r="AC210" s="101"/>
    </row>
    <row r="211" spans="5:32" ht="15" thickBot="1" x14ac:dyDescent="0.4">
      <c r="E211" s="101"/>
      <c r="F211" s="140" t="s">
        <v>53</v>
      </c>
      <c r="G211" s="141">
        <f t="shared" ref="G211:O211" si="95">IF(G209-G206=-2,4)+IF(G209-G206=-1,3)+IF(G209-G206=0,2)+IF(G209-G206=1,1)+IF(G209-G206&gt;2,0)</f>
        <v>0</v>
      </c>
      <c r="H211" s="141">
        <f t="shared" si="95"/>
        <v>0</v>
      </c>
      <c r="I211" s="141">
        <f t="shared" si="95"/>
        <v>0</v>
      </c>
      <c r="J211" s="141">
        <f t="shared" si="95"/>
        <v>0</v>
      </c>
      <c r="K211" s="141">
        <f t="shared" si="95"/>
        <v>0</v>
      </c>
      <c r="L211" s="141">
        <f t="shared" si="95"/>
        <v>0</v>
      </c>
      <c r="M211" s="141">
        <f t="shared" si="95"/>
        <v>0</v>
      </c>
      <c r="N211" s="141">
        <f t="shared" si="95"/>
        <v>0</v>
      </c>
      <c r="O211" s="142">
        <f t="shared" si="95"/>
        <v>0</v>
      </c>
      <c r="P211" s="143">
        <f>SUM(G211:O211)</f>
        <v>0</v>
      </c>
      <c r="Q211" s="142">
        <f t="shared" ref="Q211:Y211" si="96">IF(Q209-Q206=-2,4)+IF(Q209-Q206=-1,3)+IF(Q209-Q206=0,2)+IF(Q209-Q206=1,1)+IF(Q209-Q206&gt;2,0)</f>
        <v>0</v>
      </c>
      <c r="R211" s="142">
        <f t="shared" si="96"/>
        <v>0</v>
      </c>
      <c r="S211" s="142">
        <f t="shared" si="96"/>
        <v>0</v>
      </c>
      <c r="T211" s="142">
        <f t="shared" si="96"/>
        <v>0</v>
      </c>
      <c r="U211" s="142">
        <f t="shared" si="96"/>
        <v>0</v>
      </c>
      <c r="V211" s="142">
        <f t="shared" si="96"/>
        <v>0</v>
      </c>
      <c r="W211" s="142">
        <f t="shared" si="96"/>
        <v>0</v>
      </c>
      <c r="X211" s="142">
        <f t="shared" si="96"/>
        <v>0</v>
      </c>
      <c r="Y211" s="142">
        <f t="shared" si="96"/>
        <v>0</v>
      </c>
      <c r="Z211" s="143">
        <f>SUM(Q211:Y211)</f>
        <v>0</v>
      </c>
      <c r="AA211" s="144">
        <f>P211+Z211</f>
        <v>0</v>
      </c>
      <c r="AB211" s="101"/>
      <c r="AC211" s="101"/>
    </row>
    <row r="212" spans="5:32" x14ac:dyDescent="0.35">
      <c r="E212" s="101"/>
      <c r="F212" s="38"/>
      <c r="G212" s="28">
        <f>G209-G206</f>
        <v>6</v>
      </c>
      <c r="H212" s="28">
        <f t="shared" ref="H212:O212" si="97">H209-H206</f>
        <v>6</v>
      </c>
      <c r="I212" s="28">
        <f t="shared" si="97"/>
        <v>5</v>
      </c>
      <c r="J212" s="28">
        <f t="shared" si="97"/>
        <v>6</v>
      </c>
      <c r="K212" s="28">
        <f t="shared" si="97"/>
        <v>7</v>
      </c>
      <c r="L212" s="28">
        <f t="shared" si="97"/>
        <v>5</v>
      </c>
      <c r="M212" s="28">
        <f t="shared" si="97"/>
        <v>7</v>
      </c>
      <c r="N212" s="28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5"/>
      <c r="AA212" s="146"/>
      <c r="AB212" s="101"/>
      <c r="AC212" s="101"/>
    </row>
    <row r="213" spans="5:32" x14ac:dyDescent="0.35">
      <c r="E213" s="101"/>
      <c r="F213" s="38"/>
      <c r="G213" s="28"/>
      <c r="H213" s="28"/>
      <c r="I213" s="28"/>
      <c r="J213" s="28"/>
      <c r="K213" s="28"/>
      <c r="L213" s="28"/>
      <c r="M213" s="28"/>
      <c r="N213" s="2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5"/>
      <c r="AA213" s="146"/>
      <c r="AB213" s="101"/>
      <c r="AC213" s="101"/>
    </row>
    <row r="214" spans="5:32" ht="15" thickBot="1" x14ac:dyDescent="0.4">
      <c r="E214" s="101"/>
      <c r="F214" s="38"/>
      <c r="G214" s="28"/>
      <c r="H214" s="28"/>
      <c r="I214" s="28"/>
      <c r="J214" s="28"/>
      <c r="K214" s="28"/>
      <c r="L214" s="28"/>
      <c r="M214" s="28"/>
      <c r="N214" s="28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01"/>
      <c r="AC214" s="101"/>
    </row>
    <row r="215" spans="5:32" ht="15" thickBot="1" x14ac:dyDescent="0.4">
      <c r="E215" s="147"/>
      <c r="F215" s="213" t="s">
        <v>54</v>
      </c>
      <c r="G215" s="213"/>
      <c r="H215" s="214" t="s">
        <v>55</v>
      </c>
      <c r="I215" s="214"/>
      <c r="J215" s="214"/>
      <c r="K215" s="214"/>
      <c r="L215" s="148">
        <f>COUNTIF(G212:Y212,"&lt;=-2")</f>
        <v>0</v>
      </c>
      <c r="M215" s="215" t="s">
        <v>56</v>
      </c>
      <c r="N215" s="215"/>
      <c r="O215" s="107">
        <f>COUNTIF(G212:Y212,"=0")</f>
        <v>0</v>
      </c>
      <c r="P215" s="198" t="s">
        <v>57</v>
      </c>
      <c r="Q215" s="198"/>
      <c r="R215" s="198"/>
      <c r="S215" s="198"/>
      <c r="T215" s="198"/>
      <c r="U215" s="148">
        <f>COUNTIF(G212:Y212,"=2")</f>
        <v>0</v>
      </c>
      <c r="V215" s="149"/>
      <c r="W215" s="149"/>
      <c r="X215" s="149"/>
      <c r="Y215" s="149"/>
      <c r="Z215" s="150"/>
      <c r="AA215" s="146"/>
      <c r="AB215" s="147"/>
      <c r="AC215" s="147"/>
      <c r="AD215" s="74"/>
      <c r="AE215" s="74"/>
      <c r="AF215" s="74"/>
    </row>
    <row r="216" spans="5:32" ht="15" thickBot="1" x14ac:dyDescent="0.4">
      <c r="E216" s="147"/>
      <c r="F216" s="213"/>
      <c r="G216" s="213"/>
      <c r="H216" s="216" t="s">
        <v>58</v>
      </c>
      <c r="I216" s="216"/>
      <c r="J216" s="216"/>
      <c r="K216" s="216"/>
      <c r="L216" s="151">
        <f>COUNTIF(G212:Y212,"=-1")</f>
        <v>0</v>
      </c>
      <c r="M216" s="217" t="s">
        <v>59</v>
      </c>
      <c r="N216" s="217"/>
      <c r="O216" s="152">
        <f>COUNTIF(G212:Y212,"=1")</f>
        <v>0</v>
      </c>
      <c r="P216" s="198" t="s">
        <v>60</v>
      </c>
      <c r="Q216" s="198"/>
      <c r="R216" s="198"/>
      <c r="S216" s="198"/>
      <c r="T216" s="198"/>
      <c r="U216" s="151">
        <f>COUNTIF(G212:Y212,"&gt;=3")</f>
        <v>18</v>
      </c>
      <c r="V216" s="149"/>
      <c r="W216" s="149"/>
      <c r="X216" s="149"/>
      <c r="Y216" s="149"/>
      <c r="Z216" s="150"/>
      <c r="AA216" s="146"/>
      <c r="AB216" s="147"/>
      <c r="AC216" s="147"/>
      <c r="AD216" s="74"/>
      <c r="AE216" s="74"/>
      <c r="AF216" s="74"/>
    </row>
    <row r="217" spans="5:32" x14ac:dyDescent="0.35">
      <c r="E217" s="147"/>
      <c r="F217" s="153"/>
      <c r="G217" s="153"/>
      <c r="H217" s="199" t="str">
        <f>M215</f>
        <v>Par</v>
      </c>
      <c r="I217" s="199"/>
      <c r="J217" s="28"/>
      <c r="K217" s="28"/>
      <c r="L217" s="28">
        <f>O215</f>
        <v>0</v>
      </c>
      <c r="M217" s="28"/>
      <c r="N217" s="38"/>
      <c r="O217" s="15"/>
      <c r="P217" s="149"/>
      <c r="Q217" s="149"/>
      <c r="R217" s="149"/>
      <c r="S217" s="149"/>
      <c r="T217" s="149"/>
      <c r="U217" s="15"/>
      <c r="V217" s="149"/>
      <c r="W217" s="149"/>
      <c r="X217" s="149"/>
      <c r="Y217" s="149"/>
      <c r="Z217" s="150"/>
      <c r="AA217" s="146"/>
      <c r="AB217" s="147"/>
      <c r="AC217" s="147"/>
      <c r="AD217" s="74"/>
      <c r="AE217" s="74"/>
      <c r="AF217" s="74"/>
    </row>
    <row r="218" spans="5:32" x14ac:dyDescent="0.35">
      <c r="E218" s="147"/>
      <c r="F218" s="153"/>
      <c r="G218" s="153"/>
      <c r="H218" s="200" t="str">
        <f>M216</f>
        <v>Bogey</v>
      </c>
      <c r="I218" s="200"/>
      <c r="J218" s="28"/>
      <c r="K218" s="28"/>
      <c r="L218" s="28">
        <f>O216</f>
        <v>0</v>
      </c>
      <c r="M218" s="28"/>
      <c r="N218" s="38"/>
      <c r="O218" s="15"/>
      <c r="P218" s="149"/>
      <c r="Q218" s="149"/>
      <c r="R218" s="149"/>
      <c r="S218" s="149"/>
      <c r="T218" s="149"/>
      <c r="U218" s="15"/>
      <c r="V218" s="149"/>
      <c r="W218" s="149"/>
      <c r="X218" s="149"/>
      <c r="Y218" s="149"/>
      <c r="Z218" s="150"/>
      <c r="AA218" s="146"/>
      <c r="AB218" s="147"/>
      <c r="AC218" s="147"/>
      <c r="AD218" s="74"/>
      <c r="AE218" s="74"/>
      <c r="AF218" s="74"/>
    </row>
    <row r="219" spans="5:32" x14ac:dyDescent="0.35">
      <c r="E219" s="147"/>
      <c r="F219" s="153"/>
      <c r="G219" s="153"/>
      <c r="H219" s="38" t="str">
        <f>P215</f>
        <v>Double bogey</v>
      </c>
      <c r="I219" s="38"/>
      <c r="J219" s="38"/>
      <c r="K219" s="38"/>
      <c r="L219" s="28">
        <f>U215</f>
        <v>0</v>
      </c>
      <c r="M219" s="28"/>
      <c r="N219" s="38"/>
      <c r="O219" s="15"/>
      <c r="P219" s="149"/>
      <c r="Q219" s="149"/>
      <c r="R219" s="149"/>
      <c r="S219" s="149"/>
      <c r="T219" s="149"/>
      <c r="U219" s="15"/>
      <c r="V219" s="149"/>
      <c r="W219" s="149"/>
      <c r="X219" s="149"/>
      <c r="Y219" s="149"/>
      <c r="Z219" s="150"/>
      <c r="AA219" s="146"/>
      <c r="AB219" s="147"/>
      <c r="AC219" s="147"/>
      <c r="AD219" s="74"/>
      <c r="AE219" s="74"/>
      <c r="AF219" s="74"/>
    </row>
    <row r="220" spans="5:32" x14ac:dyDescent="0.35">
      <c r="E220" s="147"/>
      <c r="F220" s="153"/>
      <c r="G220" s="153"/>
      <c r="H220" s="38" t="str">
        <f>P216</f>
        <v>Triple bogey &amp; plus</v>
      </c>
      <c r="I220" s="38"/>
      <c r="J220" s="38"/>
      <c r="K220" s="38"/>
      <c r="L220" s="28">
        <f>U216</f>
        <v>18</v>
      </c>
      <c r="M220" s="28"/>
      <c r="N220" s="38"/>
      <c r="O220" s="15"/>
      <c r="P220" s="149"/>
      <c r="Q220" s="149"/>
      <c r="R220" s="149"/>
      <c r="S220" s="149"/>
      <c r="T220" s="149"/>
      <c r="U220" s="15"/>
      <c r="V220" s="149"/>
      <c r="W220" s="149"/>
      <c r="X220" s="149"/>
      <c r="Y220" s="149"/>
      <c r="Z220" s="150"/>
      <c r="AA220" s="146"/>
      <c r="AB220" s="147"/>
      <c r="AC220" s="147"/>
      <c r="AD220" s="74"/>
      <c r="AE220" s="74"/>
      <c r="AF220" s="74"/>
    </row>
    <row r="221" spans="5:32" x14ac:dyDescent="0.35">
      <c r="E221" s="147"/>
      <c r="F221" s="153"/>
      <c r="G221" s="153"/>
      <c r="H221" s="38"/>
      <c r="I221" s="38"/>
      <c r="J221" s="38"/>
      <c r="K221" s="38"/>
      <c r="L221" s="28"/>
      <c r="M221" s="38"/>
      <c r="N221" s="38"/>
      <c r="O221" s="15"/>
      <c r="P221" s="149"/>
      <c r="Q221" s="149"/>
      <c r="R221" s="149"/>
      <c r="S221" s="149"/>
      <c r="T221" s="149"/>
      <c r="U221" s="15"/>
      <c r="V221" s="149"/>
      <c r="W221" s="149"/>
      <c r="X221" s="149"/>
      <c r="Y221" s="149"/>
      <c r="Z221" s="150"/>
      <c r="AA221" s="146"/>
      <c r="AB221" s="147"/>
      <c r="AC221" s="147"/>
      <c r="AD221" s="74"/>
      <c r="AE221" s="74"/>
      <c r="AF221" s="74"/>
    </row>
    <row r="222" spans="5:32" x14ac:dyDescent="0.35">
      <c r="E222" s="147"/>
      <c r="F222" s="153"/>
      <c r="G222" s="153"/>
      <c r="H222" s="38"/>
      <c r="I222" s="38"/>
      <c r="J222" s="38"/>
      <c r="K222" s="38"/>
      <c r="L222" s="28"/>
      <c r="M222" s="38"/>
      <c r="N222" s="38"/>
      <c r="O222" s="15"/>
      <c r="P222" s="149"/>
      <c r="Q222" s="149"/>
      <c r="R222" s="149"/>
      <c r="S222" s="149"/>
      <c r="T222" s="149"/>
      <c r="U222" s="15"/>
      <c r="V222" s="149"/>
      <c r="W222" s="149"/>
      <c r="X222" s="149"/>
      <c r="Y222" s="149"/>
      <c r="Z222" s="150"/>
      <c r="AA222" s="146"/>
      <c r="AB222" s="147"/>
      <c r="AC222" s="147"/>
      <c r="AD222" s="74"/>
      <c r="AE222" s="74"/>
      <c r="AF222" s="74"/>
    </row>
    <row r="223" spans="5:32" ht="15" thickBot="1" x14ac:dyDescent="0.4">
      <c r="E223" s="154"/>
      <c r="F223" s="155"/>
      <c r="G223" s="155"/>
      <c r="H223" s="156"/>
      <c r="I223" s="156"/>
      <c r="J223" s="156"/>
      <c r="K223" s="156"/>
      <c r="L223" s="156"/>
      <c r="M223" s="156"/>
      <c r="N223" s="156"/>
      <c r="O223" s="157"/>
      <c r="P223" s="157"/>
      <c r="Q223" s="157"/>
      <c r="R223" s="157"/>
      <c r="S223" s="158"/>
      <c r="T223" s="158"/>
      <c r="U223" s="158"/>
      <c r="V223" s="158"/>
      <c r="W223" s="158"/>
      <c r="X223" s="158"/>
      <c r="Y223" s="158"/>
      <c r="Z223" s="159"/>
      <c r="AA223" s="160"/>
      <c r="AB223" s="154"/>
      <c r="AC223" s="154"/>
      <c r="AD223" s="161"/>
      <c r="AE223" s="161"/>
      <c r="AF223" s="161"/>
    </row>
    <row r="224" spans="5:32" ht="15.5" thickTop="1" thickBot="1" x14ac:dyDescent="0.4"/>
    <row r="225" spans="5:32" x14ac:dyDescent="0.35">
      <c r="E225" s="101"/>
      <c r="F225" s="102" t="s">
        <v>49</v>
      </c>
      <c r="G225" s="196">
        <f>C15</f>
        <v>0</v>
      </c>
      <c r="H225" s="196"/>
      <c r="I225" s="196"/>
      <c r="J225" s="196"/>
      <c r="K225" s="74"/>
      <c r="L225" s="197" t="s">
        <v>2</v>
      </c>
      <c r="M225" s="197"/>
      <c r="N225" s="197"/>
      <c r="O225" s="197" t="s">
        <v>3</v>
      </c>
      <c r="P225" s="197"/>
      <c r="Q225" s="194" t="s">
        <v>50</v>
      </c>
      <c r="R225" s="194"/>
      <c r="S225" s="194"/>
      <c r="T225" s="194"/>
      <c r="U225" s="17"/>
      <c r="V225" s="17"/>
      <c r="Z225" s="81" t="s">
        <v>4</v>
      </c>
      <c r="AA225" s="103">
        <f>$D$3</f>
        <v>0</v>
      </c>
      <c r="AB225" s="101"/>
      <c r="AC225" s="101"/>
    </row>
    <row r="226" spans="5:32" ht="15" thickBot="1" x14ac:dyDescent="0.4">
      <c r="E226" s="101"/>
      <c r="F226" s="104" t="s">
        <v>6</v>
      </c>
      <c r="G226" s="210">
        <f>E15</f>
        <v>20</v>
      </c>
      <c r="H226" s="211"/>
      <c r="I226" s="211"/>
      <c r="J226" s="211"/>
      <c r="K226" s="17"/>
      <c r="L226" s="211">
        <f>$F$3</f>
        <v>133</v>
      </c>
      <c r="M226" s="211"/>
      <c r="N226" s="211"/>
      <c r="O226" s="211">
        <f>$G$3</f>
        <v>68.599999999999994</v>
      </c>
      <c r="P226" s="211"/>
      <c r="Q226" s="212">
        <f>ROUND((G226*(L226/113)+(O226-AA229)),0)</f>
        <v>20</v>
      </c>
      <c r="R226" s="212"/>
      <c r="S226" s="212"/>
      <c r="T226" s="212"/>
      <c r="U226" s="17"/>
      <c r="V226" s="17"/>
      <c r="AA226" s="17"/>
      <c r="AB226" s="101"/>
      <c r="AC226" s="101"/>
    </row>
    <row r="227" spans="5:32" ht="15" thickBot="1" x14ac:dyDescent="0.4">
      <c r="E227" s="10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01"/>
      <c r="AC227" s="101"/>
    </row>
    <row r="228" spans="5:32" ht="15" thickBot="1" x14ac:dyDescent="0.4">
      <c r="E228" s="101"/>
      <c r="F228" s="105" t="s">
        <v>14</v>
      </c>
      <c r="G228" s="106">
        <v>1</v>
      </c>
      <c r="H228" s="106">
        <v>2</v>
      </c>
      <c r="I228" s="106">
        <v>3</v>
      </c>
      <c r="J228" s="106">
        <v>4</v>
      </c>
      <c r="K228" s="106">
        <v>5</v>
      </c>
      <c r="L228" s="106">
        <v>6</v>
      </c>
      <c r="M228" s="106">
        <v>7</v>
      </c>
      <c r="N228" s="106">
        <v>8</v>
      </c>
      <c r="O228" s="107">
        <v>9</v>
      </c>
      <c r="P228" s="36" t="s">
        <v>8</v>
      </c>
      <c r="Q228" s="108">
        <v>10</v>
      </c>
      <c r="R228" s="106">
        <v>11</v>
      </c>
      <c r="S228" s="106">
        <v>12</v>
      </c>
      <c r="T228" s="106">
        <v>13</v>
      </c>
      <c r="U228" s="106">
        <v>14</v>
      </c>
      <c r="V228" s="106">
        <v>15</v>
      </c>
      <c r="W228" s="106">
        <v>16</v>
      </c>
      <c r="X228" s="106">
        <v>17</v>
      </c>
      <c r="Y228" s="107">
        <v>18</v>
      </c>
      <c r="Z228" s="36" t="s">
        <v>9</v>
      </c>
      <c r="AA228" s="37" t="s">
        <v>10</v>
      </c>
      <c r="AB228" s="101"/>
      <c r="AC228" s="101"/>
    </row>
    <row r="229" spans="5:32" x14ac:dyDescent="0.35">
      <c r="E229" s="101"/>
      <c r="F229" s="109" t="s">
        <v>11</v>
      </c>
      <c r="G229" s="110">
        <f>G$7</f>
        <v>4</v>
      </c>
      <c r="H229" s="110">
        <f t="shared" ref="H229:O229" si="99">H$7</f>
        <v>4</v>
      </c>
      <c r="I229" s="110">
        <f t="shared" si="99"/>
        <v>5</v>
      </c>
      <c r="J229" s="110">
        <f t="shared" si="99"/>
        <v>4</v>
      </c>
      <c r="K229" s="110">
        <f t="shared" si="99"/>
        <v>3</v>
      </c>
      <c r="L229" s="110">
        <f t="shared" si="99"/>
        <v>5</v>
      </c>
      <c r="M229" s="110">
        <f t="shared" si="99"/>
        <v>3</v>
      </c>
      <c r="N229" s="110">
        <f t="shared" si="99"/>
        <v>5</v>
      </c>
      <c r="O229" s="110">
        <f t="shared" si="99"/>
        <v>3</v>
      </c>
      <c r="P229" s="111">
        <f>SUM(G229:O229)</f>
        <v>36</v>
      </c>
      <c r="Q229" s="110">
        <f t="shared" ref="Q229:Y229" si="100">Q$7</f>
        <v>4</v>
      </c>
      <c r="R229" s="112">
        <f t="shared" si="100"/>
        <v>4</v>
      </c>
      <c r="S229" s="112">
        <f t="shared" si="100"/>
        <v>3</v>
      </c>
      <c r="T229" s="112">
        <f t="shared" si="100"/>
        <v>5</v>
      </c>
      <c r="U229" s="112">
        <f t="shared" si="100"/>
        <v>3</v>
      </c>
      <c r="V229" s="112">
        <f t="shared" si="100"/>
        <v>4</v>
      </c>
      <c r="W229" s="112">
        <f t="shared" si="100"/>
        <v>4</v>
      </c>
      <c r="X229" s="112">
        <f t="shared" si="100"/>
        <v>5</v>
      </c>
      <c r="Y229" s="113">
        <f t="shared" si="100"/>
        <v>4</v>
      </c>
      <c r="Z229" s="111">
        <f>SUM(Q229:Y229)</f>
        <v>36</v>
      </c>
      <c r="AA229" s="44">
        <f>SUM(P229+Z229)</f>
        <v>72</v>
      </c>
      <c r="AB229" s="101"/>
      <c r="AC229" s="101"/>
    </row>
    <row r="230" spans="5:32" x14ac:dyDescent="0.35">
      <c r="E230" s="101"/>
      <c r="F230" s="114" t="s">
        <v>7</v>
      </c>
      <c r="G230" s="115">
        <f>G$8</f>
        <v>4</v>
      </c>
      <c r="H230" s="115">
        <f t="shared" ref="H230:O230" si="101">H$8</f>
        <v>8</v>
      </c>
      <c r="I230" s="115">
        <f t="shared" si="101"/>
        <v>12</v>
      </c>
      <c r="J230" s="115">
        <f t="shared" si="101"/>
        <v>14</v>
      </c>
      <c r="K230" s="115">
        <f t="shared" si="101"/>
        <v>2</v>
      </c>
      <c r="L230" s="115">
        <f t="shared" si="101"/>
        <v>10</v>
      </c>
      <c r="M230" s="115">
        <f t="shared" si="101"/>
        <v>18</v>
      </c>
      <c r="N230" s="115">
        <f t="shared" si="101"/>
        <v>16</v>
      </c>
      <c r="O230" s="116">
        <f t="shared" si="101"/>
        <v>6</v>
      </c>
      <c r="P230" s="117"/>
      <c r="Q230" s="118">
        <f t="shared" ref="Q230:Y230" si="102">Q$8</f>
        <v>1</v>
      </c>
      <c r="R230" s="119">
        <f t="shared" si="102"/>
        <v>9</v>
      </c>
      <c r="S230" s="119">
        <f t="shared" si="102"/>
        <v>11</v>
      </c>
      <c r="T230" s="119">
        <f t="shared" si="102"/>
        <v>5</v>
      </c>
      <c r="U230" s="119">
        <f t="shared" si="102"/>
        <v>17</v>
      </c>
      <c r="V230" s="119">
        <f t="shared" si="102"/>
        <v>15</v>
      </c>
      <c r="W230" s="119">
        <f t="shared" si="102"/>
        <v>3</v>
      </c>
      <c r="X230" s="119">
        <f t="shared" si="102"/>
        <v>13</v>
      </c>
      <c r="Y230" s="116">
        <f t="shared" si="102"/>
        <v>7</v>
      </c>
      <c r="Z230" s="117"/>
      <c r="AA230" s="120"/>
      <c r="AB230" s="101"/>
      <c r="AC230" s="101"/>
    </row>
    <row r="231" spans="5:32" ht="15" thickBot="1" x14ac:dyDescent="0.4">
      <c r="E231" s="101"/>
      <c r="F231" s="121" t="s">
        <v>50</v>
      </c>
      <c r="G231" s="122">
        <f>IF($Q226&lt;=18,IF(G230&lt;=$Q226,1,0),IF($Q226&lt;=36,IF(G230&lt;=($Q226-18),2,1),IF($Q226&gt;36,IF(G230&lt;=($Q226-36),3,2))))</f>
        <v>1</v>
      </c>
      <c r="H231" s="122">
        <f t="shared" ref="H231:O231" si="103">IF($Q226&lt;=18,IF(H230&lt;=$Q226,1,0),IF($Q226&lt;=36,IF(H230&lt;=($Q226-18),2,1),IF($Q226&gt;36,IF(H230&lt;=($Q226-36),3,2))))</f>
        <v>1</v>
      </c>
      <c r="I231" s="122">
        <f t="shared" si="103"/>
        <v>1</v>
      </c>
      <c r="J231" s="122">
        <f t="shared" si="103"/>
        <v>1</v>
      </c>
      <c r="K231" s="122">
        <f t="shared" si="103"/>
        <v>2</v>
      </c>
      <c r="L231" s="122">
        <f t="shared" si="103"/>
        <v>1</v>
      </c>
      <c r="M231" s="122">
        <f t="shared" si="103"/>
        <v>1</v>
      </c>
      <c r="N231" s="122">
        <f t="shared" si="103"/>
        <v>1</v>
      </c>
      <c r="O231" s="123">
        <f t="shared" si="103"/>
        <v>1</v>
      </c>
      <c r="P231" s="124">
        <f>SUM(G231:O231)</f>
        <v>10</v>
      </c>
      <c r="Q231" s="123">
        <f t="shared" ref="Q231:Y231" si="104">IF($Q226&lt;=18,IF(Q230&lt;=$Q226,1,0),IF($Q226&lt;=36,IF(Q230&lt;=($Q226-18),2,1),IF($Q226&gt;36,IF(Q230&lt;=($Q226-36),3,2))))</f>
        <v>2</v>
      </c>
      <c r="R231" s="123">
        <f t="shared" si="104"/>
        <v>1</v>
      </c>
      <c r="S231" s="123">
        <f t="shared" si="104"/>
        <v>1</v>
      </c>
      <c r="T231" s="123">
        <f t="shared" si="104"/>
        <v>1</v>
      </c>
      <c r="U231" s="123">
        <f t="shared" si="104"/>
        <v>1</v>
      </c>
      <c r="V231" s="123">
        <f t="shared" si="104"/>
        <v>1</v>
      </c>
      <c r="W231" s="123">
        <f t="shared" si="104"/>
        <v>1</v>
      </c>
      <c r="X231" s="123">
        <f t="shared" si="104"/>
        <v>1</v>
      </c>
      <c r="Y231" s="123">
        <f t="shared" si="104"/>
        <v>1</v>
      </c>
      <c r="Z231" s="125">
        <f>SUM(Q231:Y231)</f>
        <v>10</v>
      </c>
      <c r="AA231" s="126">
        <f>P231+Z231</f>
        <v>20</v>
      </c>
      <c r="AB231" s="101"/>
      <c r="AC231" s="101"/>
    </row>
    <row r="232" spans="5:32" x14ac:dyDescent="0.35">
      <c r="E232" s="101"/>
      <c r="F232" s="127" t="s">
        <v>51</v>
      </c>
      <c r="G232" s="128">
        <f t="shared" ref="G232:O232" si="105">G15</f>
        <v>10</v>
      </c>
      <c r="H232" s="128">
        <f t="shared" si="105"/>
        <v>10</v>
      </c>
      <c r="I232" s="128">
        <f t="shared" si="105"/>
        <v>10</v>
      </c>
      <c r="J232" s="128">
        <f t="shared" si="105"/>
        <v>10</v>
      </c>
      <c r="K232" s="128">
        <f t="shared" si="105"/>
        <v>10</v>
      </c>
      <c r="L232" s="128">
        <f t="shared" si="105"/>
        <v>10</v>
      </c>
      <c r="M232" s="128">
        <f t="shared" si="105"/>
        <v>10</v>
      </c>
      <c r="N232" s="128">
        <f t="shared" si="105"/>
        <v>10</v>
      </c>
      <c r="O232" s="128">
        <f t="shared" si="105"/>
        <v>10</v>
      </c>
      <c r="P232" s="129">
        <f>SUM(G232:O232)</f>
        <v>90</v>
      </c>
      <c r="Q232" s="130">
        <f t="shared" ref="Q232:Y232" si="106">Q15</f>
        <v>10</v>
      </c>
      <c r="R232" s="128">
        <f t="shared" si="106"/>
        <v>10</v>
      </c>
      <c r="S232" s="128">
        <f t="shared" si="106"/>
        <v>10</v>
      </c>
      <c r="T232" s="128">
        <f t="shared" si="106"/>
        <v>10</v>
      </c>
      <c r="U232" s="128">
        <f t="shared" si="106"/>
        <v>10</v>
      </c>
      <c r="V232" s="128">
        <f t="shared" si="106"/>
        <v>10</v>
      </c>
      <c r="W232" s="128">
        <f t="shared" si="106"/>
        <v>10</v>
      </c>
      <c r="X232" s="128">
        <f t="shared" si="106"/>
        <v>10</v>
      </c>
      <c r="Y232" s="131">
        <f t="shared" si="106"/>
        <v>10</v>
      </c>
      <c r="Z232" s="129">
        <f>SUM(Q232:Y232)</f>
        <v>90</v>
      </c>
      <c r="AA232" s="132">
        <f>P232+Z232</f>
        <v>180</v>
      </c>
      <c r="AB232" s="101"/>
      <c r="AC232" s="101"/>
    </row>
    <row r="233" spans="5:32" x14ac:dyDescent="0.35">
      <c r="E233" s="101"/>
      <c r="F233" s="133" t="s">
        <v>52</v>
      </c>
      <c r="G233" s="134">
        <f>IF(G232-G229=-1,3+G231)+IF(G232-G229=0,2+G231)+IF(G232-G229=1,1+G231)+IF(G232-G229=2,G231)+IF(G232-G229=3,IF(G231-1&gt;0,G231-1,0))+IF(G232-G229=4,IF(G231-2&gt;0,G231-2,0))</f>
        <v>0</v>
      </c>
      <c r="H233" s="134">
        <f t="shared" ref="H233:O233" si="107">IF(H232-H229=-1,3+H231)+IF(H232-H229=0,2+H231)+IF(H232-H229=1,1+H231)+IF(H232-H229=2,H231)+IF(H232-H229=3,IF(H231-1&gt;0,H231-1,0))+IF(H232-H229=4,IF(H231-2&gt;0,H231-2,0))</f>
        <v>0</v>
      </c>
      <c r="I233" s="134">
        <f t="shared" si="107"/>
        <v>0</v>
      </c>
      <c r="J233" s="134">
        <f t="shared" si="107"/>
        <v>0</v>
      </c>
      <c r="K233" s="134">
        <f t="shared" si="107"/>
        <v>0</v>
      </c>
      <c r="L233" s="134">
        <f t="shared" si="107"/>
        <v>0</v>
      </c>
      <c r="M233" s="134">
        <f t="shared" si="107"/>
        <v>0</v>
      </c>
      <c r="N233" s="134">
        <f t="shared" si="107"/>
        <v>0</v>
      </c>
      <c r="O233" s="135">
        <f t="shared" si="107"/>
        <v>0</v>
      </c>
      <c r="P233" s="136">
        <f>SUM(G233:O233)</f>
        <v>0</v>
      </c>
      <c r="Q233" s="137">
        <f t="shared" ref="Q233:Y233" si="108">IF(Q232-Q229=-1,3+Q231)+IF(Q232-Q229=0,2+Q231)+IF(Q232-Q229=1,1+Q231)+IF(Q232-Q229=2,Q231)+IF(Q232-Q229=3,IF(Q231-1&gt;0,Q231-1,0))+IF(Q232-Q229=4,IF(Q231-2&gt;0,Q231-2,0))</f>
        <v>0</v>
      </c>
      <c r="R233" s="138">
        <f t="shared" si="108"/>
        <v>0</v>
      </c>
      <c r="S233" s="138">
        <f t="shared" si="108"/>
        <v>0</v>
      </c>
      <c r="T233" s="138">
        <f t="shared" si="108"/>
        <v>0</v>
      </c>
      <c r="U233" s="138">
        <f t="shared" si="108"/>
        <v>0</v>
      </c>
      <c r="V233" s="138">
        <f t="shared" si="108"/>
        <v>0</v>
      </c>
      <c r="W233" s="138">
        <f t="shared" si="108"/>
        <v>0</v>
      </c>
      <c r="X233" s="138">
        <f t="shared" si="108"/>
        <v>0</v>
      </c>
      <c r="Y233" s="135">
        <f t="shared" si="108"/>
        <v>0</v>
      </c>
      <c r="Z233" s="136">
        <f>SUM(Q233:Y233)</f>
        <v>0</v>
      </c>
      <c r="AA233" s="139">
        <f>P233+Z233</f>
        <v>0</v>
      </c>
      <c r="AB233" s="101"/>
      <c r="AC233" s="101"/>
    </row>
    <row r="234" spans="5:32" ht="15" thickBot="1" x14ac:dyDescent="0.4">
      <c r="E234" s="101"/>
      <c r="F234" s="140" t="s">
        <v>53</v>
      </c>
      <c r="G234" s="141">
        <f t="shared" ref="G234:O234" si="109">IF(G232-G229=-2,4)+IF(G232-G229=-1,3)+IF(G232-G229=0,2)+IF(G232-G229=1,1)+IF(G232-G229&gt;2,0)</f>
        <v>0</v>
      </c>
      <c r="H234" s="141">
        <f t="shared" si="109"/>
        <v>0</v>
      </c>
      <c r="I234" s="141">
        <f t="shared" si="109"/>
        <v>0</v>
      </c>
      <c r="J234" s="141">
        <f t="shared" si="109"/>
        <v>0</v>
      </c>
      <c r="K234" s="141">
        <f t="shared" si="109"/>
        <v>0</v>
      </c>
      <c r="L234" s="141">
        <f t="shared" si="109"/>
        <v>0</v>
      </c>
      <c r="M234" s="141">
        <f t="shared" si="109"/>
        <v>0</v>
      </c>
      <c r="N234" s="141">
        <f t="shared" si="109"/>
        <v>0</v>
      </c>
      <c r="O234" s="142">
        <f t="shared" si="109"/>
        <v>0</v>
      </c>
      <c r="P234" s="143">
        <f>SUM(G234:O234)</f>
        <v>0</v>
      </c>
      <c r="Q234" s="142">
        <f t="shared" ref="Q234:Y234" si="110">IF(Q232-Q229=-2,4)+IF(Q232-Q229=-1,3)+IF(Q232-Q229=0,2)+IF(Q232-Q229=1,1)+IF(Q232-Q229&gt;2,0)</f>
        <v>0</v>
      </c>
      <c r="R234" s="142">
        <f t="shared" si="110"/>
        <v>0</v>
      </c>
      <c r="S234" s="142">
        <f t="shared" si="110"/>
        <v>0</v>
      </c>
      <c r="T234" s="142">
        <f t="shared" si="110"/>
        <v>0</v>
      </c>
      <c r="U234" s="142">
        <f t="shared" si="110"/>
        <v>0</v>
      </c>
      <c r="V234" s="142">
        <f t="shared" si="110"/>
        <v>0</v>
      </c>
      <c r="W234" s="142">
        <f t="shared" si="110"/>
        <v>0</v>
      </c>
      <c r="X234" s="142">
        <f t="shared" si="110"/>
        <v>0</v>
      </c>
      <c r="Y234" s="142">
        <f t="shared" si="110"/>
        <v>0</v>
      </c>
      <c r="Z234" s="143">
        <f>SUM(Q234:Y234)</f>
        <v>0</v>
      </c>
      <c r="AA234" s="144">
        <f>P234+Z234</f>
        <v>0</v>
      </c>
      <c r="AB234" s="101"/>
      <c r="AC234" s="101"/>
    </row>
    <row r="235" spans="5:32" x14ac:dyDescent="0.35">
      <c r="E235" s="101"/>
      <c r="F235" s="38"/>
      <c r="G235" s="28">
        <f>G232-G229</f>
        <v>6</v>
      </c>
      <c r="H235" s="28">
        <f t="shared" ref="H235:O235" si="111">H232-H229</f>
        <v>6</v>
      </c>
      <c r="I235" s="28">
        <f t="shared" si="111"/>
        <v>5</v>
      </c>
      <c r="J235" s="28">
        <f t="shared" si="111"/>
        <v>6</v>
      </c>
      <c r="K235" s="28">
        <f t="shared" si="111"/>
        <v>7</v>
      </c>
      <c r="L235" s="28">
        <f t="shared" si="111"/>
        <v>5</v>
      </c>
      <c r="M235" s="28">
        <f t="shared" si="111"/>
        <v>7</v>
      </c>
      <c r="N235" s="28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5"/>
      <c r="AA235" s="146"/>
      <c r="AB235" s="101"/>
      <c r="AC235" s="101"/>
    </row>
    <row r="236" spans="5:32" x14ac:dyDescent="0.35">
      <c r="E236" s="101"/>
      <c r="F236" s="38"/>
      <c r="G236" s="28"/>
      <c r="H236" s="28"/>
      <c r="I236" s="28"/>
      <c r="J236" s="28"/>
      <c r="K236" s="28"/>
      <c r="L236" s="28"/>
      <c r="M236" s="28"/>
      <c r="N236" s="2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5"/>
      <c r="AA236" s="146"/>
      <c r="AB236" s="101"/>
      <c r="AC236" s="101"/>
    </row>
    <row r="237" spans="5:32" ht="15" thickBot="1" x14ac:dyDescent="0.4">
      <c r="E237" s="101"/>
      <c r="F237" s="38"/>
      <c r="G237" s="28"/>
      <c r="H237" s="28"/>
      <c r="I237" s="28"/>
      <c r="J237" s="28"/>
      <c r="K237" s="28"/>
      <c r="L237" s="28"/>
      <c r="M237" s="28"/>
      <c r="N237" s="28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01"/>
      <c r="AC237" s="101"/>
    </row>
    <row r="238" spans="5:32" ht="15" thickBot="1" x14ac:dyDescent="0.4">
      <c r="E238" s="147"/>
      <c r="F238" s="213" t="s">
        <v>54</v>
      </c>
      <c r="G238" s="213"/>
      <c r="H238" s="214" t="s">
        <v>55</v>
      </c>
      <c r="I238" s="214"/>
      <c r="J238" s="214"/>
      <c r="K238" s="214"/>
      <c r="L238" s="148">
        <f>COUNTIF(G235:Y235,"&lt;=-2")</f>
        <v>0</v>
      </c>
      <c r="M238" s="215" t="s">
        <v>56</v>
      </c>
      <c r="N238" s="215"/>
      <c r="O238" s="107">
        <f>COUNTIF(G235:Y235,"=0")</f>
        <v>0</v>
      </c>
      <c r="P238" s="198" t="s">
        <v>57</v>
      </c>
      <c r="Q238" s="198"/>
      <c r="R238" s="198"/>
      <c r="S238" s="198"/>
      <c r="T238" s="198"/>
      <c r="U238" s="148">
        <f>COUNTIF(G235:Y235,"=2")</f>
        <v>0</v>
      </c>
      <c r="V238" s="149"/>
      <c r="W238" s="149"/>
      <c r="X238" s="149"/>
      <c r="Y238" s="149"/>
      <c r="Z238" s="150"/>
      <c r="AA238" s="146"/>
      <c r="AB238" s="147"/>
      <c r="AC238" s="147"/>
      <c r="AD238" s="74"/>
      <c r="AE238" s="74"/>
      <c r="AF238" s="74"/>
    </row>
    <row r="239" spans="5:32" ht="15" thickBot="1" x14ac:dyDescent="0.4">
      <c r="E239" s="147"/>
      <c r="F239" s="213"/>
      <c r="G239" s="213"/>
      <c r="H239" s="216" t="s">
        <v>58</v>
      </c>
      <c r="I239" s="216"/>
      <c r="J239" s="216"/>
      <c r="K239" s="216"/>
      <c r="L239" s="151">
        <f>COUNTIF(G235:Y235,"=-1")</f>
        <v>0</v>
      </c>
      <c r="M239" s="217" t="s">
        <v>59</v>
      </c>
      <c r="N239" s="217"/>
      <c r="O239" s="152">
        <f>COUNTIF(G235:Y235,"=1")</f>
        <v>0</v>
      </c>
      <c r="P239" s="198" t="s">
        <v>60</v>
      </c>
      <c r="Q239" s="198"/>
      <c r="R239" s="198"/>
      <c r="S239" s="198"/>
      <c r="T239" s="198"/>
      <c r="U239" s="151">
        <f>COUNTIF(G235:Y235,"&gt;=3")</f>
        <v>18</v>
      </c>
      <c r="V239" s="149"/>
      <c r="W239" s="149"/>
      <c r="X239" s="149"/>
      <c r="Y239" s="149"/>
      <c r="Z239" s="150"/>
      <c r="AA239" s="146"/>
      <c r="AB239" s="147"/>
      <c r="AC239" s="147"/>
      <c r="AD239" s="74"/>
      <c r="AE239" s="74"/>
      <c r="AF239" s="74"/>
    </row>
    <row r="240" spans="5:32" x14ac:dyDescent="0.35">
      <c r="E240" s="147"/>
      <c r="F240" s="153"/>
      <c r="G240" s="153"/>
      <c r="H240" s="199" t="str">
        <f>M238</f>
        <v>Par</v>
      </c>
      <c r="I240" s="199"/>
      <c r="J240" s="28"/>
      <c r="K240" s="28"/>
      <c r="L240" s="28">
        <f>O238</f>
        <v>0</v>
      </c>
      <c r="M240" s="28"/>
      <c r="N240" s="38"/>
      <c r="O240" s="15"/>
      <c r="P240" s="149"/>
      <c r="Q240" s="149"/>
      <c r="R240" s="149"/>
      <c r="S240" s="149"/>
      <c r="T240" s="149"/>
      <c r="U240" s="15"/>
      <c r="V240" s="149"/>
      <c r="W240" s="149"/>
      <c r="X240" s="149"/>
      <c r="Y240" s="149"/>
      <c r="Z240" s="150"/>
      <c r="AA240" s="146"/>
      <c r="AB240" s="147"/>
      <c r="AC240" s="147"/>
      <c r="AD240" s="74"/>
      <c r="AE240" s="74"/>
      <c r="AF240" s="74"/>
    </row>
    <row r="241" spans="5:32" x14ac:dyDescent="0.35">
      <c r="E241" s="147"/>
      <c r="F241" s="153"/>
      <c r="G241" s="153"/>
      <c r="H241" s="200" t="str">
        <f>M239</f>
        <v>Bogey</v>
      </c>
      <c r="I241" s="200"/>
      <c r="J241" s="28"/>
      <c r="K241" s="28"/>
      <c r="L241" s="28">
        <f>O239</f>
        <v>0</v>
      </c>
      <c r="M241" s="28"/>
      <c r="N241" s="38"/>
      <c r="O241" s="15"/>
      <c r="P241" s="149"/>
      <c r="Q241" s="149"/>
      <c r="R241" s="149"/>
      <c r="S241" s="149"/>
      <c r="T241" s="149"/>
      <c r="U241" s="15"/>
      <c r="V241" s="149"/>
      <c r="W241" s="149"/>
      <c r="X241" s="149"/>
      <c r="Y241" s="149"/>
      <c r="Z241" s="150"/>
      <c r="AA241" s="146"/>
      <c r="AB241" s="147"/>
      <c r="AC241" s="147"/>
      <c r="AD241" s="74"/>
      <c r="AE241" s="74"/>
      <c r="AF241" s="74"/>
    </row>
    <row r="242" spans="5:32" x14ac:dyDescent="0.35">
      <c r="E242" s="147"/>
      <c r="F242" s="153"/>
      <c r="G242" s="153"/>
      <c r="H242" s="38" t="str">
        <f>P238</f>
        <v>Double bogey</v>
      </c>
      <c r="I242" s="38"/>
      <c r="J242" s="38"/>
      <c r="K242" s="38"/>
      <c r="L242" s="28">
        <f>U238</f>
        <v>0</v>
      </c>
      <c r="M242" s="28"/>
      <c r="N242" s="38"/>
      <c r="O242" s="15"/>
      <c r="P242" s="149"/>
      <c r="Q242" s="149"/>
      <c r="R242" s="149"/>
      <c r="S242" s="149"/>
      <c r="T242" s="149"/>
      <c r="U242" s="15"/>
      <c r="V242" s="149"/>
      <c r="W242" s="149"/>
      <c r="X242" s="149"/>
      <c r="Y242" s="149"/>
      <c r="Z242" s="150"/>
      <c r="AA242" s="146"/>
      <c r="AB242" s="147"/>
      <c r="AC242" s="147"/>
      <c r="AD242" s="74"/>
      <c r="AE242" s="74"/>
      <c r="AF242" s="74"/>
    </row>
    <row r="243" spans="5:32" x14ac:dyDescent="0.35">
      <c r="E243" s="147"/>
      <c r="F243" s="153"/>
      <c r="G243" s="153"/>
      <c r="H243" s="38" t="str">
        <f>P239</f>
        <v>Triple bogey &amp; plus</v>
      </c>
      <c r="I243" s="38"/>
      <c r="J243" s="38"/>
      <c r="K243" s="38"/>
      <c r="L243" s="28">
        <f>U239</f>
        <v>18</v>
      </c>
      <c r="M243" s="28"/>
      <c r="N243" s="38"/>
      <c r="O243" s="15"/>
      <c r="P243" s="149"/>
      <c r="Q243" s="149"/>
      <c r="R243" s="149"/>
      <c r="S243" s="149"/>
      <c r="T243" s="149"/>
      <c r="U243" s="15"/>
      <c r="V243" s="149"/>
      <c r="W243" s="149"/>
      <c r="X243" s="149"/>
      <c r="Y243" s="149"/>
      <c r="Z243" s="150"/>
      <c r="AA243" s="146"/>
      <c r="AB243" s="147"/>
      <c r="AC243" s="147"/>
      <c r="AD243" s="74"/>
      <c r="AE243" s="74"/>
      <c r="AF243" s="74"/>
    </row>
    <row r="244" spans="5:32" x14ac:dyDescent="0.35">
      <c r="E244" s="147"/>
      <c r="F244" s="153"/>
      <c r="G244" s="153"/>
      <c r="H244" s="38"/>
      <c r="I244" s="38"/>
      <c r="J244" s="38"/>
      <c r="K244" s="38"/>
      <c r="L244" s="28"/>
      <c r="M244" s="38"/>
      <c r="N244" s="38"/>
      <c r="O244" s="15"/>
      <c r="P244" s="149"/>
      <c r="Q244" s="149"/>
      <c r="R244" s="149"/>
      <c r="S244" s="149"/>
      <c r="T244" s="149"/>
      <c r="U244" s="15"/>
      <c r="V244" s="149"/>
      <c r="W244" s="149"/>
      <c r="X244" s="149"/>
      <c r="Y244" s="149"/>
      <c r="Z244" s="150"/>
      <c r="AA244" s="146"/>
      <c r="AB244" s="147"/>
      <c r="AC244" s="147"/>
      <c r="AD244" s="74"/>
      <c r="AE244" s="74"/>
      <c r="AF244" s="74"/>
    </row>
    <row r="245" spans="5:32" x14ac:dyDescent="0.35">
      <c r="E245" s="147"/>
      <c r="F245" s="153"/>
      <c r="G245" s="153"/>
      <c r="H245" s="38"/>
      <c r="I245" s="38"/>
      <c r="J245" s="38"/>
      <c r="K245" s="38"/>
      <c r="L245" s="28"/>
      <c r="M245" s="38"/>
      <c r="N245" s="38"/>
      <c r="O245" s="15"/>
      <c r="P245" s="149"/>
      <c r="Q245" s="149"/>
      <c r="R245" s="149"/>
      <c r="S245" s="149"/>
      <c r="T245" s="149"/>
      <c r="U245" s="15"/>
      <c r="V245" s="149"/>
      <c r="W245" s="149"/>
      <c r="X245" s="149"/>
      <c r="Y245" s="149"/>
      <c r="Z245" s="150"/>
      <c r="AA245" s="146"/>
      <c r="AB245" s="147"/>
      <c r="AC245" s="147"/>
      <c r="AD245" s="74"/>
      <c r="AE245" s="74"/>
      <c r="AF245" s="74"/>
    </row>
    <row r="246" spans="5:32" ht="15" thickBot="1" x14ac:dyDescent="0.4">
      <c r="E246" s="154"/>
      <c r="F246" s="155"/>
      <c r="G246" s="155"/>
      <c r="H246" s="156"/>
      <c r="I246" s="156"/>
      <c r="J246" s="156"/>
      <c r="K246" s="156"/>
      <c r="L246" s="156"/>
      <c r="M246" s="156"/>
      <c r="N246" s="156"/>
      <c r="O246" s="157"/>
      <c r="P246" s="157"/>
      <c r="Q246" s="157"/>
      <c r="R246" s="157"/>
      <c r="S246" s="158"/>
      <c r="T246" s="158"/>
      <c r="U246" s="158"/>
      <c r="V246" s="158"/>
      <c r="W246" s="158"/>
      <c r="X246" s="158"/>
      <c r="Y246" s="158"/>
      <c r="Z246" s="159"/>
      <c r="AA246" s="160"/>
      <c r="AB246" s="154"/>
      <c r="AC246" s="154"/>
      <c r="AD246" s="161"/>
      <c r="AE246" s="161"/>
      <c r="AF246" s="161"/>
    </row>
    <row r="247" spans="5:32" ht="15.5" thickTop="1" thickBot="1" x14ac:dyDescent="0.4"/>
    <row r="248" spans="5:32" x14ac:dyDescent="0.35">
      <c r="E248" s="101"/>
      <c r="F248" s="102" t="s">
        <v>49</v>
      </c>
      <c r="G248" s="196">
        <f>C16</f>
        <v>0</v>
      </c>
      <c r="H248" s="196"/>
      <c r="I248" s="196"/>
      <c r="J248" s="196"/>
      <c r="K248" s="74"/>
      <c r="L248" s="197" t="s">
        <v>2</v>
      </c>
      <c r="M248" s="197"/>
      <c r="N248" s="197"/>
      <c r="O248" s="197" t="s">
        <v>3</v>
      </c>
      <c r="P248" s="197"/>
      <c r="Q248" s="194" t="s">
        <v>50</v>
      </c>
      <c r="R248" s="194"/>
      <c r="S248" s="194"/>
      <c r="T248" s="194"/>
      <c r="U248" s="17"/>
      <c r="V248" s="17"/>
      <c r="Z248" s="81" t="s">
        <v>4</v>
      </c>
      <c r="AA248" s="103">
        <f>$D$3</f>
        <v>0</v>
      </c>
      <c r="AB248" s="101"/>
      <c r="AC248" s="101"/>
    </row>
    <row r="249" spans="5:32" ht="15" thickBot="1" x14ac:dyDescent="0.4">
      <c r="E249" s="101"/>
      <c r="F249" s="104" t="s">
        <v>6</v>
      </c>
      <c r="G249" s="210">
        <f>E16</f>
        <v>20</v>
      </c>
      <c r="H249" s="211"/>
      <c r="I249" s="211"/>
      <c r="J249" s="211"/>
      <c r="K249" s="17"/>
      <c r="L249" s="211">
        <f>$F$3</f>
        <v>133</v>
      </c>
      <c r="M249" s="211"/>
      <c r="N249" s="211"/>
      <c r="O249" s="211">
        <f>$G$3</f>
        <v>68.599999999999994</v>
      </c>
      <c r="P249" s="211"/>
      <c r="Q249" s="212">
        <f>ROUND((G249*(L249/113)+(O249-AA252)),0)</f>
        <v>20</v>
      </c>
      <c r="R249" s="212"/>
      <c r="S249" s="212"/>
      <c r="T249" s="212"/>
      <c r="U249" s="17"/>
      <c r="V249" s="17"/>
      <c r="AA249" s="17"/>
      <c r="AB249" s="101"/>
      <c r="AC249" s="101"/>
    </row>
    <row r="250" spans="5:32" ht="15" thickBot="1" x14ac:dyDescent="0.4">
      <c r="E250" s="101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01"/>
      <c r="AC250" s="101"/>
    </row>
    <row r="251" spans="5:32" ht="15" thickBot="1" x14ac:dyDescent="0.4">
      <c r="E251" s="101"/>
      <c r="F251" s="105" t="s">
        <v>14</v>
      </c>
      <c r="G251" s="106">
        <v>1</v>
      </c>
      <c r="H251" s="106">
        <v>2</v>
      </c>
      <c r="I251" s="106">
        <v>3</v>
      </c>
      <c r="J251" s="106">
        <v>4</v>
      </c>
      <c r="K251" s="106">
        <v>5</v>
      </c>
      <c r="L251" s="106">
        <v>6</v>
      </c>
      <c r="M251" s="106">
        <v>7</v>
      </c>
      <c r="N251" s="106">
        <v>8</v>
      </c>
      <c r="O251" s="107">
        <v>9</v>
      </c>
      <c r="P251" s="36" t="s">
        <v>8</v>
      </c>
      <c r="Q251" s="108">
        <v>10</v>
      </c>
      <c r="R251" s="106">
        <v>11</v>
      </c>
      <c r="S251" s="106">
        <v>12</v>
      </c>
      <c r="T251" s="106">
        <v>13</v>
      </c>
      <c r="U251" s="106">
        <v>14</v>
      </c>
      <c r="V251" s="106">
        <v>15</v>
      </c>
      <c r="W251" s="106">
        <v>16</v>
      </c>
      <c r="X251" s="106">
        <v>17</v>
      </c>
      <c r="Y251" s="107">
        <v>18</v>
      </c>
      <c r="Z251" s="36" t="s">
        <v>9</v>
      </c>
      <c r="AA251" s="37" t="s">
        <v>10</v>
      </c>
      <c r="AB251" s="101"/>
      <c r="AC251" s="101"/>
    </row>
    <row r="252" spans="5:32" x14ac:dyDescent="0.35">
      <c r="E252" s="101"/>
      <c r="F252" s="109" t="s">
        <v>11</v>
      </c>
      <c r="G252" s="110">
        <f>G$7</f>
        <v>4</v>
      </c>
      <c r="H252" s="110">
        <f t="shared" ref="H252:O252" si="113">H$7</f>
        <v>4</v>
      </c>
      <c r="I252" s="110">
        <f t="shared" si="113"/>
        <v>5</v>
      </c>
      <c r="J252" s="110">
        <f t="shared" si="113"/>
        <v>4</v>
      </c>
      <c r="K252" s="110">
        <f t="shared" si="113"/>
        <v>3</v>
      </c>
      <c r="L252" s="110">
        <f t="shared" si="113"/>
        <v>5</v>
      </c>
      <c r="M252" s="110">
        <f t="shared" si="113"/>
        <v>3</v>
      </c>
      <c r="N252" s="110">
        <f t="shared" si="113"/>
        <v>5</v>
      </c>
      <c r="O252" s="110">
        <f t="shared" si="113"/>
        <v>3</v>
      </c>
      <c r="P252" s="111">
        <f>SUM(G252:O252)</f>
        <v>36</v>
      </c>
      <c r="Q252" s="110">
        <f t="shared" ref="Q252:Y252" si="114">Q$7</f>
        <v>4</v>
      </c>
      <c r="R252" s="112">
        <f t="shared" si="114"/>
        <v>4</v>
      </c>
      <c r="S252" s="112">
        <f t="shared" si="114"/>
        <v>3</v>
      </c>
      <c r="T252" s="112">
        <f t="shared" si="114"/>
        <v>5</v>
      </c>
      <c r="U252" s="112">
        <f t="shared" si="114"/>
        <v>3</v>
      </c>
      <c r="V252" s="112">
        <f t="shared" si="114"/>
        <v>4</v>
      </c>
      <c r="W252" s="112">
        <f t="shared" si="114"/>
        <v>4</v>
      </c>
      <c r="X252" s="112">
        <f t="shared" si="114"/>
        <v>5</v>
      </c>
      <c r="Y252" s="113">
        <f t="shared" si="114"/>
        <v>4</v>
      </c>
      <c r="Z252" s="111">
        <f>SUM(Q252:Y252)</f>
        <v>36</v>
      </c>
      <c r="AA252" s="44">
        <f>SUM(P252+Z252)</f>
        <v>72</v>
      </c>
      <c r="AB252" s="101"/>
      <c r="AC252" s="101"/>
    </row>
    <row r="253" spans="5:32" x14ac:dyDescent="0.35">
      <c r="E253" s="101"/>
      <c r="F253" s="114" t="s">
        <v>7</v>
      </c>
      <c r="G253" s="115">
        <f>G$8</f>
        <v>4</v>
      </c>
      <c r="H253" s="115">
        <f t="shared" ref="H253:O253" si="115">H$8</f>
        <v>8</v>
      </c>
      <c r="I253" s="115">
        <f t="shared" si="115"/>
        <v>12</v>
      </c>
      <c r="J253" s="115">
        <f t="shared" si="115"/>
        <v>14</v>
      </c>
      <c r="K253" s="115">
        <f t="shared" si="115"/>
        <v>2</v>
      </c>
      <c r="L253" s="115">
        <f t="shared" si="115"/>
        <v>10</v>
      </c>
      <c r="M253" s="115">
        <f t="shared" si="115"/>
        <v>18</v>
      </c>
      <c r="N253" s="115">
        <f t="shared" si="115"/>
        <v>16</v>
      </c>
      <c r="O253" s="116">
        <f t="shared" si="115"/>
        <v>6</v>
      </c>
      <c r="P253" s="117"/>
      <c r="Q253" s="118">
        <f t="shared" ref="Q253:Y253" si="116">Q$8</f>
        <v>1</v>
      </c>
      <c r="R253" s="119">
        <f t="shared" si="116"/>
        <v>9</v>
      </c>
      <c r="S253" s="119">
        <f t="shared" si="116"/>
        <v>11</v>
      </c>
      <c r="T253" s="119">
        <f t="shared" si="116"/>
        <v>5</v>
      </c>
      <c r="U253" s="119">
        <f t="shared" si="116"/>
        <v>17</v>
      </c>
      <c r="V253" s="119">
        <f t="shared" si="116"/>
        <v>15</v>
      </c>
      <c r="W253" s="119">
        <f t="shared" si="116"/>
        <v>3</v>
      </c>
      <c r="X253" s="119">
        <f t="shared" si="116"/>
        <v>13</v>
      </c>
      <c r="Y253" s="116">
        <f t="shared" si="116"/>
        <v>7</v>
      </c>
      <c r="Z253" s="117"/>
      <c r="AA253" s="120"/>
      <c r="AB253" s="101"/>
      <c r="AC253" s="101"/>
    </row>
    <row r="254" spans="5:32" ht="15" thickBot="1" x14ac:dyDescent="0.4">
      <c r="E254" s="101"/>
      <c r="F254" s="121" t="s">
        <v>50</v>
      </c>
      <c r="G254" s="122">
        <f>IF($Q249&lt;=18,IF(G253&lt;=$Q249,1,0),IF($Q249&lt;=36,IF(G253&lt;=($Q249-18),2,1),IF($Q249&gt;36,IF(G253&lt;=($Q249-36),3,2))))</f>
        <v>1</v>
      </c>
      <c r="H254" s="122">
        <f t="shared" ref="H254:O254" si="117">IF($Q249&lt;=18,IF(H253&lt;=$Q249,1,0),IF($Q249&lt;=36,IF(H253&lt;=($Q249-18),2,1),IF($Q249&gt;36,IF(H253&lt;=($Q249-36),3,2))))</f>
        <v>1</v>
      </c>
      <c r="I254" s="122">
        <f t="shared" si="117"/>
        <v>1</v>
      </c>
      <c r="J254" s="122">
        <f t="shared" si="117"/>
        <v>1</v>
      </c>
      <c r="K254" s="122">
        <f t="shared" si="117"/>
        <v>2</v>
      </c>
      <c r="L254" s="122">
        <f t="shared" si="117"/>
        <v>1</v>
      </c>
      <c r="M254" s="122">
        <f t="shared" si="117"/>
        <v>1</v>
      </c>
      <c r="N254" s="122">
        <f t="shared" si="117"/>
        <v>1</v>
      </c>
      <c r="O254" s="123">
        <f t="shared" si="117"/>
        <v>1</v>
      </c>
      <c r="P254" s="124">
        <f>SUM(G254:O254)</f>
        <v>10</v>
      </c>
      <c r="Q254" s="123">
        <f t="shared" ref="Q254:Y254" si="118">IF($Q249&lt;=18,IF(Q253&lt;=$Q249,1,0),IF($Q249&lt;=36,IF(Q253&lt;=($Q249-18),2,1),IF($Q249&gt;36,IF(Q253&lt;=($Q249-36),3,2))))</f>
        <v>2</v>
      </c>
      <c r="R254" s="123">
        <f t="shared" si="118"/>
        <v>1</v>
      </c>
      <c r="S254" s="123">
        <f t="shared" si="118"/>
        <v>1</v>
      </c>
      <c r="T254" s="123">
        <f t="shared" si="118"/>
        <v>1</v>
      </c>
      <c r="U254" s="123">
        <f t="shared" si="118"/>
        <v>1</v>
      </c>
      <c r="V254" s="123">
        <f t="shared" si="118"/>
        <v>1</v>
      </c>
      <c r="W254" s="123">
        <f t="shared" si="118"/>
        <v>1</v>
      </c>
      <c r="X254" s="123">
        <f t="shared" si="118"/>
        <v>1</v>
      </c>
      <c r="Y254" s="123">
        <f t="shared" si="118"/>
        <v>1</v>
      </c>
      <c r="Z254" s="125">
        <f>SUM(Q254:Y254)</f>
        <v>10</v>
      </c>
      <c r="AA254" s="126">
        <f>P254+Z254</f>
        <v>20</v>
      </c>
      <c r="AB254" s="101"/>
      <c r="AC254" s="101"/>
    </row>
    <row r="255" spans="5:32" x14ac:dyDescent="0.35">
      <c r="E255" s="101"/>
      <c r="F255" s="127" t="s">
        <v>51</v>
      </c>
      <c r="G255" s="128">
        <f t="shared" ref="G255:O255" si="119">G16</f>
        <v>10</v>
      </c>
      <c r="H255" s="128">
        <f t="shared" si="119"/>
        <v>10</v>
      </c>
      <c r="I255" s="128">
        <f t="shared" si="119"/>
        <v>10</v>
      </c>
      <c r="J255" s="128">
        <f t="shared" si="119"/>
        <v>10</v>
      </c>
      <c r="K255" s="128">
        <f t="shared" si="119"/>
        <v>10</v>
      </c>
      <c r="L255" s="128">
        <f t="shared" si="119"/>
        <v>10</v>
      </c>
      <c r="M255" s="128">
        <f t="shared" si="119"/>
        <v>10</v>
      </c>
      <c r="N255" s="128">
        <f t="shared" si="119"/>
        <v>10</v>
      </c>
      <c r="O255" s="128">
        <f t="shared" si="119"/>
        <v>10</v>
      </c>
      <c r="P255" s="129">
        <f>SUM(G255:O255)</f>
        <v>90</v>
      </c>
      <c r="Q255" s="130">
        <f t="shared" ref="Q255:Y255" si="120">Q16</f>
        <v>10</v>
      </c>
      <c r="R255" s="128">
        <f t="shared" si="120"/>
        <v>10</v>
      </c>
      <c r="S255" s="128">
        <f t="shared" si="120"/>
        <v>10</v>
      </c>
      <c r="T255" s="128">
        <f t="shared" si="120"/>
        <v>10</v>
      </c>
      <c r="U255" s="128">
        <f t="shared" si="120"/>
        <v>10</v>
      </c>
      <c r="V255" s="128">
        <f t="shared" si="120"/>
        <v>10</v>
      </c>
      <c r="W255" s="128">
        <f t="shared" si="120"/>
        <v>10</v>
      </c>
      <c r="X255" s="128">
        <f t="shared" si="120"/>
        <v>10</v>
      </c>
      <c r="Y255" s="131">
        <f t="shared" si="120"/>
        <v>10</v>
      </c>
      <c r="Z255" s="129">
        <f>SUM(Q255:Y255)</f>
        <v>90</v>
      </c>
      <c r="AA255" s="132">
        <f>P255+Z255</f>
        <v>180</v>
      </c>
      <c r="AB255" s="101"/>
      <c r="AC255" s="101"/>
    </row>
    <row r="256" spans="5:32" x14ac:dyDescent="0.35">
      <c r="E256" s="101"/>
      <c r="F256" s="133" t="s">
        <v>52</v>
      </c>
      <c r="G256" s="134">
        <f>IF(G255-G252=-1,3+G254)+IF(G255-G252=0,2+G254)+IF(G255-G252=1,1+G254)+IF(G255-G252=2,G254)+IF(G255-G252=3,IF(G254-1&gt;0,G254-1,0))+IF(G255-G252=4,IF(G254-2&gt;0,G254-2,0))</f>
        <v>0</v>
      </c>
      <c r="H256" s="134">
        <f t="shared" ref="H256:O256" si="121">IF(H255-H252=-1,3+H254)+IF(H255-H252=0,2+H254)+IF(H255-H252=1,1+H254)+IF(H255-H252=2,H254)+IF(H255-H252=3,IF(H254-1&gt;0,H254-1,0))+IF(H255-H252=4,IF(H254-2&gt;0,H254-2,0))</f>
        <v>0</v>
      </c>
      <c r="I256" s="134">
        <f t="shared" si="121"/>
        <v>0</v>
      </c>
      <c r="J256" s="134">
        <f t="shared" si="121"/>
        <v>0</v>
      </c>
      <c r="K256" s="134">
        <f t="shared" si="121"/>
        <v>0</v>
      </c>
      <c r="L256" s="134">
        <f t="shared" si="121"/>
        <v>0</v>
      </c>
      <c r="M256" s="134">
        <f t="shared" si="121"/>
        <v>0</v>
      </c>
      <c r="N256" s="134">
        <f t="shared" si="121"/>
        <v>0</v>
      </c>
      <c r="O256" s="135">
        <f t="shared" si="121"/>
        <v>0</v>
      </c>
      <c r="P256" s="136">
        <f>SUM(G256:O256)</f>
        <v>0</v>
      </c>
      <c r="Q256" s="137">
        <f t="shared" ref="Q256:Y256" si="122">IF(Q255-Q252=-1,3+Q254)+IF(Q255-Q252=0,2+Q254)+IF(Q255-Q252=1,1+Q254)+IF(Q255-Q252=2,Q254)+IF(Q255-Q252=3,IF(Q254-1&gt;0,Q254-1,0))+IF(Q255-Q252=4,IF(Q254-2&gt;0,Q254-2,0))</f>
        <v>0</v>
      </c>
      <c r="R256" s="138">
        <f t="shared" si="122"/>
        <v>0</v>
      </c>
      <c r="S256" s="138">
        <f t="shared" si="122"/>
        <v>0</v>
      </c>
      <c r="T256" s="138">
        <f t="shared" si="122"/>
        <v>0</v>
      </c>
      <c r="U256" s="138">
        <f t="shared" si="122"/>
        <v>0</v>
      </c>
      <c r="V256" s="138">
        <f t="shared" si="122"/>
        <v>0</v>
      </c>
      <c r="W256" s="138">
        <f t="shared" si="122"/>
        <v>0</v>
      </c>
      <c r="X256" s="138">
        <f t="shared" si="122"/>
        <v>0</v>
      </c>
      <c r="Y256" s="135">
        <f t="shared" si="122"/>
        <v>0</v>
      </c>
      <c r="Z256" s="136">
        <f>SUM(Q256:Y256)</f>
        <v>0</v>
      </c>
      <c r="AA256" s="139">
        <f>P256+Z256</f>
        <v>0</v>
      </c>
      <c r="AB256" s="101"/>
      <c r="AC256" s="101"/>
    </row>
    <row r="257" spans="5:32" ht="15" thickBot="1" x14ac:dyDescent="0.4">
      <c r="E257" s="101"/>
      <c r="F257" s="140" t="s">
        <v>53</v>
      </c>
      <c r="G257" s="141">
        <f t="shared" ref="G257:O257" si="123">IF(G255-G252=-2,4)+IF(G255-G252=-1,3)+IF(G255-G252=0,2)+IF(G255-G252=1,1)+IF(G255-G252&gt;2,0)</f>
        <v>0</v>
      </c>
      <c r="H257" s="141">
        <f t="shared" si="123"/>
        <v>0</v>
      </c>
      <c r="I257" s="141">
        <f t="shared" si="123"/>
        <v>0</v>
      </c>
      <c r="J257" s="141">
        <f t="shared" si="123"/>
        <v>0</v>
      </c>
      <c r="K257" s="141">
        <f t="shared" si="123"/>
        <v>0</v>
      </c>
      <c r="L257" s="141">
        <f t="shared" si="123"/>
        <v>0</v>
      </c>
      <c r="M257" s="141">
        <f t="shared" si="123"/>
        <v>0</v>
      </c>
      <c r="N257" s="141">
        <f t="shared" si="123"/>
        <v>0</v>
      </c>
      <c r="O257" s="142">
        <f t="shared" si="123"/>
        <v>0</v>
      </c>
      <c r="P257" s="143">
        <f>SUM(G257:O257)</f>
        <v>0</v>
      </c>
      <c r="Q257" s="142">
        <f t="shared" ref="Q257:Y257" si="124">IF(Q255-Q252=-2,4)+IF(Q255-Q252=-1,3)+IF(Q255-Q252=0,2)+IF(Q255-Q252=1,1)+IF(Q255-Q252&gt;2,0)</f>
        <v>0</v>
      </c>
      <c r="R257" s="142">
        <f t="shared" si="124"/>
        <v>0</v>
      </c>
      <c r="S257" s="142">
        <f t="shared" si="124"/>
        <v>0</v>
      </c>
      <c r="T257" s="142">
        <f t="shared" si="124"/>
        <v>0</v>
      </c>
      <c r="U257" s="142">
        <f t="shared" si="124"/>
        <v>0</v>
      </c>
      <c r="V257" s="142">
        <f t="shared" si="124"/>
        <v>0</v>
      </c>
      <c r="W257" s="142">
        <f t="shared" si="124"/>
        <v>0</v>
      </c>
      <c r="X257" s="142">
        <f t="shared" si="124"/>
        <v>0</v>
      </c>
      <c r="Y257" s="142">
        <f t="shared" si="124"/>
        <v>0</v>
      </c>
      <c r="Z257" s="143">
        <f>SUM(Q257:Y257)</f>
        <v>0</v>
      </c>
      <c r="AA257" s="144">
        <f>P257+Z257</f>
        <v>0</v>
      </c>
      <c r="AB257" s="101"/>
      <c r="AC257" s="101"/>
    </row>
    <row r="258" spans="5:32" x14ac:dyDescent="0.35">
      <c r="E258" s="101"/>
      <c r="F258" s="38"/>
      <c r="G258" s="28">
        <f>G255-G252</f>
        <v>6</v>
      </c>
      <c r="H258" s="28">
        <f t="shared" ref="H258:O258" si="125">H255-H252</f>
        <v>6</v>
      </c>
      <c r="I258" s="28">
        <f t="shared" si="125"/>
        <v>5</v>
      </c>
      <c r="J258" s="28">
        <f t="shared" si="125"/>
        <v>6</v>
      </c>
      <c r="K258" s="28">
        <f t="shared" si="125"/>
        <v>7</v>
      </c>
      <c r="L258" s="28">
        <f t="shared" si="125"/>
        <v>5</v>
      </c>
      <c r="M258" s="28">
        <f t="shared" si="125"/>
        <v>7</v>
      </c>
      <c r="N258" s="28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5"/>
      <c r="AA258" s="146"/>
      <c r="AB258" s="101"/>
      <c r="AC258" s="101"/>
    </row>
    <row r="259" spans="5:32" x14ac:dyDescent="0.35">
      <c r="E259" s="101"/>
      <c r="F259" s="38"/>
      <c r="G259" s="28"/>
      <c r="H259" s="28"/>
      <c r="I259" s="28"/>
      <c r="J259" s="28"/>
      <c r="K259" s="28"/>
      <c r="L259" s="28"/>
      <c r="M259" s="28"/>
      <c r="N259" s="2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5"/>
      <c r="AA259" s="146"/>
      <c r="AB259" s="101"/>
      <c r="AC259" s="101"/>
    </row>
    <row r="260" spans="5:32" ht="15" thickBot="1" x14ac:dyDescent="0.4">
      <c r="E260" s="101"/>
      <c r="F260" s="38"/>
      <c r="G260" s="28"/>
      <c r="H260" s="28"/>
      <c r="I260" s="28"/>
      <c r="J260" s="28"/>
      <c r="K260" s="28"/>
      <c r="L260" s="28"/>
      <c r="M260" s="28"/>
      <c r="N260" s="28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01"/>
      <c r="AC260" s="101"/>
    </row>
    <row r="261" spans="5:32" ht="15" thickBot="1" x14ac:dyDescent="0.4">
      <c r="E261" s="147"/>
      <c r="F261" s="213" t="s">
        <v>54</v>
      </c>
      <c r="G261" s="213"/>
      <c r="H261" s="214" t="s">
        <v>55</v>
      </c>
      <c r="I261" s="214"/>
      <c r="J261" s="214"/>
      <c r="K261" s="214"/>
      <c r="L261" s="148">
        <f>COUNTIF(G258:Y258,"&lt;=-2")</f>
        <v>0</v>
      </c>
      <c r="M261" s="215" t="s">
        <v>56</v>
      </c>
      <c r="N261" s="215"/>
      <c r="O261" s="107">
        <f>COUNTIF(G258:Y258,"=0")</f>
        <v>0</v>
      </c>
      <c r="P261" s="198" t="s">
        <v>57</v>
      </c>
      <c r="Q261" s="198"/>
      <c r="R261" s="198"/>
      <c r="S261" s="198"/>
      <c r="T261" s="198"/>
      <c r="U261" s="148">
        <f>COUNTIF(G258:Y258,"=2")</f>
        <v>0</v>
      </c>
      <c r="V261" s="149"/>
      <c r="W261" s="149"/>
      <c r="X261" s="149"/>
      <c r="Y261" s="149"/>
      <c r="Z261" s="150"/>
      <c r="AA261" s="146"/>
      <c r="AB261" s="147"/>
      <c r="AC261" s="147"/>
      <c r="AD261" s="74"/>
      <c r="AE261" s="74"/>
      <c r="AF261" s="74"/>
    </row>
    <row r="262" spans="5:32" ht="15" thickBot="1" x14ac:dyDescent="0.4">
      <c r="E262" s="147"/>
      <c r="F262" s="213"/>
      <c r="G262" s="213"/>
      <c r="H262" s="216" t="s">
        <v>58</v>
      </c>
      <c r="I262" s="216"/>
      <c r="J262" s="216"/>
      <c r="K262" s="216"/>
      <c r="L262" s="151">
        <f>COUNTIF(G258:Y258,"=-1")</f>
        <v>0</v>
      </c>
      <c r="M262" s="217" t="s">
        <v>59</v>
      </c>
      <c r="N262" s="217"/>
      <c r="O262" s="152">
        <f>COUNTIF(G258:Y258,"=1")</f>
        <v>0</v>
      </c>
      <c r="P262" s="198" t="s">
        <v>60</v>
      </c>
      <c r="Q262" s="198"/>
      <c r="R262" s="198"/>
      <c r="S262" s="198"/>
      <c r="T262" s="198"/>
      <c r="U262" s="151">
        <f>COUNTIF(G258:Y258,"&gt;=3")</f>
        <v>18</v>
      </c>
      <c r="V262" s="149"/>
      <c r="W262" s="149"/>
      <c r="X262" s="149"/>
      <c r="Y262" s="149"/>
      <c r="Z262" s="150"/>
      <c r="AA262" s="146"/>
      <c r="AB262" s="147"/>
      <c r="AC262" s="147"/>
      <c r="AD262" s="74"/>
      <c r="AE262" s="74"/>
      <c r="AF262" s="74"/>
    </row>
    <row r="263" spans="5:32" x14ac:dyDescent="0.35">
      <c r="E263" s="147"/>
      <c r="F263" s="153"/>
      <c r="G263" s="153"/>
      <c r="H263" s="199" t="str">
        <f>M261</f>
        <v>Par</v>
      </c>
      <c r="I263" s="199"/>
      <c r="J263" s="28"/>
      <c r="K263" s="28"/>
      <c r="L263" s="28">
        <f>O261</f>
        <v>0</v>
      </c>
      <c r="M263" s="28"/>
      <c r="N263" s="38"/>
      <c r="O263" s="15"/>
      <c r="P263" s="149"/>
      <c r="Q263" s="149"/>
      <c r="R263" s="149"/>
      <c r="S263" s="149"/>
      <c r="T263" s="149"/>
      <c r="U263" s="15"/>
      <c r="V263" s="149"/>
      <c r="W263" s="149"/>
      <c r="X263" s="149"/>
      <c r="Y263" s="149"/>
      <c r="Z263" s="150"/>
      <c r="AA263" s="146"/>
      <c r="AB263" s="147"/>
      <c r="AC263" s="147"/>
      <c r="AD263" s="74"/>
      <c r="AE263" s="74"/>
      <c r="AF263" s="74"/>
    </row>
    <row r="264" spans="5:32" x14ac:dyDescent="0.35">
      <c r="E264" s="147"/>
      <c r="F264" s="153"/>
      <c r="G264" s="153"/>
      <c r="H264" s="200" t="str">
        <f>M262</f>
        <v>Bogey</v>
      </c>
      <c r="I264" s="200"/>
      <c r="J264" s="28"/>
      <c r="K264" s="28"/>
      <c r="L264" s="28">
        <f>O262</f>
        <v>0</v>
      </c>
      <c r="M264" s="28"/>
      <c r="N264" s="38"/>
      <c r="O264" s="15"/>
      <c r="P264" s="149"/>
      <c r="Q264" s="149"/>
      <c r="R264" s="149"/>
      <c r="S264" s="149"/>
      <c r="T264" s="149"/>
      <c r="U264" s="15"/>
      <c r="V264" s="149"/>
      <c r="W264" s="149"/>
      <c r="X264" s="149"/>
      <c r="Y264" s="149"/>
      <c r="Z264" s="150"/>
      <c r="AA264" s="146"/>
      <c r="AB264" s="147"/>
      <c r="AC264" s="147"/>
      <c r="AD264" s="74"/>
      <c r="AE264" s="74"/>
      <c r="AF264" s="74"/>
    </row>
    <row r="265" spans="5:32" x14ac:dyDescent="0.35">
      <c r="E265" s="147"/>
      <c r="F265" s="153"/>
      <c r="G265" s="153"/>
      <c r="H265" s="38" t="str">
        <f>P261</f>
        <v>Double bogey</v>
      </c>
      <c r="I265" s="38"/>
      <c r="J265" s="38"/>
      <c r="K265" s="38"/>
      <c r="L265" s="28">
        <f>U261</f>
        <v>0</v>
      </c>
      <c r="M265" s="28"/>
      <c r="N265" s="38"/>
      <c r="O265" s="15"/>
      <c r="P265" s="149"/>
      <c r="Q265" s="149"/>
      <c r="R265" s="149"/>
      <c r="S265" s="149"/>
      <c r="T265" s="149"/>
      <c r="U265" s="15"/>
      <c r="V265" s="149"/>
      <c r="W265" s="149"/>
      <c r="X265" s="149"/>
      <c r="Y265" s="149"/>
      <c r="Z265" s="150"/>
      <c r="AA265" s="146"/>
      <c r="AB265" s="147"/>
      <c r="AC265" s="147"/>
      <c r="AD265" s="74"/>
      <c r="AE265" s="74"/>
      <c r="AF265" s="74"/>
    </row>
    <row r="266" spans="5:32" x14ac:dyDescent="0.35">
      <c r="E266" s="147"/>
      <c r="F266" s="153"/>
      <c r="G266" s="153"/>
      <c r="H266" s="38" t="str">
        <f>P262</f>
        <v>Triple bogey &amp; plus</v>
      </c>
      <c r="I266" s="38"/>
      <c r="J266" s="38"/>
      <c r="K266" s="38"/>
      <c r="L266" s="28">
        <f>U262</f>
        <v>18</v>
      </c>
      <c r="M266" s="28"/>
      <c r="N266" s="38"/>
      <c r="O266" s="15"/>
      <c r="P266" s="149"/>
      <c r="Q266" s="149"/>
      <c r="R266" s="149"/>
      <c r="S266" s="149"/>
      <c r="T266" s="149"/>
      <c r="U266" s="15"/>
      <c r="V266" s="149"/>
      <c r="W266" s="149"/>
      <c r="X266" s="149"/>
      <c r="Y266" s="149"/>
      <c r="Z266" s="150"/>
      <c r="AA266" s="146"/>
      <c r="AB266" s="147"/>
      <c r="AC266" s="147"/>
      <c r="AD266" s="74"/>
      <c r="AE266" s="74"/>
      <c r="AF266" s="74"/>
    </row>
    <row r="267" spans="5:32" x14ac:dyDescent="0.35">
      <c r="E267" s="147"/>
      <c r="F267" s="153"/>
      <c r="G267" s="153"/>
      <c r="H267" s="38"/>
      <c r="I267" s="38"/>
      <c r="J267" s="38"/>
      <c r="K267" s="38"/>
      <c r="L267" s="28"/>
      <c r="M267" s="38"/>
      <c r="N267" s="38"/>
      <c r="O267" s="15"/>
      <c r="P267" s="149"/>
      <c r="Q267" s="149"/>
      <c r="R267" s="149"/>
      <c r="S267" s="149"/>
      <c r="T267" s="149"/>
      <c r="U267" s="15"/>
      <c r="V267" s="149"/>
      <c r="W267" s="149"/>
      <c r="X267" s="149"/>
      <c r="Y267" s="149"/>
      <c r="Z267" s="150"/>
      <c r="AA267" s="146"/>
      <c r="AB267" s="147"/>
      <c r="AC267" s="147"/>
      <c r="AD267" s="74"/>
      <c r="AE267" s="74"/>
      <c r="AF267" s="74"/>
    </row>
    <row r="268" spans="5:32" x14ac:dyDescent="0.35">
      <c r="E268" s="147"/>
      <c r="F268" s="153"/>
      <c r="G268" s="153"/>
      <c r="H268" s="38"/>
      <c r="I268" s="38"/>
      <c r="J268" s="38"/>
      <c r="K268" s="38"/>
      <c r="L268" s="28"/>
      <c r="M268" s="38"/>
      <c r="N268" s="38"/>
      <c r="O268" s="15"/>
      <c r="P268" s="149"/>
      <c r="Q268" s="149"/>
      <c r="R268" s="149"/>
      <c r="S268" s="149"/>
      <c r="T268" s="149"/>
      <c r="U268" s="15"/>
      <c r="V268" s="149"/>
      <c r="W268" s="149"/>
      <c r="X268" s="149"/>
      <c r="Y268" s="149"/>
      <c r="Z268" s="150"/>
      <c r="AA268" s="146"/>
      <c r="AB268" s="147"/>
      <c r="AC268" s="147"/>
      <c r="AD268" s="74"/>
      <c r="AE268" s="74"/>
      <c r="AF268" s="74"/>
    </row>
    <row r="269" spans="5:32" ht="15" thickBot="1" x14ac:dyDescent="0.4">
      <c r="E269" s="154"/>
      <c r="F269" s="155"/>
      <c r="G269" s="155"/>
      <c r="H269" s="156"/>
      <c r="I269" s="156"/>
      <c r="J269" s="156"/>
      <c r="K269" s="156"/>
      <c r="L269" s="156"/>
      <c r="M269" s="156"/>
      <c r="N269" s="156"/>
      <c r="O269" s="157"/>
      <c r="P269" s="157"/>
      <c r="Q269" s="157"/>
      <c r="R269" s="157"/>
      <c r="S269" s="158"/>
      <c r="T269" s="158"/>
      <c r="U269" s="158"/>
      <c r="V269" s="158"/>
      <c r="W269" s="158"/>
      <c r="X269" s="158"/>
      <c r="Y269" s="158"/>
      <c r="Z269" s="159"/>
      <c r="AA269" s="160"/>
      <c r="AB269" s="154"/>
      <c r="AC269" s="154"/>
      <c r="AD269" s="161"/>
      <c r="AE269" s="161"/>
      <c r="AF269" s="161"/>
    </row>
    <row r="270" spans="5:32" ht="15.5" thickTop="1" thickBot="1" x14ac:dyDescent="0.4"/>
    <row r="271" spans="5:32" x14ac:dyDescent="0.35">
      <c r="E271" s="101"/>
      <c r="F271" s="102" t="s">
        <v>49</v>
      </c>
      <c r="G271" s="196">
        <f>C17</f>
        <v>0</v>
      </c>
      <c r="H271" s="196"/>
      <c r="I271" s="196"/>
      <c r="J271" s="196"/>
      <c r="K271" s="74"/>
      <c r="L271" s="197" t="s">
        <v>2</v>
      </c>
      <c r="M271" s="197"/>
      <c r="N271" s="197"/>
      <c r="O271" s="197" t="s">
        <v>3</v>
      </c>
      <c r="P271" s="197"/>
      <c r="Q271" s="194" t="s">
        <v>50</v>
      </c>
      <c r="R271" s="194"/>
      <c r="S271" s="194"/>
      <c r="T271" s="194"/>
      <c r="U271" s="17"/>
      <c r="V271" s="17"/>
      <c r="Z271" s="81" t="s">
        <v>4</v>
      </c>
      <c r="AA271" s="103">
        <f>$D$3</f>
        <v>0</v>
      </c>
      <c r="AB271" s="101"/>
      <c r="AC271" s="101"/>
    </row>
    <row r="272" spans="5:32" ht="15" thickBot="1" x14ac:dyDescent="0.4">
      <c r="E272" s="101"/>
      <c r="F272" s="104" t="s">
        <v>6</v>
      </c>
      <c r="G272" s="210">
        <f>E17</f>
        <v>20</v>
      </c>
      <c r="H272" s="211"/>
      <c r="I272" s="211"/>
      <c r="J272" s="211"/>
      <c r="K272" s="17"/>
      <c r="L272" s="211">
        <f>$F$3</f>
        <v>133</v>
      </c>
      <c r="M272" s="211"/>
      <c r="N272" s="211"/>
      <c r="O272" s="211">
        <f>$G$3</f>
        <v>68.599999999999994</v>
      </c>
      <c r="P272" s="211"/>
      <c r="Q272" s="212">
        <f>ROUND((G272*(L272/113)+(O272-AA275)),0)</f>
        <v>20</v>
      </c>
      <c r="R272" s="212"/>
      <c r="S272" s="212"/>
      <c r="T272" s="212"/>
      <c r="U272" s="17"/>
      <c r="V272" s="17"/>
      <c r="AA272" s="17"/>
      <c r="AB272" s="101"/>
      <c r="AC272" s="101"/>
    </row>
    <row r="273" spans="5:32" ht="15" thickBot="1" x14ac:dyDescent="0.4">
      <c r="E273" s="101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01"/>
      <c r="AC273" s="101"/>
    </row>
    <row r="274" spans="5:32" ht="15" thickBot="1" x14ac:dyDescent="0.4">
      <c r="E274" s="101"/>
      <c r="F274" s="105" t="s">
        <v>14</v>
      </c>
      <c r="G274" s="106">
        <v>1</v>
      </c>
      <c r="H274" s="106">
        <v>2</v>
      </c>
      <c r="I274" s="106">
        <v>3</v>
      </c>
      <c r="J274" s="106">
        <v>4</v>
      </c>
      <c r="K274" s="106">
        <v>5</v>
      </c>
      <c r="L274" s="106">
        <v>6</v>
      </c>
      <c r="M274" s="106">
        <v>7</v>
      </c>
      <c r="N274" s="106">
        <v>8</v>
      </c>
      <c r="O274" s="107">
        <v>9</v>
      </c>
      <c r="P274" s="36" t="s">
        <v>8</v>
      </c>
      <c r="Q274" s="108">
        <v>10</v>
      </c>
      <c r="R274" s="106">
        <v>11</v>
      </c>
      <c r="S274" s="106">
        <v>12</v>
      </c>
      <c r="T274" s="106">
        <v>13</v>
      </c>
      <c r="U274" s="106">
        <v>14</v>
      </c>
      <c r="V274" s="106">
        <v>15</v>
      </c>
      <c r="W274" s="106">
        <v>16</v>
      </c>
      <c r="X274" s="106">
        <v>17</v>
      </c>
      <c r="Y274" s="107">
        <v>18</v>
      </c>
      <c r="Z274" s="36" t="s">
        <v>9</v>
      </c>
      <c r="AA274" s="37" t="s">
        <v>10</v>
      </c>
      <c r="AB274" s="101"/>
      <c r="AC274" s="101"/>
    </row>
    <row r="275" spans="5:32" x14ac:dyDescent="0.35">
      <c r="E275" s="101"/>
      <c r="F275" s="109" t="s">
        <v>11</v>
      </c>
      <c r="G275" s="110">
        <f>G$7</f>
        <v>4</v>
      </c>
      <c r="H275" s="110">
        <f t="shared" ref="H275:O275" si="127">H$7</f>
        <v>4</v>
      </c>
      <c r="I275" s="110">
        <f t="shared" si="127"/>
        <v>5</v>
      </c>
      <c r="J275" s="110">
        <f t="shared" si="127"/>
        <v>4</v>
      </c>
      <c r="K275" s="110">
        <f t="shared" si="127"/>
        <v>3</v>
      </c>
      <c r="L275" s="110">
        <f t="shared" si="127"/>
        <v>5</v>
      </c>
      <c r="M275" s="110">
        <f t="shared" si="127"/>
        <v>3</v>
      </c>
      <c r="N275" s="110">
        <f t="shared" si="127"/>
        <v>5</v>
      </c>
      <c r="O275" s="110">
        <f t="shared" si="127"/>
        <v>3</v>
      </c>
      <c r="P275" s="111">
        <f>SUM(G275:O275)</f>
        <v>36</v>
      </c>
      <c r="Q275" s="110">
        <f t="shared" ref="Q275:Y275" si="128">Q$7</f>
        <v>4</v>
      </c>
      <c r="R275" s="112">
        <f t="shared" si="128"/>
        <v>4</v>
      </c>
      <c r="S275" s="112">
        <f t="shared" si="128"/>
        <v>3</v>
      </c>
      <c r="T275" s="112">
        <f t="shared" si="128"/>
        <v>5</v>
      </c>
      <c r="U275" s="112">
        <f t="shared" si="128"/>
        <v>3</v>
      </c>
      <c r="V275" s="112">
        <f t="shared" si="128"/>
        <v>4</v>
      </c>
      <c r="W275" s="112">
        <f t="shared" si="128"/>
        <v>4</v>
      </c>
      <c r="X275" s="112">
        <f t="shared" si="128"/>
        <v>5</v>
      </c>
      <c r="Y275" s="113">
        <f t="shared" si="128"/>
        <v>4</v>
      </c>
      <c r="Z275" s="111">
        <f>SUM(Q275:Y275)</f>
        <v>36</v>
      </c>
      <c r="AA275" s="44">
        <f>SUM(P275+Z275)</f>
        <v>72</v>
      </c>
      <c r="AB275" s="101"/>
      <c r="AC275" s="101"/>
    </row>
    <row r="276" spans="5:32" x14ac:dyDescent="0.35">
      <c r="E276" s="101"/>
      <c r="F276" s="114" t="s">
        <v>7</v>
      </c>
      <c r="G276" s="115">
        <f>G$8</f>
        <v>4</v>
      </c>
      <c r="H276" s="115">
        <f t="shared" ref="H276:O276" si="129">H$8</f>
        <v>8</v>
      </c>
      <c r="I276" s="115">
        <f t="shared" si="129"/>
        <v>12</v>
      </c>
      <c r="J276" s="115">
        <f t="shared" si="129"/>
        <v>14</v>
      </c>
      <c r="K276" s="115">
        <f t="shared" si="129"/>
        <v>2</v>
      </c>
      <c r="L276" s="115">
        <f t="shared" si="129"/>
        <v>10</v>
      </c>
      <c r="M276" s="115">
        <f t="shared" si="129"/>
        <v>18</v>
      </c>
      <c r="N276" s="115">
        <f t="shared" si="129"/>
        <v>16</v>
      </c>
      <c r="O276" s="116">
        <f t="shared" si="129"/>
        <v>6</v>
      </c>
      <c r="P276" s="117"/>
      <c r="Q276" s="118">
        <f t="shared" ref="Q276:Y276" si="130">Q$8</f>
        <v>1</v>
      </c>
      <c r="R276" s="119">
        <f t="shared" si="130"/>
        <v>9</v>
      </c>
      <c r="S276" s="119">
        <f t="shared" si="130"/>
        <v>11</v>
      </c>
      <c r="T276" s="119">
        <f t="shared" si="130"/>
        <v>5</v>
      </c>
      <c r="U276" s="119">
        <f t="shared" si="130"/>
        <v>17</v>
      </c>
      <c r="V276" s="119">
        <f t="shared" si="130"/>
        <v>15</v>
      </c>
      <c r="W276" s="119">
        <f t="shared" si="130"/>
        <v>3</v>
      </c>
      <c r="X276" s="119">
        <f t="shared" si="130"/>
        <v>13</v>
      </c>
      <c r="Y276" s="116">
        <f t="shared" si="130"/>
        <v>7</v>
      </c>
      <c r="Z276" s="117"/>
      <c r="AA276" s="120"/>
      <c r="AB276" s="101"/>
      <c r="AC276" s="101"/>
    </row>
    <row r="277" spans="5:32" ht="15" thickBot="1" x14ac:dyDescent="0.4">
      <c r="E277" s="101"/>
      <c r="F277" s="121" t="s">
        <v>50</v>
      </c>
      <c r="G277" s="122">
        <f>IF($Q272&lt;=18,IF(G276&lt;=$Q272,1,0),IF($Q272&lt;=36,IF(G276&lt;=($Q272-18),2,1),IF($Q272&gt;36,IF(G276&lt;=($Q272-36),3,2))))</f>
        <v>1</v>
      </c>
      <c r="H277" s="122">
        <f t="shared" ref="H277:O277" si="131">IF($Q272&lt;=18,IF(H276&lt;=$Q272,1,0),IF($Q272&lt;=36,IF(H276&lt;=($Q272-18),2,1),IF($Q272&gt;36,IF(H276&lt;=($Q272-36),3,2))))</f>
        <v>1</v>
      </c>
      <c r="I277" s="122">
        <f t="shared" si="131"/>
        <v>1</v>
      </c>
      <c r="J277" s="122">
        <f t="shared" si="131"/>
        <v>1</v>
      </c>
      <c r="K277" s="122">
        <f t="shared" si="131"/>
        <v>2</v>
      </c>
      <c r="L277" s="122">
        <f t="shared" si="131"/>
        <v>1</v>
      </c>
      <c r="M277" s="122">
        <f t="shared" si="131"/>
        <v>1</v>
      </c>
      <c r="N277" s="122">
        <f t="shared" si="131"/>
        <v>1</v>
      </c>
      <c r="O277" s="123">
        <f t="shared" si="131"/>
        <v>1</v>
      </c>
      <c r="P277" s="124">
        <f>SUM(G277:O277)</f>
        <v>10</v>
      </c>
      <c r="Q277" s="123">
        <f t="shared" ref="Q277:Y277" si="132">IF($Q272&lt;=18,IF(Q276&lt;=$Q272,1,0),IF($Q272&lt;=36,IF(Q276&lt;=($Q272-18),2,1),IF($Q272&gt;36,IF(Q276&lt;=($Q272-36),3,2))))</f>
        <v>2</v>
      </c>
      <c r="R277" s="123">
        <f t="shared" si="132"/>
        <v>1</v>
      </c>
      <c r="S277" s="123">
        <f t="shared" si="132"/>
        <v>1</v>
      </c>
      <c r="T277" s="123">
        <f t="shared" si="132"/>
        <v>1</v>
      </c>
      <c r="U277" s="123">
        <f t="shared" si="132"/>
        <v>1</v>
      </c>
      <c r="V277" s="123">
        <f t="shared" si="132"/>
        <v>1</v>
      </c>
      <c r="W277" s="123">
        <f t="shared" si="132"/>
        <v>1</v>
      </c>
      <c r="X277" s="123">
        <f t="shared" si="132"/>
        <v>1</v>
      </c>
      <c r="Y277" s="123">
        <f t="shared" si="132"/>
        <v>1</v>
      </c>
      <c r="Z277" s="125">
        <f>SUM(Q277:Y277)</f>
        <v>10</v>
      </c>
      <c r="AA277" s="126">
        <f>P277+Z277</f>
        <v>20</v>
      </c>
      <c r="AB277" s="101"/>
      <c r="AC277" s="101"/>
    </row>
    <row r="278" spans="5:32" x14ac:dyDescent="0.35">
      <c r="E278" s="101"/>
      <c r="F278" s="127" t="s">
        <v>51</v>
      </c>
      <c r="G278" s="128">
        <f t="shared" ref="G278:O278" si="133">G17</f>
        <v>10</v>
      </c>
      <c r="H278" s="128">
        <f t="shared" si="133"/>
        <v>10</v>
      </c>
      <c r="I278" s="128">
        <f t="shared" si="133"/>
        <v>10</v>
      </c>
      <c r="J278" s="128">
        <f t="shared" si="133"/>
        <v>10</v>
      </c>
      <c r="K278" s="128">
        <f t="shared" si="133"/>
        <v>10</v>
      </c>
      <c r="L278" s="128">
        <f t="shared" si="133"/>
        <v>10</v>
      </c>
      <c r="M278" s="128">
        <f t="shared" si="133"/>
        <v>10</v>
      </c>
      <c r="N278" s="128">
        <f t="shared" si="133"/>
        <v>10</v>
      </c>
      <c r="O278" s="128">
        <f t="shared" si="133"/>
        <v>10</v>
      </c>
      <c r="P278" s="129">
        <f>SUM(G278:O278)</f>
        <v>90</v>
      </c>
      <c r="Q278" s="130">
        <f t="shared" ref="Q278:Y278" si="134">Q17</f>
        <v>10</v>
      </c>
      <c r="R278" s="128">
        <f t="shared" si="134"/>
        <v>10</v>
      </c>
      <c r="S278" s="128">
        <f t="shared" si="134"/>
        <v>10</v>
      </c>
      <c r="T278" s="128">
        <f t="shared" si="134"/>
        <v>10</v>
      </c>
      <c r="U278" s="128">
        <f t="shared" si="134"/>
        <v>10</v>
      </c>
      <c r="V278" s="128">
        <f t="shared" si="134"/>
        <v>10</v>
      </c>
      <c r="W278" s="128">
        <f t="shared" si="134"/>
        <v>10</v>
      </c>
      <c r="X278" s="128">
        <f t="shared" si="134"/>
        <v>10</v>
      </c>
      <c r="Y278" s="131">
        <f t="shared" si="134"/>
        <v>10</v>
      </c>
      <c r="Z278" s="129">
        <f>SUM(Q278:Y278)</f>
        <v>90</v>
      </c>
      <c r="AA278" s="132">
        <f>P278+Z278</f>
        <v>180</v>
      </c>
      <c r="AB278" s="101"/>
      <c r="AC278" s="101"/>
    </row>
    <row r="279" spans="5:32" x14ac:dyDescent="0.35">
      <c r="E279" s="101"/>
      <c r="F279" s="133" t="s">
        <v>52</v>
      </c>
      <c r="G279" s="134">
        <f>IF(G278-G275=-1,3+G277)+IF(G278-G275=0,2+G277)+IF(G278-G275=1,1+G277)+IF(G278-G275=2,G277)+IF(G278-G275=3,IF(G277-1&gt;0,G277-1,0))+IF(G278-G275=4,IF(G277-2&gt;0,G277-2,0))</f>
        <v>0</v>
      </c>
      <c r="H279" s="134">
        <f t="shared" ref="H279:O279" si="135">IF(H278-H275=-1,3+H277)+IF(H278-H275=0,2+H277)+IF(H278-H275=1,1+H277)+IF(H278-H275=2,H277)+IF(H278-H275=3,IF(H277-1&gt;0,H277-1,0))+IF(H278-H275=4,IF(H277-2&gt;0,H277-2,0))</f>
        <v>0</v>
      </c>
      <c r="I279" s="134">
        <f t="shared" si="135"/>
        <v>0</v>
      </c>
      <c r="J279" s="134">
        <f t="shared" si="135"/>
        <v>0</v>
      </c>
      <c r="K279" s="134">
        <f t="shared" si="135"/>
        <v>0</v>
      </c>
      <c r="L279" s="134">
        <f t="shared" si="135"/>
        <v>0</v>
      </c>
      <c r="M279" s="134">
        <f t="shared" si="135"/>
        <v>0</v>
      </c>
      <c r="N279" s="134">
        <f t="shared" si="135"/>
        <v>0</v>
      </c>
      <c r="O279" s="135">
        <f t="shared" si="135"/>
        <v>0</v>
      </c>
      <c r="P279" s="136">
        <f>SUM(G279:O279)</f>
        <v>0</v>
      </c>
      <c r="Q279" s="137">
        <f t="shared" ref="Q279:Y279" si="136">IF(Q278-Q275=-1,3+Q277)+IF(Q278-Q275=0,2+Q277)+IF(Q278-Q275=1,1+Q277)+IF(Q278-Q275=2,Q277)+IF(Q278-Q275=3,IF(Q277-1&gt;0,Q277-1,0))+IF(Q278-Q275=4,IF(Q277-2&gt;0,Q277-2,0))</f>
        <v>0</v>
      </c>
      <c r="R279" s="138">
        <f t="shared" si="136"/>
        <v>0</v>
      </c>
      <c r="S279" s="138">
        <f t="shared" si="136"/>
        <v>0</v>
      </c>
      <c r="T279" s="138">
        <f t="shared" si="136"/>
        <v>0</v>
      </c>
      <c r="U279" s="138">
        <f t="shared" si="136"/>
        <v>0</v>
      </c>
      <c r="V279" s="138">
        <f t="shared" si="136"/>
        <v>0</v>
      </c>
      <c r="W279" s="138">
        <f t="shared" si="136"/>
        <v>0</v>
      </c>
      <c r="X279" s="138">
        <f t="shared" si="136"/>
        <v>0</v>
      </c>
      <c r="Y279" s="135">
        <f t="shared" si="136"/>
        <v>0</v>
      </c>
      <c r="Z279" s="136">
        <f>SUM(Q279:Y279)</f>
        <v>0</v>
      </c>
      <c r="AA279" s="139">
        <f>P279+Z279</f>
        <v>0</v>
      </c>
      <c r="AB279" s="101"/>
      <c r="AC279" s="101"/>
    </row>
    <row r="280" spans="5:32" ht="15" thickBot="1" x14ac:dyDescent="0.4">
      <c r="E280" s="101"/>
      <c r="F280" s="140" t="s">
        <v>53</v>
      </c>
      <c r="G280" s="141">
        <f t="shared" ref="G280:O280" si="137">IF(G278-G275=-2,4)+IF(G278-G275=-1,3)+IF(G278-G275=0,2)+IF(G278-G275=1,1)+IF(G278-G275&gt;2,0)</f>
        <v>0</v>
      </c>
      <c r="H280" s="141">
        <f t="shared" si="137"/>
        <v>0</v>
      </c>
      <c r="I280" s="141">
        <f t="shared" si="137"/>
        <v>0</v>
      </c>
      <c r="J280" s="141">
        <f t="shared" si="137"/>
        <v>0</v>
      </c>
      <c r="K280" s="141">
        <f t="shared" si="137"/>
        <v>0</v>
      </c>
      <c r="L280" s="141">
        <f t="shared" si="137"/>
        <v>0</v>
      </c>
      <c r="M280" s="141">
        <f t="shared" si="137"/>
        <v>0</v>
      </c>
      <c r="N280" s="141">
        <f t="shared" si="137"/>
        <v>0</v>
      </c>
      <c r="O280" s="142">
        <f t="shared" si="137"/>
        <v>0</v>
      </c>
      <c r="P280" s="143">
        <f>SUM(G280:O280)</f>
        <v>0</v>
      </c>
      <c r="Q280" s="142">
        <f t="shared" ref="Q280:Y280" si="138">IF(Q278-Q275=-2,4)+IF(Q278-Q275=-1,3)+IF(Q278-Q275=0,2)+IF(Q278-Q275=1,1)+IF(Q278-Q275&gt;2,0)</f>
        <v>0</v>
      </c>
      <c r="R280" s="142">
        <f t="shared" si="138"/>
        <v>0</v>
      </c>
      <c r="S280" s="142">
        <f t="shared" si="138"/>
        <v>0</v>
      </c>
      <c r="T280" s="142">
        <f t="shared" si="138"/>
        <v>0</v>
      </c>
      <c r="U280" s="142">
        <f t="shared" si="138"/>
        <v>0</v>
      </c>
      <c r="V280" s="142">
        <f t="shared" si="138"/>
        <v>0</v>
      </c>
      <c r="W280" s="142">
        <f t="shared" si="138"/>
        <v>0</v>
      </c>
      <c r="X280" s="142">
        <f t="shared" si="138"/>
        <v>0</v>
      </c>
      <c r="Y280" s="142">
        <f t="shared" si="138"/>
        <v>0</v>
      </c>
      <c r="Z280" s="143">
        <f>SUM(Q280:Y280)</f>
        <v>0</v>
      </c>
      <c r="AA280" s="144">
        <f>P280+Z280</f>
        <v>0</v>
      </c>
      <c r="AB280" s="101"/>
      <c r="AC280" s="101"/>
    </row>
    <row r="281" spans="5:32" x14ac:dyDescent="0.35">
      <c r="E281" s="101"/>
      <c r="F281" s="38"/>
      <c r="G281" s="28">
        <f>G278-G275</f>
        <v>6</v>
      </c>
      <c r="H281" s="28">
        <f t="shared" ref="H281:O281" si="139">H278-H275</f>
        <v>6</v>
      </c>
      <c r="I281" s="28">
        <f t="shared" si="139"/>
        <v>5</v>
      </c>
      <c r="J281" s="28">
        <f t="shared" si="139"/>
        <v>6</v>
      </c>
      <c r="K281" s="28">
        <f t="shared" si="139"/>
        <v>7</v>
      </c>
      <c r="L281" s="28">
        <f t="shared" si="139"/>
        <v>5</v>
      </c>
      <c r="M281" s="28">
        <f t="shared" si="139"/>
        <v>7</v>
      </c>
      <c r="N281" s="28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5"/>
      <c r="AA281" s="146"/>
      <c r="AB281" s="101"/>
      <c r="AC281" s="101"/>
    </row>
    <row r="282" spans="5:32" x14ac:dyDescent="0.35">
      <c r="E282" s="101"/>
      <c r="F282" s="38"/>
      <c r="G282" s="28"/>
      <c r="H282" s="28"/>
      <c r="I282" s="28"/>
      <c r="J282" s="28"/>
      <c r="K282" s="28"/>
      <c r="L282" s="28"/>
      <c r="M282" s="28"/>
      <c r="N282" s="2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5"/>
      <c r="AA282" s="146"/>
      <c r="AB282" s="101"/>
      <c r="AC282" s="101"/>
    </row>
    <row r="283" spans="5:32" ht="15" thickBot="1" x14ac:dyDescent="0.4">
      <c r="E283" s="101"/>
      <c r="F283" s="38"/>
      <c r="G283" s="28"/>
      <c r="H283" s="28"/>
      <c r="I283" s="28"/>
      <c r="J283" s="28"/>
      <c r="K283" s="28"/>
      <c r="L283" s="28"/>
      <c r="M283" s="28"/>
      <c r="N283" s="28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01"/>
      <c r="AC283" s="101"/>
    </row>
    <row r="284" spans="5:32" ht="15" thickBot="1" x14ac:dyDescent="0.4">
      <c r="E284" s="147"/>
      <c r="F284" s="213" t="s">
        <v>54</v>
      </c>
      <c r="G284" s="213"/>
      <c r="H284" s="214" t="s">
        <v>55</v>
      </c>
      <c r="I284" s="214"/>
      <c r="J284" s="214"/>
      <c r="K284" s="214"/>
      <c r="L284" s="148">
        <f>COUNTIF(G281:Y281,"&lt;=-2")</f>
        <v>0</v>
      </c>
      <c r="M284" s="215" t="s">
        <v>56</v>
      </c>
      <c r="N284" s="215"/>
      <c r="O284" s="107">
        <f>COUNTIF(G281:Y281,"=0")</f>
        <v>0</v>
      </c>
      <c r="P284" s="198" t="s">
        <v>57</v>
      </c>
      <c r="Q284" s="198"/>
      <c r="R284" s="198"/>
      <c r="S284" s="198"/>
      <c r="T284" s="198"/>
      <c r="U284" s="148">
        <f>COUNTIF(G281:Y281,"=2")</f>
        <v>0</v>
      </c>
      <c r="V284" s="149"/>
      <c r="W284" s="149"/>
      <c r="X284" s="149"/>
      <c r="Y284" s="149"/>
      <c r="Z284" s="150"/>
      <c r="AA284" s="146"/>
      <c r="AB284" s="147"/>
      <c r="AC284" s="147"/>
      <c r="AD284" s="74"/>
      <c r="AE284" s="74"/>
      <c r="AF284" s="74"/>
    </row>
    <row r="285" spans="5:32" ht="15" thickBot="1" x14ac:dyDescent="0.4">
      <c r="E285" s="147"/>
      <c r="F285" s="213"/>
      <c r="G285" s="213"/>
      <c r="H285" s="216" t="s">
        <v>58</v>
      </c>
      <c r="I285" s="216"/>
      <c r="J285" s="216"/>
      <c r="K285" s="216"/>
      <c r="L285" s="151">
        <f>COUNTIF(G281:Y281,"=-1")</f>
        <v>0</v>
      </c>
      <c r="M285" s="217" t="s">
        <v>59</v>
      </c>
      <c r="N285" s="217"/>
      <c r="O285" s="152">
        <f>COUNTIF(G281:Y281,"=1")</f>
        <v>0</v>
      </c>
      <c r="P285" s="198" t="s">
        <v>60</v>
      </c>
      <c r="Q285" s="198"/>
      <c r="R285" s="198"/>
      <c r="S285" s="198"/>
      <c r="T285" s="198"/>
      <c r="U285" s="151">
        <f>COUNTIF(G281:Y281,"&gt;=3")</f>
        <v>18</v>
      </c>
      <c r="V285" s="149"/>
      <c r="W285" s="149"/>
      <c r="X285" s="149"/>
      <c r="Y285" s="149"/>
      <c r="Z285" s="150"/>
      <c r="AA285" s="146"/>
      <c r="AB285" s="147"/>
      <c r="AC285" s="147"/>
      <c r="AD285" s="74"/>
      <c r="AE285" s="74"/>
      <c r="AF285" s="74"/>
    </row>
    <row r="286" spans="5:32" x14ac:dyDescent="0.35">
      <c r="E286" s="147"/>
      <c r="F286" s="153"/>
      <c r="G286" s="153"/>
      <c r="H286" s="199" t="str">
        <f>M284</f>
        <v>Par</v>
      </c>
      <c r="I286" s="199"/>
      <c r="J286" s="28"/>
      <c r="K286" s="28"/>
      <c r="L286" s="28">
        <f>O284</f>
        <v>0</v>
      </c>
      <c r="M286" s="28"/>
      <c r="N286" s="38"/>
      <c r="O286" s="15"/>
      <c r="P286" s="149"/>
      <c r="Q286" s="149"/>
      <c r="R286" s="149"/>
      <c r="S286" s="149"/>
      <c r="T286" s="149"/>
      <c r="U286" s="15"/>
      <c r="V286" s="149"/>
      <c r="W286" s="149"/>
      <c r="X286" s="149"/>
      <c r="Y286" s="149"/>
      <c r="Z286" s="150"/>
      <c r="AA286" s="146"/>
      <c r="AB286" s="147"/>
      <c r="AC286" s="147"/>
      <c r="AD286" s="74"/>
      <c r="AE286" s="74"/>
      <c r="AF286" s="74"/>
    </row>
    <row r="287" spans="5:32" x14ac:dyDescent="0.35">
      <c r="E287" s="147"/>
      <c r="F287" s="153"/>
      <c r="G287" s="153"/>
      <c r="H287" s="200" t="str">
        <f>M285</f>
        <v>Bogey</v>
      </c>
      <c r="I287" s="200"/>
      <c r="J287" s="28"/>
      <c r="K287" s="28"/>
      <c r="L287" s="28">
        <f>O285</f>
        <v>0</v>
      </c>
      <c r="M287" s="28"/>
      <c r="N287" s="38"/>
      <c r="O287" s="15"/>
      <c r="P287" s="149"/>
      <c r="Q287" s="149"/>
      <c r="R287" s="149"/>
      <c r="S287" s="149"/>
      <c r="T287" s="149"/>
      <c r="U287" s="15"/>
      <c r="V287" s="149"/>
      <c r="W287" s="149"/>
      <c r="X287" s="149"/>
      <c r="Y287" s="149"/>
      <c r="Z287" s="150"/>
      <c r="AA287" s="146"/>
      <c r="AB287" s="147"/>
      <c r="AC287" s="147"/>
      <c r="AD287" s="74"/>
      <c r="AE287" s="74"/>
      <c r="AF287" s="74"/>
    </row>
    <row r="288" spans="5:32" x14ac:dyDescent="0.35">
      <c r="E288" s="147"/>
      <c r="F288" s="153"/>
      <c r="G288" s="153"/>
      <c r="H288" s="38" t="str">
        <f>P284</f>
        <v>Double bogey</v>
      </c>
      <c r="I288" s="38"/>
      <c r="J288" s="38"/>
      <c r="K288" s="38"/>
      <c r="L288" s="28">
        <f>U284</f>
        <v>0</v>
      </c>
      <c r="M288" s="28"/>
      <c r="N288" s="38"/>
      <c r="O288" s="15"/>
      <c r="P288" s="149"/>
      <c r="Q288" s="149"/>
      <c r="R288" s="149"/>
      <c r="S288" s="149"/>
      <c r="T288" s="149"/>
      <c r="U288" s="15"/>
      <c r="V288" s="149"/>
      <c r="W288" s="149"/>
      <c r="X288" s="149"/>
      <c r="Y288" s="149"/>
      <c r="Z288" s="150"/>
      <c r="AA288" s="146"/>
      <c r="AB288" s="147"/>
      <c r="AC288" s="147"/>
      <c r="AD288" s="74"/>
      <c r="AE288" s="74"/>
      <c r="AF288" s="74"/>
    </row>
    <row r="289" spans="5:32" x14ac:dyDescent="0.35">
      <c r="E289" s="147"/>
      <c r="F289" s="153"/>
      <c r="G289" s="153"/>
      <c r="H289" s="38" t="str">
        <f>P285</f>
        <v>Triple bogey &amp; plus</v>
      </c>
      <c r="I289" s="38"/>
      <c r="J289" s="38"/>
      <c r="K289" s="38"/>
      <c r="L289" s="28">
        <f>U285</f>
        <v>18</v>
      </c>
      <c r="M289" s="28"/>
      <c r="N289" s="38"/>
      <c r="O289" s="15"/>
      <c r="P289" s="149"/>
      <c r="Q289" s="149"/>
      <c r="R289" s="149"/>
      <c r="S289" s="149"/>
      <c r="T289" s="149"/>
      <c r="U289" s="15"/>
      <c r="V289" s="149"/>
      <c r="W289" s="149"/>
      <c r="X289" s="149"/>
      <c r="Y289" s="149"/>
      <c r="Z289" s="150"/>
      <c r="AA289" s="146"/>
      <c r="AB289" s="147"/>
      <c r="AC289" s="147"/>
      <c r="AD289" s="74"/>
      <c r="AE289" s="74"/>
      <c r="AF289" s="74"/>
    </row>
    <row r="290" spans="5:32" x14ac:dyDescent="0.35">
      <c r="E290" s="147"/>
      <c r="F290" s="153"/>
      <c r="G290" s="153"/>
      <c r="H290" s="38"/>
      <c r="I290" s="38"/>
      <c r="J290" s="38"/>
      <c r="K290" s="38"/>
      <c r="L290" s="28"/>
      <c r="M290" s="38"/>
      <c r="N290" s="38"/>
      <c r="O290" s="15"/>
      <c r="P290" s="149"/>
      <c r="Q290" s="149"/>
      <c r="R290" s="149"/>
      <c r="S290" s="149"/>
      <c r="T290" s="149"/>
      <c r="U290" s="15"/>
      <c r="V290" s="149"/>
      <c r="W290" s="149"/>
      <c r="X290" s="149"/>
      <c r="Y290" s="149"/>
      <c r="Z290" s="150"/>
      <c r="AA290" s="146"/>
      <c r="AB290" s="147"/>
      <c r="AC290" s="147"/>
      <c r="AD290" s="74"/>
      <c r="AE290" s="74"/>
      <c r="AF290" s="74"/>
    </row>
    <row r="291" spans="5:32" x14ac:dyDescent="0.35">
      <c r="E291" s="147"/>
      <c r="F291" s="153"/>
      <c r="G291" s="153"/>
      <c r="H291" s="38"/>
      <c r="I291" s="38"/>
      <c r="J291" s="38"/>
      <c r="K291" s="38"/>
      <c r="L291" s="28"/>
      <c r="M291" s="38"/>
      <c r="N291" s="38"/>
      <c r="O291" s="15"/>
      <c r="P291" s="149"/>
      <c r="Q291" s="149"/>
      <c r="R291" s="149"/>
      <c r="S291" s="149"/>
      <c r="T291" s="149"/>
      <c r="U291" s="15"/>
      <c r="V291" s="149"/>
      <c r="W291" s="149"/>
      <c r="X291" s="149"/>
      <c r="Y291" s="149"/>
      <c r="Z291" s="150"/>
      <c r="AA291" s="146"/>
      <c r="AB291" s="147"/>
      <c r="AC291" s="147"/>
      <c r="AD291" s="74"/>
      <c r="AE291" s="74"/>
      <c r="AF291" s="74"/>
    </row>
    <row r="292" spans="5:32" ht="15" thickBot="1" x14ac:dyDescent="0.4">
      <c r="E292" s="154"/>
      <c r="F292" s="155"/>
      <c r="G292" s="155"/>
      <c r="H292" s="156"/>
      <c r="I292" s="156"/>
      <c r="J292" s="156"/>
      <c r="K292" s="156"/>
      <c r="L292" s="156"/>
      <c r="M292" s="156"/>
      <c r="N292" s="156"/>
      <c r="O292" s="157"/>
      <c r="P292" s="157"/>
      <c r="Q292" s="157"/>
      <c r="R292" s="157"/>
      <c r="S292" s="158"/>
      <c r="T292" s="158"/>
      <c r="U292" s="158"/>
      <c r="V292" s="158"/>
      <c r="W292" s="158"/>
      <c r="X292" s="158"/>
      <c r="Y292" s="158"/>
      <c r="Z292" s="159"/>
      <c r="AA292" s="160"/>
      <c r="AB292" s="154"/>
      <c r="AC292" s="154"/>
      <c r="AD292" s="161"/>
      <c r="AE292" s="161"/>
      <c r="AF292" s="161"/>
    </row>
    <row r="293" spans="5:32" ht="15.5" thickTop="1" thickBot="1" x14ac:dyDescent="0.4"/>
    <row r="294" spans="5:32" x14ac:dyDescent="0.35">
      <c r="E294" s="101"/>
      <c r="F294" s="102" t="s">
        <v>49</v>
      </c>
      <c r="G294" s="196">
        <f>C18</f>
        <v>0</v>
      </c>
      <c r="H294" s="196"/>
      <c r="I294" s="196"/>
      <c r="J294" s="196"/>
      <c r="K294" s="74"/>
      <c r="L294" s="197" t="s">
        <v>2</v>
      </c>
      <c r="M294" s="197"/>
      <c r="N294" s="197"/>
      <c r="O294" s="197" t="s">
        <v>3</v>
      </c>
      <c r="P294" s="197"/>
      <c r="Q294" s="194" t="s">
        <v>50</v>
      </c>
      <c r="R294" s="194"/>
      <c r="S294" s="194"/>
      <c r="T294" s="194"/>
      <c r="U294" s="17"/>
      <c r="V294" s="17"/>
      <c r="Z294" s="81" t="s">
        <v>4</v>
      </c>
      <c r="AA294" s="103">
        <f>$D$3</f>
        <v>0</v>
      </c>
      <c r="AB294" s="101"/>
      <c r="AC294" s="101"/>
    </row>
    <row r="295" spans="5:32" ht="15" thickBot="1" x14ac:dyDescent="0.4">
      <c r="E295" s="101"/>
      <c r="F295" s="104" t="s">
        <v>6</v>
      </c>
      <c r="G295" s="210">
        <f>E18</f>
        <v>20</v>
      </c>
      <c r="H295" s="211"/>
      <c r="I295" s="211"/>
      <c r="J295" s="211"/>
      <c r="K295" s="17"/>
      <c r="L295" s="211">
        <f>$F$3</f>
        <v>133</v>
      </c>
      <c r="M295" s="211"/>
      <c r="N295" s="211"/>
      <c r="O295" s="211">
        <f>$G$3</f>
        <v>68.599999999999994</v>
      </c>
      <c r="P295" s="211"/>
      <c r="Q295" s="212">
        <f>ROUND((G295*(L295/113)+(O295-AA298)),0)</f>
        <v>20</v>
      </c>
      <c r="R295" s="212"/>
      <c r="S295" s="212"/>
      <c r="T295" s="212"/>
      <c r="U295" s="17"/>
      <c r="V295" s="17"/>
      <c r="AA295" s="17"/>
      <c r="AB295" s="101"/>
      <c r="AC295" s="101"/>
    </row>
    <row r="296" spans="5:32" ht="15" thickBot="1" x14ac:dyDescent="0.4">
      <c r="E296" s="101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01"/>
      <c r="AC296" s="101"/>
    </row>
    <row r="297" spans="5:32" ht="15" thickBot="1" x14ac:dyDescent="0.4">
      <c r="E297" s="101"/>
      <c r="F297" s="105" t="s">
        <v>14</v>
      </c>
      <c r="G297" s="106">
        <v>1</v>
      </c>
      <c r="H297" s="106">
        <v>2</v>
      </c>
      <c r="I297" s="106">
        <v>3</v>
      </c>
      <c r="J297" s="106">
        <v>4</v>
      </c>
      <c r="K297" s="106">
        <v>5</v>
      </c>
      <c r="L297" s="106">
        <v>6</v>
      </c>
      <c r="M297" s="106">
        <v>7</v>
      </c>
      <c r="N297" s="106">
        <v>8</v>
      </c>
      <c r="O297" s="107">
        <v>9</v>
      </c>
      <c r="P297" s="36" t="s">
        <v>8</v>
      </c>
      <c r="Q297" s="108">
        <v>10</v>
      </c>
      <c r="R297" s="106">
        <v>11</v>
      </c>
      <c r="S297" s="106">
        <v>12</v>
      </c>
      <c r="T297" s="106">
        <v>13</v>
      </c>
      <c r="U297" s="106">
        <v>14</v>
      </c>
      <c r="V297" s="106">
        <v>15</v>
      </c>
      <c r="W297" s="106">
        <v>16</v>
      </c>
      <c r="X297" s="106">
        <v>17</v>
      </c>
      <c r="Y297" s="107">
        <v>18</v>
      </c>
      <c r="Z297" s="36" t="s">
        <v>9</v>
      </c>
      <c r="AA297" s="37" t="s">
        <v>10</v>
      </c>
      <c r="AB297" s="101"/>
      <c r="AC297" s="101"/>
    </row>
    <row r="298" spans="5:32" x14ac:dyDescent="0.35">
      <c r="E298" s="101"/>
      <c r="F298" s="109" t="s">
        <v>11</v>
      </c>
      <c r="G298" s="110">
        <f>G$7</f>
        <v>4</v>
      </c>
      <c r="H298" s="110">
        <f t="shared" ref="H298:O298" si="141">H$7</f>
        <v>4</v>
      </c>
      <c r="I298" s="110">
        <f t="shared" si="141"/>
        <v>5</v>
      </c>
      <c r="J298" s="110">
        <f t="shared" si="141"/>
        <v>4</v>
      </c>
      <c r="K298" s="110">
        <f t="shared" si="141"/>
        <v>3</v>
      </c>
      <c r="L298" s="110">
        <f t="shared" si="141"/>
        <v>5</v>
      </c>
      <c r="M298" s="110">
        <f t="shared" si="141"/>
        <v>3</v>
      </c>
      <c r="N298" s="110">
        <f t="shared" si="141"/>
        <v>5</v>
      </c>
      <c r="O298" s="110">
        <f t="shared" si="141"/>
        <v>3</v>
      </c>
      <c r="P298" s="111">
        <f>SUM(G298:O298)</f>
        <v>36</v>
      </c>
      <c r="Q298" s="110">
        <f t="shared" ref="Q298:Y298" si="142">Q$7</f>
        <v>4</v>
      </c>
      <c r="R298" s="112">
        <f t="shared" si="142"/>
        <v>4</v>
      </c>
      <c r="S298" s="112">
        <f t="shared" si="142"/>
        <v>3</v>
      </c>
      <c r="T298" s="112">
        <f t="shared" si="142"/>
        <v>5</v>
      </c>
      <c r="U298" s="112">
        <f t="shared" si="142"/>
        <v>3</v>
      </c>
      <c r="V298" s="112">
        <f t="shared" si="142"/>
        <v>4</v>
      </c>
      <c r="W298" s="112">
        <f t="shared" si="142"/>
        <v>4</v>
      </c>
      <c r="X298" s="112">
        <f t="shared" si="142"/>
        <v>5</v>
      </c>
      <c r="Y298" s="113">
        <f t="shared" si="142"/>
        <v>4</v>
      </c>
      <c r="Z298" s="111">
        <f>SUM(Q298:Y298)</f>
        <v>36</v>
      </c>
      <c r="AA298" s="44">
        <f>SUM(P298+Z298)</f>
        <v>72</v>
      </c>
      <c r="AB298" s="101"/>
      <c r="AC298" s="101"/>
    </row>
    <row r="299" spans="5:32" x14ac:dyDescent="0.35">
      <c r="E299" s="101"/>
      <c r="F299" s="114" t="s">
        <v>7</v>
      </c>
      <c r="G299" s="115">
        <f>G$8</f>
        <v>4</v>
      </c>
      <c r="H299" s="115">
        <f t="shared" ref="H299:O299" si="143">H$8</f>
        <v>8</v>
      </c>
      <c r="I299" s="115">
        <f t="shared" si="143"/>
        <v>12</v>
      </c>
      <c r="J299" s="115">
        <f t="shared" si="143"/>
        <v>14</v>
      </c>
      <c r="K299" s="115">
        <f t="shared" si="143"/>
        <v>2</v>
      </c>
      <c r="L299" s="115">
        <f t="shared" si="143"/>
        <v>10</v>
      </c>
      <c r="M299" s="115">
        <f t="shared" si="143"/>
        <v>18</v>
      </c>
      <c r="N299" s="115">
        <f t="shared" si="143"/>
        <v>16</v>
      </c>
      <c r="O299" s="116">
        <f t="shared" si="143"/>
        <v>6</v>
      </c>
      <c r="P299" s="117"/>
      <c r="Q299" s="118">
        <f t="shared" ref="Q299:Y299" si="144">Q$8</f>
        <v>1</v>
      </c>
      <c r="R299" s="119">
        <f t="shared" si="144"/>
        <v>9</v>
      </c>
      <c r="S299" s="119">
        <f t="shared" si="144"/>
        <v>11</v>
      </c>
      <c r="T299" s="119">
        <f t="shared" si="144"/>
        <v>5</v>
      </c>
      <c r="U299" s="119">
        <f t="shared" si="144"/>
        <v>17</v>
      </c>
      <c r="V299" s="119">
        <f t="shared" si="144"/>
        <v>15</v>
      </c>
      <c r="W299" s="119">
        <f t="shared" si="144"/>
        <v>3</v>
      </c>
      <c r="X299" s="119">
        <f t="shared" si="144"/>
        <v>13</v>
      </c>
      <c r="Y299" s="116">
        <f t="shared" si="144"/>
        <v>7</v>
      </c>
      <c r="Z299" s="117"/>
      <c r="AA299" s="120"/>
      <c r="AB299" s="101"/>
      <c r="AC299" s="101"/>
    </row>
    <row r="300" spans="5:32" ht="15" thickBot="1" x14ac:dyDescent="0.4">
      <c r="E300" s="101"/>
      <c r="F300" s="121" t="s">
        <v>50</v>
      </c>
      <c r="G300" s="122">
        <f>IF($Q295&lt;=18,IF(G299&lt;=$Q295,1,0),IF($Q295&lt;=36,IF(G299&lt;=($Q295-18),2,1),IF($Q295&gt;36,IF(G299&lt;=($Q295-36),3,2))))</f>
        <v>1</v>
      </c>
      <c r="H300" s="122">
        <f t="shared" ref="H300:O300" si="145">IF($Q295&lt;=18,IF(H299&lt;=$Q295,1,0),IF($Q295&lt;=36,IF(H299&lt;=($Q295-18),2,1),IF($Q295&gt;36,IF(H299&lt;=($Q295-36),3,2))))</f>
        <v>1</v>
      </c>
      <c r="I300" s="122">
        <f t="shared" si="145"/>
        <v>1</v>
      </c>
      <c r="J300" s="122">
        <f t="shared" si="145"/>
        <v>1</v>
      </c>
      <c r="K300" s="122">
        <f t="shared" si="145"/>
        <v>2</v>
      </c>
      <c r="L300" s="122">
        <f t="shared" si="145"/>
        <v>1</v>
      </c>
      <c r="M300" s="122">
        <f t="shared" si="145"/>
        <v>1</v>
      </c>
      <c r="N300" s="122">
        <f t="shared" si="145"/>
        <v>1</v>
      </c>
      <c r="O300" s="123">
        <f t="shared" si="145"/>
        <v>1</v>
      </c>
      <c r="P300" s="124">
        <f>SUM(G300:O300)</f>
        <v>10</v>
      </c>
      <c r="Q300" s="123">
        <f t="shared" ref="Q300:Y300" si="146">IF($Q295&lt;=18,IF(Q299&lt;=$Q295,1,0),IF($Q295&lt;=36,IF(Q299&lt;=($Q295-18),2,1),IF($Q295&gt;36,IF(Q299&lt;=($Q295-36),3,2))))</f>
        <v>2</v>
      </c>
      <c r="R300" s="123">
        <f t="shared" si="146"/>
        <v>1</v>
      </c>
      <c r="S300" s="123">
        <f t="shared" si="146"/>
        <v>1</v>
      </c>
      <c r="T300" s="123">
        <f t="shared" si="146"/>
        <v>1</v>
      </c>
      <c r="U300" s="123">
        <f t="shared" si="146"/>
        <v>1</v>
      </c>
      <c r="V300" s="123">
        <f t="shared" si="146"/>
        <v>1</v>
      </c>
      <c r="W300" s="123">
        <f t="shared" si="146"/>
        <v>1</v>
      </c>
      <c r="X300" s="123">
        <f t="shared" si="146"/>
        <v>1</v>
      </c>
      <c r="Y300" s="123">
        <f t="shared" si="146"/>
        <v>1</v>
      </c>
      <c r="Z300" s="125">
        <f>SUM(Q300:Y300)</f>
        <v>10</v>
      </c>
      <c r="AA300" s="126">
        <f>P300+Z300</f>
        <v>20</v>
      </c>
      <c r="AB300" s="101"/>
      <c r="AC300" s="101"/>
    </row>
    <row r="301" spans="5:32" x14ac:dyDescent="0.35">
      <c r="E301" s="101"/>
      <c r="F301" s="127" t="s">
        <v>51</v>
      </c>
      <c r="G301" s="128">
        <f t="shared" ref="G301:O301" si="147">G18</f>
        <v>10</v>
      </c>
      <c r="H301" s="128">
        <f t="shared" si="147"/>
        <v>10</v>
      </c>
      <c r="I301" s="128">
        <f t="shared" si="147"/>
        <v>10</v>
      </c>
      <c r="J301" s="128">
        <f t="shared" si="147"/>
        <v>10</v>
      </c>
      <c r="K301" s="128">
        <f t="shared" si="147"/>
        <v>10</v>
      </c>
      <c r="L301" s="128">
        <f t="shared" si="147"/>
        <v>10</v>
      </c>
      <c r="M301" s="128">
        <f t="shared" si="147"/>
        <v>10</v>
      </c>
      <c r="N301" s="128">
        <f t="shared" si="147"/>
        <v>10</v>
      </c>
      <c r="O301" s="128">
        <f t="shared" si="147"/>
        <v>10</v>
      </c>
      <c r="P301" s="129">
        <f>SUM(G301:O301)</f>
        <v>90</v>
      </c>
      <c r="Q301" s="130">
        <f t="shared" ref="Q301:Y301" si="148">Q18</f>
        <v>10</v>
      </c>
      <c r="R301" s="128">
        <f t="shared" si="148"/>
        <v>10</v>
      </c>
      <c r="S301" s="128">
        <f t="shared" si="148"/>
        <v>10</v>
      </c>
      <c r="T301" s="128">
        <f t="shared" si="148"/>
        <v>10</v>
      </c>
      <c r="U301" s="128">
        <f t="shared" si="148"/>
        <v>10</v>
      </c>
      <c r="V301" s="128">
        <f t="shared" si="148"/>
        <v>10</v>
      </c>
      <c r="W301" s="128">
        <f t="shared" si="148"/>
        <v>10</v>
      </c>
      <c r="X301" s="128">
        <f t="shared" si="148"/>
        <v>10</v>
      </c>
      <c r="Y301" s="131">
        <f t="shared" si="148"/>
        <v>10</v>
      </c>
      <c r="Z301" s="129">
        <f>SUM(Q301:Y301)</f>
        <v>90</v>
      </c>
      <c r="AA301" s="132">
        <f>P301+Z301</f>
        <v>180</v>
      </c>
      <c r="AB301" s="101"/>
      <c r="AC301" s="101"/>
    </row>
    <row r="302" spans="5:32" x14ac:dyDescent="0.35">
      <c r="E302" s="101"/>
      <c r="F302" s="133" t="s">
        <v>52</v>
      </c>
      <c r="G302" s="134">
        <f>IF(G301-G298=-1,3+G300)+IF(G301-G298=0,2+G300)+IF(G301-G298=1,1+G300)+IF(G301-G298=2,G300)+IF(G301-G298=3,IF(G300-1&gt;0,G300-1,0))+IF(G301-G298=4,IF(G300-2&gt;0,G300-2,0))</f>
        <v>0</v>
      </c>
      <c r="H302" s="134">
        <f t="shared" ref="H302:O302" si="149">IF(H301-H298=-1,3+H300)+IF(H301-H298=0,2+H300)+IF(H301-H298=1,1+H300)+IF(H301-H298=2,H300)+IF(H301-H298=3,IF(H300-1&gt;0,H300-1,0))+IF(H301-H298=4,IF(H300-2&gt;0,H300-2,0))</f>
        <v>0</v>
      </c>
      <c r="I302" s="134">
        <f t="shared" si="149"/>
        <v>0</v>
      </c>
      <c r="J302" s="134">
        <f t="shared" si="149"/>
        <v>0</v>
      </c>
      <c r="K302" s="134">
        <f t="shared" si="149"/>
        <v>0</v>
      </c>
      <c r="L302" s="134">
        <f t="shared" si="149"/>
        <v>0</v>
      </c>
      <c r="M302" s="134">
        <f t="shared" si="149"/>
        <v>0</v>
      </c>
      <c r="N302" s="134">
        <f t="shared" si="149"/>
        <v>0</v>
      </c>
      <c r="O302" s="135">
        <f t="shared" si="149"/>
        <v>0</v>
      </c>
      <c r="P302" s="136">
        <f>SUM(G302:O302)</f>
        <v>0</v>
      </c>
      <c r="Q302" s="137">
        <f t="shared" ref="Q302:Y302" si="150">IF(Q301-Q298=-1,3+Q300)+IF(Q301-Q298=0,2+Q300)+IF(Q301-Q298=1,1+Q300)+IF(Q301-Q298=2,Q300)+IF(Q301-Q298=3,IF(Q300-1&gt;0,Q300-1,0))+IF(Q301-Q298=4,IF(Q300-2&gt;0,Q300-2,0))</f>
        <v>0</v>
      </c>
      <c r="R302" s="138">
        <f t="shared" si="150"/>
        <v>0</v>
      </c>
      <c r="S302" s="138">
        <f t="shared" si="150"/>
        <v>0</v>
      </c>
      <c r="T302" s="138">
        <f t="shared" si="150"/>
        <v>0</v>
      </c>
      <c r="U302" s="138">
        <f t="shared" si="150"/>
        <v>0</v>
      </c>
      <c r="V302" s="138">
        <f t="shared" si="150"/>
        <v>0</v>
      </c>
      <c r="W302" s="138">
        <f t="shared" si="150"/>
        <v>0</v>
      </c>
      <c r="X302" s="138">
        <f t="shared" si="150"/>
        <v>0</v>
      </c>
      <c r="Y302" s="135">
        <f t="shared" si="150"/>
        <v>0</v>
      </c>
      <c r="Z302" s="136">
        <f>SUM(Q302:Y302)</f>
        <v>0</v>
      </c>
      <c r="AA302" s="139">
        <f>P302+Z302</f>
        <v>0</v>
      </c>
      <c r="AB302" s="101"/>
      <c r="AC302" s="101"/>
    </row>
    <row r="303" spans="5:32" ht="15" thickBot="1" x14ac:dyDescent="0.4">
      <c r="E303" s="101"/>
      <c r="F303" s="140" t="s">
        <v>53</v>
      </c>
      <c r="G303" s="141">
        <f t="shared" ref="G303:O303" si="151">IF(G301-G298=-2,4)+IF(G301-G298=-1,3)+IF(G301-G298=0,2)+IF(G301-G298=1,1)+IF(G301-G298&gt;2,0)</f>
        <v>0</v>
      </c>
      <c r="H303" s="141">
        <f t="shared" si="151"/>
        <v>0</v>
      </c>
      <c r="I303" s="141">
        <f t="shared" si="151"/>
        <v>0</v>
      </c>
      <c r="J303" s="141">
        <f t="shared" si="151"/>
        <v>0</v>
      </c>
      <c r="K303" s="141">
        <f t="shared" si="151"/>
        <v>0</v>
      </c>
      <c r="L303" s="141">
        <f t="shared" si="151"/>
        <v>0</v>
      </c>
      <c r="M303" s="141">
        <f t="shared" si="151"/>
        <v>0</v>
      </c>
      <c r="N303" s="141">
        <f t="shared" si="151"/>
        <v>0</v>
      </c>
      <c r="O303" s="142">
        <f t="shared" si="151"/>
        <v>0</v>
      </c>
      <c r="P303" s="143">
        <f>SUM(G303:O303)</f>
        <v>0</v>
      </c>
      <c r="Q303" s="142">
        <f t="shared" ref="Q303:Y303" si="152">IF(Q301-Q298=-2,4)+IF(Q301-Q298=-1,3)+IF(Q301-Q298=0,2)+IF(Q301-Q298=1,1)+IF(Q301-Q298&gt;2,0)</f>
        <v>0</v>
      </c>
      <c r="R303" s="142">
        <f t="shared" si="152"/>
        <v>0</v>
      </c>
      <c r="S303" s="142">
        <f t="shared" si="152"/>
        <v>0</v>
      </c>
      <c r="T303" s="142">
        <f t="shared" si="152"/>
        <v>0</v>
      </c>
      <c r="U303" s="142">
        <f t="shared" si="152"/>
        <v>0</v>
      </c>
      <c r="V303" s="142">
        <f t="shared" si="152"/>
        <v>0</v>
      </c>
      <c r="W303" s="142">
        <f t="shared" si="152"/>
        <v>0</v>
      </c>
      <c r="X303" s="142">
        <f t="shared" si="152"/>
        <v>0</v>
      </c>
      <c r="Y303" s="142">
        <f t="shared" si="152"/>
        <v>0</v>
      </c>
      <c r="Z303" s="143">
        <f>SUM(Q303:Y303)</f>
        <v>0</v>
      </c>
      <c r="AA303" s="144">
        <f>P303+Z303</f>
        <v>0</v>
      </c>
      <c r="AB303" s="101"/>
      <c r="AC303" s="101"/>
    </row>
    <row r="304" spans="5:32" x14ac:dyDescent="0.35">
      <c r="E304" s="101"/>
      <c r="F304" s="38"/>
      <c r="G304" s="28">
        <f>G301-G298</f>
        <v>6</v>
      </c>
      <c r="H304" s="28">
        <f t="shared" ref="H304:O304" si="153">H301-H298</f>
        <v>6</v>
      </c>
      <c r="I304" s="28">
        <f t="shared" si="153"/>
        <v>5</v>
      </c>
      <c r="J304" s="28">
        <f t="shared" si="153"/>
        <v>6</v>
      </c>
      <c r="K304" s="28">
        <f t="shared" si="153"/>
        <v>7</v>
      </c>
      <c r="L304" s="28">
        <f t="shared" si="153"/>
        <v>5</v>
      </c>
      <c r="M304" s="28">
        <f t="shared" si="153"/>
        <v>7</v>
      </c>
      <c r="N304" s="28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5"/>
      <c r="AA304" s="146"/>
      <c r="AB304" s="101"/>
      <c r="AC304" s="101"/>
    </row>
    <row r="305" spans="5:32" x14ac:dyDescent="0.35">
      <c r="E305" s="101"/>
      <c r="F305" s="38"/>
      <c r="G305" s="28"/>
      <c r="H305" s="28"/>
      <c r="I305" s="28"/>
      <c r="J305" s="28"/>
      <c r="K305" s="28"/>
      <c r="L305" s="28"/>
      <c r="M305" s="28"/>
      <c r="N305" s="2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5"/>
      <c r="AA305" s="146"/>
      <c r="AB305" s="101"/>
      <c r="AC305" s="101"/>
    </row>
    <row r="306" spans="5:32" ht="15" thickBot="1" x14ac:dyDescent="0.4">
      <c r="E306" s="101"/>
      <c r="F306" s="38"/>
      <c r="G306" s="28"/>
      <c r="H306" s="28"/>
      <c r="I306" s="28"/>
      <c r="J306" s="28"/>
      <c r="K306" s="28"/>
      <c r="L306" s="28"/>
      <c r="M306" s="28"/>
      <c r="N306" s="28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01"/>
      <c r="AC306" s="101"/>
    </row>
    <row r="307" spans="5:32" ht="15" thickBot="1" x14ac:dyDescent="0.4">
      <c r="E307" s="147"/>
      <c r="F307" s="213" t="s">
        <v>54</v>
      </c>
      <c r="G307" s="213"/>
      <c r="H307" s="214" t="s">
        <v>55</v>
      </c>
      <c r="I307" s="214"/>
      <c r="J307" s="214"/>
      <c r="K307" s="214"/>
      <c r="L307" s="148">
        <f>COUNTIF(G304:Y304,"&lt;=-2")</f>
        <v>0</v>
      </c>
      <c r="M307" s="215" t="s">
        <v>56</v>
      </c>
      <c r="N307" s="215"/>
      <c r="O307" s="107">
        <f>COUNTIF(G304:Y304,"=0")</f>
        <v>0</v>
      </c>
      <c r="P307" s="198" t="s">
        <v>57</v>
      </c>
      <c r="Q307" s="198"/>
      <c r="R307" s="198"/>
      <c r="S307" s="198"/>
      <c r="T307" s="198"/>
      <c r="U307" s="148">
        <f>COUNTIF(G304:Y304,"=2")</f>
        <v>0</v>
      </c>
      <c r="V307" s="149"/>
      <c r="W307" s="149"/>
      <c r="X307" s="149"/>
      <c r="Y307" s="149"/>
      <c r="Z307" s="150"/>
      <c r="AA307" s="146"/>
      <c r="AB307" s="147"/>
      <c r="AC307" s="147"/>
      <c r="AD307" s="74"/>
      <c r="AE307" s="74"/>
      <c r="AF307" s="74"/>
    </row>
    <row r="308" spans="5:32" ht="15" thickBot="1" x14ac:dyDescent="0.4">
      <c r="E308" s="147"/>
      <c r="F308" s="213"/>
      <c r="G308" s="213"/>
      <c r="H308" s="216" t="s">
        <v>58</v>
      </c>
      <c r="I308" s="216"/>
      <c r="J308" s="216"/>
      <c r="K308" s="216"/>
      <c r="L308" s="151">
        <f>COUNTIF(G304:Y304,"=-1")</f>
        <v>0</v>
      </c>
      <c r="M308" s="217" t="s">
        <v>59</v>
      </c>
      <c r="N308" s="217"/>
      <c r="O308" s="152">
        <f>COUNTIF(G304:Y304,"=1")</f>
        <v>0</v>
      </c>
      <c r="P308" s="198" t="s">
        <v>60</v>
      </c>
      <c r="Q308" s="198"/>
      <c r="R308" s="198"/>
      <c r="S308" s="198"/>
      <c r="T308" s="198"/>
      <c r="U308" s="151">
        <f>COUNTIF(G304:Y304,"&gt;=3")</f>
        <v>18</v>
      </c>
      <c r="V308" s="149"/>
      <c r="W308" s="149"/>
      <c r="X308" s="149"/>
      <c r="Y308" s="149"/>
      <c r="Z308" s="150"/>
      <c r="AA308" s="146"/>
      <c r="AB308" s="147"/>
      <c r="AC308" s="147"/>
      <c r="AD308" s="74"/>
      <c r="AE308" s="74"/>
      <c r="AF308" s="74"/>
    </row>
    <row r="309" spans="5:32" x14ac:dyDescent="0.35">
      <c r="E309" s="147"/>
      <c r="F309" s="153"/>
      <c r="G309" s="153"/>
      <c r="H309" s="199" t="str">
        <f>M307</f>
        <v>Par</v>
      </c>
      <c r="I309" s="199"/>
      <c r="J309" s="28"/>
      <c r="K309" s="28"/>
      <c r="L309" s="28">
        <f>O307</f>
        <v>0</v>
      </c>
      <c r="M309" s="28"/>
      <c r="N309" s="38"/>
      <c r="O309" s="15"/>
      <c r="P309" s="149"/>
      <c r="Q309" s="149"/>
      <c r="R309" s="149"/>
      <c r="S309" s="149"/>
      <c r="T309" s="149"/>
      <c r="U309" s="15"/>
      <c r="V309" s="149"/>
      <c r="W309" s="149"/>
      <c r="X309" s="149"/>
      <c r="Y309" s="149"/>
      <c r="Z309" s="150"/>
      <c r="AA309" s="146"/>
      <c r="AB309" s="147"/>
      <c r="AC309" s="147"/>
      <c r="AD309" s="74"/>
      <c r="AE309" s="74"/>
      <c r="AF309" s="74"/>
    </row>
    <row r="310" spans="5:32" x14ac:dyDescent="0.35">
      <c r="E310" s="147"/>
      <c r="F310" s="153"/>
      <c r="G310" s="153"/>
      <c r="H310" s="200" t="str">
        <f>M308</f>
        <v>Bogey</v>
      </c>
      <c r="I310" s="200"/>
      <c r="J310" s="28"/>
      <c r="K310" s="28"/>
      <c r="L310" s="28">
        <f>O308</f>
        <v>0</v>
      </c>
      <c r="M310" s="28"/>
      <c r="N310" s="38"/>
      <c r="O310" s="15"/>
      <c r="P310" s="149"/>
      <c r="Q310" s="149"/>
      <c r="R310" s="149"/>
      <c r="S310" s="149"/>
      <c r="T310" s="149"/>
      <c r="U310" s="15"/>
      <c r="V310" s="149"/>
      <c r="W310" s="149"/>
      <c r="X310" s="149"/>
      <c r="Y310" s="149"/>
      <c r="Z310" s="150"/>
      <c r="AA310" s="146"/>
      <c r="AB310" s="147"/>
      <c r="AC310" s="147"/>
      <c r="AD310" s="74"/>
      <c r="AE310" s="74"/>
      <c r="AF310" s="74"/>
    </row>
    <row r="311" spans="5:32" x14ac:dyDescent="0.35">
      <c r="E311" s="147"/>
      <c r="F311" s="153"/>
      <c r="G311" s="153"/>
      <c r="H311" s="38" t="str">
        <f>P307</f>
        <v>Double bogey</v>
      </c>
      <c r="I311" s="38"/>
      <c r="J311" s="38"/>
      <c r="K311" s="38"/>
      <c r="L311" s="28">
        <f>U307</f>
        <v>0</v>
      </c>
      <c r="M311" s="28"/>
      <c r="N311" s="38"/>
      <c r="O311" s="15"/>
      <c r="P311" s="149"/>
      <c r="Q311" s="149"/>
      <c r="R311" s="149"/>
      <c r="S311" s="149"/>
      <c r="T311" s="149"/>
      <c r="U311" s="15"/>
      <c r="V311" s="149"/>
      <c r="W311" s="149"/>
      <c r="X311" s="149"/>
      <c r="Y311" s="149"/>
      <c r="Z311" s="150"/>
      <c r="AA311" s="146"/>
      <c r="AB311" s="147"/>
      <c r="AC311" s="147"/>
      <c r="AD311" s="74"/>
      <c r="AE311" s="74"/>
      <c r="AF311" s="74"/>
    </row>
    <row r="312" spans="5:32" x14ac:dyDescent="0.35">
      <c r="E312" s="147"/>
      <c r="F312" s="153"/>
      <c r="G312" s="153"/>
      <c r="H312" s="38" t="str">
        <f>P308</f>
        <v>Triple bogey &amp; plus</v>
      </c>
      <c r="I312" s="38"/>
      <c r="J312" s="38"/>
      <c r="K312" s="38"/>
      <c r="L312" s="28">
        <f>U308</f>
        <v>18</v>
      </c>
      <c r="M312" s="28"/>
      <c r="N312" s="38"/>
      <c r="O312" s="15"/>
      <c r="P312" s="149"/>
      <c r="Q312" s="149"/>
      <c r="R312" s="149"/>
      <c r="S312" s="149"/>
      <c r="T312" s="149"/>
      <c r="U312" s="15"/>
      <c r="V312" s="149"/>
      <c r="W312" s="149"/>
      <c r="X312" s="149"/>
      <c r="Y312" s="149"/>
      <c r="Z312" s="150"/>
      <c r="AA312" s="146"/>
      <c r="AB312" s="147"/>
      <c r="AC312" s="147"/>
      <c r="AD312" s="74"/>
      <c r="AE312" s="74"/>
      <c r="AF312" s="74"/>
    </row>
    <row r="313" spans="5:32" x14ac:dyDescent="0.35">
      <c r="E313" s="147"/>
      <c r="F313" s="153"/>
      <c r="G313" s="153"/>
      <c r="H313" s="38"/>
      <c r="I313" s="38"/>
      <c r="J313" s="38"/>
      <c r="K313" s="38"/>
      <c r="L313" s="28"/>
      <c r="M313" s="38"/>
      <c r="N313" s="38"/>
      <c r="O313" s="15"/>
      <c r="P313" s="149"/>
      <c r="Q313" s="149"/>
      <c r="R313" s="149"/>
      <c r="S313" s="149"/>
      <c r="T313" s="149"/>
      <c r="U313" s="15"/>
      <c r="V313" s="149"/>
      <c r="W313" s="149"/>
      <c r="X313" s="149"/>
      <c r="Y313" s="149"/>
      <c r="Z313" s="150"/>
      <c r="AA313" s="146"/>
      <c r="AB313" s="147"/>
      <c r="AC313" s="147"/>
      <c r="AD313" s="74"/>
      <c r="AE313" s="74"/>
      <c r="AF313" s="74"/>
    </row>
    <row r="314" spans="5:32" x14ac:dyDescent="0.35">
      <c r="E314" s="147"/>
      <c r="F314" s="153"/>
      <c r="G314" s="153"/>
      <c r="H314" s="38"/>
      <c r="I314" s="38"/>
      <c r="J314" s="38"/>
      <c r="K314" s="38"/>
      <c r="L314" s="28"/>
      <c r="M314" s="38"/>
      <c r="N314" s="38"/>
      <c r="O314" s="15"/>
      <c r="P314" s="149"/>
      <c r="Q314" s="149"/>
      <c r="R314" s="149"/>
      <c r="S314" s="149"/>
      <c r="T314" s="149"/>
      <c r="U314" s="15"/>
      <c r="V314" s="149"/>
      <c r="W314" s="149"/>
      <c r="X314" s="149"/>
      <c r="Y314" s="149"/>
      <c r="Z314" s="150"/>
      <c r="AA314" s="146"/>
      <c r="AB314" s="147"/>
      <c r="AC314" s="147"/>
      <c r="AD314" s="74"/>
      <c r="AE314" s="74"/>
      <c r="AF314" s="74"/>
    </row>
    <row r="315" spans="5:32" ht="15" thickBot="1" x14ac:dyDescent="0.4">
      <c r="E315" s="154"/>
      <c r="F315" s="155"/>
      <c r="G315" s="155"/>
      <c r="H315" s="156"/>
      <c r="I315" s="156"/>
      <c r="J315" s="156"/>
      <c r="K315" s="156"/>
      <c r="L315" s="156"/>
      <c r="M315" s="156"/>
      <c r="N315" s="156"/>
      <c r="O315" s="157"/>
      <c r="P315" s="157"/>
      <c r="Q315" s="157"/>
      <c r="R315" s="157"/>
      <c r="S315" s="158"/>
      <c r="T315" s="158"/>
      <c r="U315" s="158"/>
      <c r="V315" s="158"/>
      <c r="W315" s="158"/>
      <c r="X315" s="158"/>
      <c r="Y315" s="158"/>
      <c r="Z315" s="159"/>
      <c r="AA315" s="160"/>
      <c r="AB315" s="154"/>
      <c r="AC315" s="154"/>
      <c r="AD315" s="161"/>
      <c r="AE315" s="161"/>
      <c r="AF315" s="161"/>
    </row>
    <row r="316" spans="5:32" ht="15.5" thickTop="1" thickBot="1" x14ac:dyDescent="0.4"/>
    <row r="317" spans="5:32" x14ac:dyDescent="0.35">
      <c r="E317" s="101"/>
      <c r="F317" s="102" t="s">
        <v>49</v>
      </c>
      <c r="G317" s="196">
        <f>C19</f>
        <v>0</v>
      </c>
      <c r="H317" s="196"/>
      <c r="I317" s="196"/>
      <c r="J317" s="196"/>
      <c r="K317" s="74"/>
      <c r="L317" s="197" t="s">
        <v>2</v>
      </c>
      <c r="M317" s="197"/>
      <c r="N317" s="197"/>
      <c r="O317" s="197" t="s">
        <v>3</v>
      </c>
      <c r="P317" s="197"/>
      <c r="Q317" s="194" t="s">
        <v>50</v>
      </c>
      <c r="R317" s="194"/>
      <c r="S317" s="194"/>
      <c r="T317" s="194"/>
      <c r="U317" s="17"/>
      <c r="V317" s="17"/>
      <c r="Z317" s="81" t="s">
        <v>4</v>
      </c>
      <c r="AA317" s="103">
        <f>$D$3</f>
        <v>0</v>
      </c>
      <c r="AB317" s="101"/>
      <c r="AC317" s="101"/>
    </row>
    <row r="318" spans="5:32" ht="15" thickBot="1" x14ac:dyDescent="0.4">
      <c r="E318" s="101"/>
      <c r="F318" s="104" t="s">
        <v>6</v>
      </c>
      <c r="G318" s="210">
        <f>E19</f>
        <v>20</v>
      </c>
      <c r="H318" s="211"/>
      <c r="I318" s="211"/>
      <c r="J318" s="211"/>
      <c r="K318" s="17"/>
      <c r="L318" s="211">
        <f>$F$3</f>
        <v>133</v>
      </c>
      <c r="M318" s="211"/>
      <c r="N318" s="211"/>
      <c r="O318" s="211">
        <f>$G$3</f>
        <v>68.599999999999994</v>
      </c>
      <c r="P318" s="211"/>
      <c r="Q318" s="212">
        <f>ROUND((G318*(L318/113)+(O318-AA321)),0)</f>
        <v>20</v>
      </c>
      <c r="R318" s="212"/>
      <c r="S318" s="212"/>
      <c r="T318" s="212"/>
      <c r="U318" s="17"/>
      <c r="V318" s="17"/>
      <c r="AA318" s="17"/>
      <c r="AB318" s="101"/>
      <c r="AC318" s="101"/>
    </row>
    <row r="319" spans="5:32" ht="15" thickBot="1" x14ac:dyDescent="0.4">
      <c r="E319" s="101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01"/>
      <c r="AC319" s="101"/>
    </row>
    <row r="320" spans="5:32" ht="15" thickBot="1" x14ac:dyDescent="0.4">
      <c r="E320" s="101"/>
      <c r="F320" s="105" t="s">
        <v>14</v>
      </c>
      <c r="G320" s="106">
        <v>1</v>
      </c>
      <c r="H320" s="106">
        <v>2</v>
      </c>
      <c r="I320" s="106">
        <v>3</v>
      </c>
      <c r="J320" s="106">
        <v>4</v>
      </c>
      <c r="K320" s="106">
        <v>5</v>
      </c>
      <c r="L320" s="106">
        <v>6</v>
      </c>
      <c r="M320" s="106">
        <v>7</v>
      </c>
      <c r="N320" s="106">
        <v>8</v>
      </c>
      <c r="O320" s="107">
        <v>9</v>
      </c>
      <c r="P320" s="36" t="s">
        <v>8</v>
      </c>
      <c r="Q320" s="108">
        <v>10</v>
      </c>
      <c r="R320" s="106">
        <v>11</v>
      </c>
      <c r="S320" s="106">
        <v>12</v>
      </c>
      <c r="T320" s="106">
        <v>13</v>
      </c>
      <c r="U320" s="106">
        <v>14</v>
      </c>
      <c r="V320" s="106">
        <v>15</v>
      </c>
      <c r="W320" s="106">
        <v>16</v>
      </c>
      <c r="X320" s="106">
        <v>17</v>
      </c>
      <c r="Y320" s="107">
        <v>18</v>
      </c>
      <c r="Z320" s="36" t="s">
        <v>9</v>
      </c>
      <c r="AA320" s="37" t="s">
        <v>10</v>
      </c>
      <c r="AB320" s="101"/>
      <c r="AC320" s="101"/>
    </row>
    <row r="321" spans="5:32" x14ac:dyDescent="0.35">
      <c r="E321" s="101"/>
      <c r="F321" s="109" t="s">
        <v>11</v>
      </c>
      <c r="G321" s="110">
        <f>G$7</f>
        <v>4</v>
      </c>
      <c r="H321" s="110">
        <f t="shared" ref="H321:O321" si="155">H$7</f>
        <v>4</v>
      </c>
      <c r="I321" s="110">
        <f t="shared" si="155"/>
        <v>5</v>
      </c>
      <c r="J321" s="110">
        <f t="shared" si="155"/>
        <v>4</v>
      </c>
      <c r="K321" s="110">
        <f t="shared" si="155"/>
        <v>3</v>
      </c>
      <c r="L321" s="110">
        <f t="shared" si="155"/>
        <v>5</v>
      </c>
      <c r="M321" s="110">
        <f t="shared" si="155"/>
        <v>3</v>
      </c>
      <c r="N321" s="110">
        <f t="shared" si="155"/>
        <v>5</v>
      </c>
      <c r="O321" s="110">
        <f t="shared" si="155"/>
        <v>3</v>
      </c>
      <c r="P321" s="111">
        <f>SUM(G321:O321)</f>
        <v>36</v>
      </c>
      <c r="Q321" s="110">
        <f t="shared" ref="Q321:Y321" si="156">Q$7</f>
        <v>4</v>
      </c>
      <c r="R321" s="112">
        <f t="shared" si="156"/>
        <v>4</v>
      </c>
      <c r="S321" s="112">
        <f t="shared" si="156"/>
        <v>3</v>
      </c>
      <c r="T321" s="112">
        <f t="shared" si="156"/>
        <v>5</v>
      </c>
      <c r="U321" s="112">
        <f t="shared" si="156"/>
        <v>3</v>
      </c>
      <c r="V321" s="112">
        <f t="shared" si="156"/>
        <v>4</v>
      </c>
      <c r="W321" s="112">
        <f t="shared" si="156"/>
        <v>4</v>
      </c>
      <c r="X321" s="112">
        <f t="shared" si="156"/>
        <v>5</v>
      </c>
      <c r="Y321" s="113">
        <f t="shared" si="156"/>
        <v>4</v>
      </c>
      <c r="Z321" s="111">
        <f>SUM(Q321:Y321)</f>
        <v>36</v>
      </c>
      <c r="AA321" s="44">
        <f>SUM(P321+Z321)</f>
        <v>72</v>
      </c>
      <c r="AB321" s="101"/>
      <c r="AC321" s="101"/>
    </row>
    <row r="322" spans="5:32" x14ac:dyDescent="0.35">
      <c r="E322" s="101"/>
      <c r="F322" s="114" t="s">
        <v>7</v>
      </c>
      <c r="G322" s="115">
        <f>G$8</f>
        <v>4</v>
      </c>
      <c r="H322" s="115">
        <f t="shared" ref="H322:O322" si="157">H$8</f>
        <v>8</v>
      </c>
      <c r="I322" s="115">
        <f t="shared" si="157"/>
        <v>12</v>
      </c>
      <c r="J322" s="115">
        <f t="shared" si="157"/>
        <v>14</v>
      </c>
      <c r="K322" s="115">
        <f t="shared" si="157"/>
        <v>2</v>
      </c>
      <c r="L322" s="115">
        <f t="shared" si="157"/>
        <v>10</v>
      </c>
      <c r="M322" s="115">
        <f t="shared" si="157"/>
        <v>18</v>
      </c>
      <c r="N322" s="115">
        <f t="shared" si="157"/>
        <v>16</v>
      </c>
      <c r="O322" s="116">
        <f t="shared" si="157"/>
        <v>6</v>
      </c>
      <c r="P322" s="117"/>
      <c r="Q322" s="118">
        <f t="shared" ref="Q322:Y322" si="158">Q$8</f>
        <v>1</v>
      </c>
      <c r="R322" s="119">
        <f t="shared" si="158"/>
        <v>9</v>
      </c>
      <c r="S322" s="119">
        <f t="shared" si="158"/>
        <v>11</v>
      </c>
      <c r="T322" s="119">
        <f t="shared" si="158"/>
        <v>5</v>
      </c>
      <c r="U322" s="119">
        <f t="shared" si="158"/>
        <v>17</v>
      </c>
      <c r="V322" s="119">
        <f t="shared" si="158"/>
        <v>15</v>
      </c>
      <c r="W322" s="119">
        <f t="shared" si="158"/>
        <v>3</v>
      </c>
      <c r="X322" s="119">
        <f t="shared" si="158"/>
        <v>13</v>
      </c>
      <c r="Y322" s="116">
        <f t="shared" si="158"/>
        <v>7</v>
      </c>
      <c r="Z322" s="117"/>
      <c r="AA322" s="120"/>
      <c r="AB322" s="101"/>
      <c r="AC322" s="101"/>
    </row>
    <row r="323" spans="5:32" ht="15" thickBot="1" x14ac:dyDescent="0.4">
      <c r="E323" s="101"/>
      <c r="F323" s="121" t="s">
        <v>50</v>
      </c>
      <c r="G323" s="122">
        <f>IF($Q318&lt;=18,IF(G322&lt;=$Q318,1,0),IF($Q318&lt;=36,IF(G322&lt;=($Q318-18),2,1),IF($Q318&gt;36,IF(G322&lt;=($Q318-36),3,2))))</f>
        <v>1</v>
      </c>
      <c r="H323" s="122">
        <f t="shared" ref="H323:O323" si="159">IF($Q318&lt;=18,IF(H322&lt;=$Q318,1,0),IF($Q318&lt;=36,IF(H322&lt;=($Q318-18),2,1),IF($Q318&gt;36,IF(H322&lt;=($Q318-36),3,2))))</f>
        <v>1</v>
      </c>
      <c r="I323" s="122">
        <f t="shared" si="159"/>
        <v>1</v>
      </c>
      <c r="J323" s="122">
        <f t="shared" si="159"/>
        <v>1</v>
      </c>
      <c r="K323" s="122">
        <f t="shared" si="159"/>
        <v>2</v>
      </c>
      <c r="L323" s="122">
        <f t="shared" si="159"/>
        <v>1</v>
      </c>
      <c r="M323" s="122">
        <f t="shared" si="159"/>
        <v>1</v>
      </c>
      <c r="N323" s="122">
        <f t="shared" si="159"/>
        <v>1</v>
      </c>
      <c r="O323" s="123">
        <f t="shared" si="159"/>
        <v>1</v>
      </c>
      <c r="P323" s="124">
        <f>SUM(G323:O323)</f>
        <v>10</v>
      </c>
      <c r="Q323" s="123">
        <f t="shared" ref="Q323:Y323" si="160">IF($Q318&lt;=18,IF(Q322&lt;=$Q318,1,0),IF($Q318&lt;=36,IF(Q322&lt;=($Q318-18),2,1),IF($Q318&gt;36,IF(Q322&lt;=($Q318-36),3,2))))</f>
        <v>2</v>
      </c>
      <c r="R323" s="123">
        <f t="shared" si="160"/>
        <v>1</v>
      </c>
      <c r="S323" s="123">
        <f t="shared" si="160"/>
        <v>1</v>
      </c>
      <c r="T323" s="123">
        <f t="shared" si="160"/>
        <v>1</v>
      </c>
      <c r="U323" s="123">
        <f t="shared" si="160"/>
        <v>1</v>
      </c>
      <c r="V323" s="123">
        <f t="shared" si="160"/>
        <v>1</v>
      </c>
      <c r="W323" s="123">
        <f t="shared" si="160"/>
        <v>1</v>
      </c>
      <c r="X323" s="123">
        <f t="shared" si="160"/>
        <v>1</v>
      </c>
      <c r="Y323" s="123">
        <f t="shared" si="160"/>
        <v>1</v>
      </c>
      <c r="Z323" s="125">
        <f>SUM(Q323:Y323)</f>
        <v>10</v>
      </c>
      <c r="AA323" s="126">
        <f>P323+Z323</f>
        <v>20</v>
      </c>
      <c r="AB323" s="101"/>
      <c r="AC323" s="101"/>
    </row>
    <row r="324" spans="5:32" x14ac:dyDescent="0.35">
      <c r="E324" s="101"/>
      <c r="F324" s="127" t="s">
        <v>51</v>
      </c>
      <c r="G324" s="128">
        <f t="shared" ref="G324:O324" si="161">G19</f>
        <v>10</v>
      </c>
      <c r="H324" s="128">
        <f t="shared" si="161"/>
        <v>10</v>
      </c>
      <c r="I324" s="128">
        <f t="shared" si="161"/>
        <v>10</v>
      </c>
      <c r="J324" s="128">
        <f t="shared" si="161"/>
        <v>10</v>
      </c>
      <c r="K324" s="128">
        <f t="shared" si="161"/>
        <v>10</v>
      </c>
      <c r="L324" s="128">
        <f t="shared" si="161"/>
        <v>10</v>
      </c>
      <c r="M324" s="128">
        <f t="shared" si="161"/>
        <v>10</v>
      </c>
      <c r="N324" s="128">
        <f t="shared" si="161"/>
        <v>10</v>
      </c>
      <c r="O324" s="128">
        <f t="shared" si="161"/>
        <v>10</v>
      </c>
      <c r="P324" s="129">
        <f>SUM(G324:O324)</f>
        <v>90</v>
      </c>
      <c r="Q324" s="130">
        <f t="shared" ref="Q324:Y324" si="162">Q19</f>
        <v>10</v>
      </c>
      <c r="R324" s="128">
        <f t="shared" si="162"/>
        <v>10</v>
      </c>
      <c r="S324" s="128">
        <f t="shared" si="162"/>
        <v>10</v>
      </c>
      <c r="T324" s="128">
        <f t="shared" si="162"/>
        <v>10</v>
      </c>
      <c r="U324" s="128">
        <f t="shared" si="162"/>
        <v>10</v>
      </c>
      <c r="V324" s="128">
        <f t="shared" si="162"/>
        <v>10</v>
      </c>
      <c r="W324" s="128">
        <f t="shared" si="162"/>
        <v>10</v>
      </c>
      <c r="X324" s="128">
        <f t="shared" si="162"/>
        <v>10</v>
      </c>
      <c r="Y324" s="131">
        <f t="shared" si="162"/>
        <v>10</v>
      </c>
      <c r="Z324" s="129">
        <f>SUM(Q324:Y324)</f>
        <v>90</v>
      </c>
      <c r="AA324" s="132">
        <f>P324+Z324</f>
        <v>180</v>
      </c>
      <c r="AB324" s="101"/>
      <c r="AC324" s="101"/>
    </row>
    <row r="325" spans="5:32" x14ac:dyDescent="0.35">
      <c r="E325" s="101"/>
      <c r="F325" s="133" t="s">
        <v>52</v>
      </c>
      <c r="G325" s="134">
        <f>IF(G324-G321=-1,3+G323)+IF(G324-G321=0,2+G323)+IF(G324-G321=1,1+G323)+IF(G324-G321=2,G323)+IF(G324-G321=3,IF(G323-1&gt;0,G323-1,0))+IF(G324-G321=4,IF(G323-2&gt;0,G323-2,0))</f>
        <v>0</v>
      </c>
      <c r="H325" s="134">
        <f t="shared" ref="H325:O325" si="163">IF(H324-H321=-1,3+H323)+IF(H324-H321=0,2+H323)+IF(H324-H321=1,1+H323)+IF(H324-H321=2,H323)+IF(H324-H321=3,IF(H323-1&gt;0,H323-1,0))+IF(H324-H321=4,IF(H323-2&gt;0,H323-2,0))</f>
        <v>0</v>
      </c>
      <c r="I325" s="134">
        <f t="shared" si="163"/>
        <v>0</v>
      </c>
      <c r="J325" s="134">
        <f t="shared" si="163"/>
        <v>0</v>
      </c>
      <c r="K325" s="134">
        <f t="shared" si="163"/>
        <v>0</v>
      </c>
      <c r="L325" s="134">
        <f t="shared" si="163"/>
        <v>0</v>
      </c>
      <c r="M325" s="134">
        <f t="shared" si="163"/>
        <v>0</v>
      </c>
      <c r="N325" s="134">
        <f t="shared" si="163"/>
        <v>0</v>
      </c>
      <c r="O325" s="135">
        <f t="shared" si="163"/>
        <v>0</v>
      </c>
      <c r="P325" s="136">
        <f>SUM(G325:O325)</f>
        <v>0</v>
      </c>
      <c r="Q325" s="137">
        <f t="shared" ref="Q325:Y325" si="164">IF(Q324-Q321=-1,3+Q323)+IF(Q324-Q321=0,2+Q323)+IF(Q324-Q321=1,1+Q323)+IF(Q324-Q321=2,Q323)+IF(Q324-Q321=3,IF(Q323-1&gt;0,Q323-1,0))+IF(Q324-Q321=4,IF(Q323-2&gt;0,Q323-2,0))</f>
        <v>0</v>
      </c>
      <c r="R325" s="138">
        <f t="shared" si="164"/>
        <v>0</v>
      </c>
      <c r="S325" s="138">
        <f t="shared" si="164"/>
        <v>0</v>
      </c>
      <c r="T325" s="138">
        <f t="shared" si="164"/>
        <v>0</v>
      </c>
      <c r="U325" s="138">
        <f t="shared" si="164"/>
        <v>0</v>
      </c>
      <c r="V325" s="138">
        <f t="shared" si="164"/>
        <v>0</v>
      </c>
      <c r="W325" s="138">
        <f t="shared" si="164"/>
        <v>0</v>
      </c>
      <c r="X325" s="138">
        <f t="shared" si="164"/>
        <v>0</v>
      </c>
      <c r="Y325" s="135">
        <f t="shared" si="164"/>
        <v>0</v>
      </c>
      <c r="Z325" s="136">
        <f>SUM(Q325:Y325)</f>
        <v>0</v>
      </c>
      <c r="AA325" s="139">
        <f>P325+Z325</f>
        <v>0</v>
      </c>
      <c r="AB325" s="101"/>
      <c r="AC325" s="101"/>
    </row>
    <row r="326" spans="5:32" ht="15" thickBot="1" x14ac:dyDescent="0.4">
      <c r="E326" s="101"/>
      <c r="F326" s="140" t="s">
        <v>53</v>
      </c>
      <c r="G326" s="141">
        <f t="shared" ref="G326:O326" si="165">IF(G324-G321=-2,4)+IF(G324-G321=-1,3)+IF(G324-G321=0,2)+IF(G324-G321=1,1)+IF(G324-G321&gt;2,0)</f>
        <v>0</v>
      </c>
      <c r="H326" s="141">
        <f t="shared" si="165"/>
        <v>0</v>
      </c>
      <c r="I326" s="141">
        <f t="shared" si="165"/>
        <v>0</v>
      </c>
      <c r="J326" s="141">
        <f t="shared" si="165"/>
        <v>0</v>
      </c>
      <c r="K326" s="141">
        <f t="shared" si="165"/>
        <v>0</v>
      </c>
      <c r="L326" s="141">
        <f t="shared" si="165"/>
        <v>0</v>
      </c>
      <c r="M326" s="141">
        <f t="shared" si="165"/>
        <v>0</v>
      </c>
      <c r="N326" s="141">
        <f t="shared" si="165"/>
        <v>0</v>
      </c>
      <c r="O326" s="142">
        <f t="shared" si="165"/>
        <v>0</v>
      </c>
      <c r="P326" s="143">
        <f>SUM(G326:O326)</f>
        <v>0</v>
      </c>
      <c r="Q326" s="142">
        <f t="shared" ref="Q326:Y326" si="166">IF(Q324-Q321=-2,4)+IF(Q324-Q321=-1,3)+IF(Q324-Q321=0,2)+IF(Q324-Q321=1,1)+IF(Q324-Q321&gt;2,0)</f>
        <v>0</v>
      </c>
      <c r="R326" s="142">
        <f t="shared" si="166"/>
        <v>0</v>
      </c>
      <c r="S326" s="142">
        <f t="shared" si="166"/>
        <v>0</v>
      </c>
      <c r="T326" s="142">
        <f t="shared" si="166"/>
        <v>0</v>
      </c>
      <c r="U326" s="142">
        <f t="shared" si="166"/>
        <v>0</v>
      </c>
      <c r="V326" s="142">
        <f t="shared" si="166"/>
        <v>0</v>
      </c>
      <c r="W326" s="142">
        <f t="shared" si="166"/>
        <v>0</v>
      </c>
      <c r="X326" s="142">
        <f t="shared" si="166"/>
        <v>0</v>
      </c>
      <c r="Y326" s="142">
        <f t="shared" si="166"/>
        <v>0</v>
      </c>
      <c r="Z326" s="143">
        <f>SUM(Q326:Y326)</f>
        <v>0</v>
      </c>
      <c r="AA326" s="144">
        <f>P326+Z326</f>
        <v>0</v>
      </c>
      <c r="AB326" s="101"/>
      <c r="AC326" s="101"/>
    </row>
    <row r="327" spans="5:32" x14ac:dyDescent="0.35">
      <c r="E327" s="101"/>
      <c r="F327" s="38"/>
      <c r="G327" s="28">
        <f>G324-G321</f>
        <v>6</v>
      </c>
      <c r="H327" s="28">
        <f t="shared" ref="H327:O327" si="167">H324-H321</f>
        <v>6</v>
      </c>
      <c r="I327" s="28">
        <f t="shared" si="167"/>
        <v>5</v>
      </c>
      <c r="J327" s="28">
        <f t="shared" si="167"/>
        <v>6</v>
      </c>
      <c r="K327" s="28">
        <f t="shared" si="167"/>
        <v>7</v>
      </c>
      <c r="L327" s="28">
        <f t="shared" si="167"/>
        <v>5</v>
      </c>
      <c r="M327" s="28">
        <f t="shared" si="167"/>
        <v>7</v>
      </c>
      <c r="N327" s="28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5"/>
      <c r="AA327" s="146"/>
      <c r="AB327" s="101"/>
      <c r="AC327" s="101"/>
    </row>
    <row r="328" spans="5:32" x14ac:dyDescent="0.35">
      <c r="E328" s="101"/>
      <c r="F328" s="38"/>
      <c r="G328" s="28"/>
      <c r="H328" s="28"/>
      <c r="I328" s="28"/>
      <c r="J328" s="28"/>
      <c r="K328" s="28"/>
      <c r="L328" s="28"/>
      <c r="M328" s="28"/>
      <c r="N328" s="2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5"/>
      <c r="AA328" s="146"/>
      <c r="AB328" s="101"/>
      <c r="AC328" s="101"/>
    </row>
    <row r="329" spans="5:32" ht="15" thickBot="1" x14ac:dyDescent="0.4">
      <c r="E329" s="101"/>
      <c r="F329" s="38"/>
      <c r="G329" s="28"/>
      <c r="H329" s="28"/>
      <c r="I329" s="28"/>
      <c r="J329" s="28"/>
      <c r="K329" s="28"/>
      <c r="L329" s="28"/>
      <c r="M329" s="28"/>
      <c r="N329" s="28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01"/>
      <c r="AC329" s="101"/>
    </row>
    <row r="330" spans="5:32" ht="15" thickBot="1" x14ac:dyDescent="0.4">
      <c r="E330" s="147"/>
      <c r="F330" s="213" t="s">
        <v>54</v>
      </c>
      <c r="G330" s="213"/>
      <c r="H330" s="214" t="s">
        <v>55</v>
      </c>
      <c r="I330" s="214"/>
      <c r="J330" s="214"/>
      <c r="K330" s="214"/>
      <c r="L330" s="148">
        <f>COUNTIF(G327:Y327,"&lt;=-2")</f>
        <v>0</v>
      </c>
      <c r="M330" s="215" t="s">
        <v>56</v>
      </c>
      <c r="N330" s="215"/>
      <c r="O330" s="107">
        <f>COUNTIF(G327:Y327,"=0")</f>
        <v>0</v>
      </c>
      <c r="P330" s="198" t="s">
        <v>57</v>
      </c>
      <c r="Q330" s="198"/>
      <c r="R330" s="198"/>
      <c r="S330" s="198"/>
      <c r="T330" s="198"/>
      <c r="U330" s="148">
        <f>COUNTIF(G327:Y327,"=2")</f>
        <v>0</v>
      </c>
      <c r="V330" s="149"/>
      <c r="W330" s="149"/>
      <c r="X330" s="149"/>
      <c r="Y330" s="149"/>
      <c r="Z330" s="150"/>
      <c r="AA330" s="146"/>
      <c r="AB330" s="147"/>
      <c r="AC330" s="147"/>
      <c r="AD330" s="74"/>
      <c r="AE330" s="74"/>
      <c r="AF330" s="74"/>
    </row>
    <row r="331" spans="5:32" ht="15" thickBot="1" x14ac:dyDescent="0.4">
      <c r="E331" s="147"/>
      <c r="F331" s="213"/>
      <c r="G331" s="213"/>
      <c r="H331" s="216" t="s">
        <v>58</v>
      </c>
      <c r="I331" s="216"/>
      <c r="J331" s="216"/>
      <c r="K331" s="216"/>
      <c r="L331" s="151">
        <f>COUNTIF(G327:Y327,"=-1")</f>
        <v>0</v>
      </c>
      <c r="M331" s="217" t="s">
        <v>59</v>
      </c>
      <c r="N331" s="217"/>
      <c r="O331" s="152">
        <f>COUNTIF(G327:Y327,"=1")</f>
        <v>0</v>
      </c>
      <c r="P331" s="198" t="s">
        <v>60</v>
      </c>
      <c r="Q331" s="198"/>
      <c r="R331" s="198"/>
      <c r="S331" s="198"/>
      <c r="T331" s="198"/>
      <c r="U331" s="151">
        <f>COUNTIF(G327:Y327,"&gt;=3")</f>
        <v>18</v>
      </c>
      <c r="V331" s="149"/>
      <c r="W331" s="149"/>
      <c r="X331" s="149"/>
      <c r="Y331" s="149"/>
      <c r="Z331" s="150"/>
      <c r="AA331" s="146"/>
      <c r="AB331" s="147"/>
      <c r="AC331" s="147"/>
      <c r="AD331" s="74"/>
      <c r="AE331" s="74"/>
      <c r="AF331" s="74"/>
    </row>
    <row r="332" spans="5:32" x14ac:dyDescent="0.35">
      <c r="E332" s="147"/>
      <c r="F332" s="153"/>
      <c r="G332" s="153"/>
      <c r="H332" s="199" t="str">
        <f>M330</f>
        <v>Par</v>
      </c>
      <c r="I332" s="199"/>
      <c r="J332" s="28"/>
      <c r="K332" s="28"/>
      <c r="L332" s="28">
        <f>O330</f>
        <v>0</v>
      </c>
      <c r="M332" s="28"/>
      <c r="N332" s="38"/>
      <c r="O332" s="15"/>
      <c r="P332" s="149"/>
      <c r="Q332" s="149"/>
      <c r="R332" s="149"/>
      <c r="S332" s="149"/>
      <c r="T332" s="149"/>
      <c r="U332" s="15"/>
      <c r="V332" s="149"/>
      <c r="W332" s="149"/>
      <c r="X332" s="149"/>
      <c r="Y332" s="149"/>
      <c r="Z332" s="150"/>
      <c r="AA332" s="146"/>
      <c r="AB332" s="147"/>
      <c r="AC332" s="147"/>
      <c r="AD332" s="74"/>
      <c r="AE332" s="74"/>
      <c r="AF332" s="74"/>
    </row>
    <row r="333" spans="5:32" x14ac:dyDescent="0.35">
      <c r="E333" s="147"/>
      <c r="F333" s="153"/>
      <c r="G333" s="153"/>
      <c r="H333" s="200" t="str">
        <f>M331</f>
        <v>Bogey</v>
      </c>
      <c r="I333" s="200"/>
      <c r="J333" s="28"/>
      <c r="K333" s="28"/>
      <c r="L333" s="28">
        <f>O331</f>
        <v>0</v>
      </c>
      <c r="M333" s="28"/>
      <c r="N333" s="38"/>
      <c r="O333" s="15"/>
      <c r="P333" s="149"/>
      <c r="Q333" s="149"/>
      <c r="R333" s="149"/>
      <c r="S333" s="149"/>
      <c r="T333" s="149"/>
      <c r="U333" s="15"/>
      <c r="V333" s="149"/>
      <c r="W333" s="149"/>
      <c r="X333" s="149"/>
      <c r="Y333" s="149"/>
      <c r="Z333" s="150"/>
      <c r="AA333" s="146"/>
      <c r="AB333" s="147"/>
      <c r="AC333" s="147"/>
      <c r="AD333" s="74"/>
      <c r="AE333" s="74"/>
      <c r="AF333" s="74"/>
    </row>
    <row r="334" spans="5:32" x14ac:dyDescent="0.35">
      <c r="E334" s="147"/>
      <c r="F334" s="153"/>
      <c r="G334" s="153"/>
      <c r="H334" s="38" t="str">
        <f>P330</f>
        <v>Double bogey</v>
      </c>
      <c r="I334" s="38"/>
      <c r="J334" s="38"/>
      <c r="K334" s="38"/>
      <c r="L334" s="28">
        <f>U330</f>
        <v>0</v>
      </c>
      <c r="M334" s="28"/>
      <c r="N334" s="38"/>
      <c r="O334" s="15"/>
      <c r="P334" s="149"/>
      <c r="Q334" s="149"/>
      <c r="R334" s="149"/>
      <c r="S334" s="149"/>
      <c r="T334" s="149"/>
      <c r="U334" s="15"/>
      <c r="V334" s="149"/>
      <c r="W334" s="149"/>
      <c r="X334" s="149"/>
      <c r="Y334" s="149"/>
      <c r="Z334" s="150"/>
      <c r="AA334" s="146"/>
      <c r="AB334" s="147"/>
      <c r="AC334" s="147"/>
      <c r="AD334" s="74"/>
      <c r="AE334" s="74"/>
      <c r="AF334" s="74"/>
    </row>
    <row r="335" spans="5:32" x14ac:dyDescent="0.35">
      <c r="E335" s="147"/>
      <c r="F335" s="153"/>
      <c r="G335" s="153"/>
      <c r="H335" s="38" t="str">
        <f>P331</f>
        <v>Triple bogey &amp; plus</v>
      </c>
      <c r="I335" s="38"/>
      <c r="J335" s="38"/>
      <c r="K335" s="38"/>
      <c r="L335" s="28">
        <f>U331</f>
        <v>18</v>
      </c>
      <c r="M335" s="28"/>
      <c r="N335" s="38"/>
      <c r="O335" s="15"/>
      <c r="P335" s="149"/>
      <c r="Q335" s="149"/>
      <c r="R335" s="149"/>
      <c r="S335" s="149"/>
      <c r="T335" s="149"/>
      <c r="U335" s="15"/>
      <c r="V335" s="149"/>
      <c r="W335" s="149"/>
      <c r="X335" s="149"/>
      <c r="Y335" s="149"/>
      <c r="Z335" s="150"/>
      <c r="AA335" s="146"/>
      <c r="AB335" s="147"/>
      <c r="AC335" s="147"/>
      <c r="AD335" s="74"/>
      <c r="AE335" s="74"/>
      <c r="AF335" s="74"/>
    </row>
    <row r="336" spans="5:32" x14ac:dyDescent="0.35">
      <c r="E336" s="147"/>
      <c r="F336" s="153"/>
      <c r="G336" s="153"/>
      <c r="H336" s="38"/>
      <c r="I336" s="38"/>
      <c r="J336" s="38"/>
      <c r="K336" s="38"/>
      <c r="L336" s="28"/>
      <c r="M336" s="38"/>
      <c r="N336" s="38"/>
      <c r="O336" s="15"/>
      <c r="P336" s="149"/>
      <c r="Q336" s="149"/>
      <c r="R336" s="149"/>
      <c r="S336" s="149"/>
      <c r="T336" s="149"/>
      <c r="U336" s="15"/>
      <c r="V336" s="149"/>
      <c r="W336" s="149"/>
      <c r="X336" s="149"/>
      <c r="Y336" s="149"/>
      <c r="Z336" s="150"/>
      <c r="AA336" s="146"/>
      <c r="AB336" s="147"/>
      <c r="AC336" s="147"/>
      <c r="AD336" s="74"/>
      <c r="AE336" s="74"/>
      <c r="AF336" s="74"/>
    </row>
    <row r="337" spans="5:32" x14ac:dyDescent="0.35">
      <c r="E337" s="147"/>
      <c r="F337" s="153"/>
      <c r="G337" s="153"/>
      <c r="H337" s="38"/>
      <c r="I337" s="38"/>
      <c r="J337" s="38"/>
      <c r="K337" s="38"/>
      <c r="L337" s="28"/>
      <c r="M337" s="38"/>
      <c r="N337" s="38"/>
      <c r="O337" s="15"/>
      <c r="P337" s="149"/>
      <c r="Q337" s="149"/>
      <c r="R337" s="149"/>
      <c r="S337" s="149"/>
      <c r="T337" s="149"/>
      <c r="U337" s="15"/>
      <c r="V337" s="149"/>
      <c r="W337" s="149"/>
      <c r="X337" s="149"/>
      <c r="Y337" s="149"/>
      <c r="Z337" s="150"/>
      <c r="AA337" s="146"/>
      <c r="AB337" s="147"/>
      <c r="AC337" s="147"/>
      <c r="AD337" s="74"/>
      <c r="AE337" s="74"/>
      <c r="AF337" s="74"/>
    </row>
    <row r="338" spans="5:32" ht="15" thickBot="1" x14ac:dyDescent="0.4">
      <c r="E338" s="154"/>
      <c r="F338" s="155"/>
      <c r="G338" s="155"/>
      <c r="H338" s="156"/>
      <c r="I338" s="156"/>
      <c r="J338" s="156"/>
      <c r="K338" s="156"/>
      <c r="L338" s="156"/>
      <c r="M338" s="156"/>
      <c r="N338" s="156"/>
      <c r="O338" s="157"/>
      <c r="P338" s="157"/>
      <c r="Q338" s="157"/>
      <c r="R338" s="157"/>
      <c r="S338" s="158"/>
      <c r="T338" s="158"/>
      <c r="U338" s="158"/>
      <c r="V338" s="158"/>
      <c r="W338" s="158"/>
      <c r="X338" s="158"/>
      <c r="Y338" s="158"/>
      <c r="Z338" s="159"/>
      <c r="AA338" s="160"/>
      <c r="AB338" s="154"/>
      <c r="AC338" s="154"/>
      <c r="AD338" s="161"/>
      <c r="AE338" s="161"/>
      <c r="AF338" s="161"/>
    </row>
    <row r="339" spans="5:32" ht="15.5" thickTop="1" thickBot="1" x14ac:dyDescent="0.4"/>
    <row r="340" spans="5:32" x14ac:dyDescent="0.35">
      <c r="E340" s="101"/>
      <c r="F340" s="102" t="s">
        <v>49</v>
      </c>
      <c r="G340" s="196">
        <f>C20</f>
        <v>0</v>
      </c>
      <c r="H340" s="196"/>
      <c r="I340" s="196"/>
      <c r="J340" s="196"/>
      <c r="K340" s="74"/>
      <c r="L340" s="197" t="s">
        <v>2</v>
      </c>
      <c r="M340" s="197"/>
      <c r="N340" s="197"/>
      <c r="O340" s="197" t="s">
        <v>3</v>
      </c>
      <c r="P340" s="197"/>
      <c r="Q340" s="194" t="s">
        <v>50</v>
      </c>
      <c r="R340" s="194"/>
      <c r="S340" s="194"/>
      <c r="T340" s="194"/>
      <c r="U340" s="17"/>
      <c r="V340" s="17"/>
      <c r="Z340" s="81" t="s">
        <v>4</v>
      </c>
      <c r="AA340" s="103">
        <f>$D$3</f>
        <v>0</v>
      </c>
      <c r="AB340" s="101"/>
      <c r="AC340" s="101"/>
    </row>
    <row r="341" spans="5:32" ht="15" thickBot="1" x14ac:dyDescent="0.4">
      <c r="E341" s="101"/>
      <c r="F341" s="104" t="s">
        <v>6</v>
      </c>
      <c r="G341" s="210">
        <f>E20</f>
        <v>20</v>
      </c>
      <c r="H341" s="211"/>
      <c r="I341" s="211"/>
      <c r="J341" s="211"/>
      <c r="K341" s="17"/>
      <c r="L341" s="211">
        <f>$F$3</f>
        <v>133</v>
      </c>
      <c r="M341" s="211"/>
      <c r="N341" s="211"/>
      <c r="O341" s="211">
        <f>$G$3</f>
        <v>68.599999999999994</v>
      </c>
      <c r="P341" s="211"/>
      <c r="Q341" s="212">
        <f>ROUND((G341*(L341/113)+(O341-AA344)),0)</f>
        <v>20</v>
      </c>
      <c r="R341" s="212"/>
      <c r="S341" s="212"/>
      <c r="T341" s="212"/>
      <c r="U341" s="17"/>
      <c r="V341" s="17"/>
      <c r="AA341" s="17"/>
      <c r="AB341" s="101"/>
      <c r="AC341" s="101"/>
    </row>
    <row r="342" spans="5:32" ht="15" thickBot="1" x14ac:dyDescent="0.4">
      <c r="E342" s="101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01"/>
      <c r="AC342" s="101"/>
    </row>
    <row r="343" spans="5:32" ht="15" thickBot="1" x14ac:dyDescent="0.4">
      <c r="E343" s="101"/>
      <c r="F343" s="105" t="s">
        <v>14</v>
      </c>
      <c r="G343" s="106">
        <v>1</v>
      </c>
      <c r="H343" s="106">
        <v>2</v>
      </c>
      <c r="I343" s="106">
        <v>3</v>
      </c>
      <c r="J343" s="106">
        <v>4</v>
      </c>
      <c r="K343" s="106">
        <v>5</v>
      </c>
      <c r="L343" s="106">
        <v>6</v>
      </c>
      <c r="M343" s="106">
        <v>7</v>
      </c>
      <c r="N343" s="106">
        <v>8</v>
      </c>
      <c r="O343" s="107">
        <v>9</v>
      </c>
      <c r="P343" s="36" t="s">
        <v>8</v>
      </c>
      <c r="Q343" s="108">
        <v>10</v>
      </c>
      <c r="R343" s="106">
        <v>11</v>
      </c>
      <c r="S343" s="106">
        <v>12</v>
      </c>
      <c r="T343" s="106">
        <v>13</v>
      </c>
      <c r="U343" s="106">
        <v>14</v>
      </c>
      <c r="V343" s="106">
        <v>15</v>
      </c>
      <c r="W343" s="106">
        <v>16</v>
      </c>
      <c r="X343" s="106">
        <v>17</v>
      </c>
      <c r="Y343" s="107">
        <v>18</v>
      </c>
      <c r="Z343" s="36" t="s">
        <v>9</v>
      </c>
      <c r="AA343" s="37" t="s">
        <v>10</v>
      </c>
      <c r="AB343" s="101"/>
      <c r="AC343" s="101"/>
    </row>
    <row r="344" spans="5:32" x14ac:dyDescent="0.35">
      <c r="E344" s="101"/>
      <c r="F344" s="109" t="s">
        <v>11</v>
      </c>
      <c r="G344" s="110">
        <f>G$7</f>
        <v>4</v>
      </c>
      <c r="H344" s="110">
        <f t="shared" ref="H344:O344" si="169">H$7</f>
        <v>4</v>
      </c>
      <c r="I344" s="110">
        <f t="shared" si="169"/>
        <v>5</v>
      </c>
      <c r="J344" s="110">
        <f t="shared" si="169"/>
        <v>4</v>
      </c>
      <c r="K344" s="110">
        <f t="shared" si="169"/>
        <v>3</v>
      </c>
      <c r="L344" s="110">
        <f t="shared" si="169"/>
        <v>5</v>
      </c>
      <c r="M344" s="110">
        <f t="shared" si="169"/>
        <v>3</v>
      </c>
      <c r="N344" s="110">
        <f t="shared" si="169"/>
        <v>5</v>
      </c>
      <c r="O344" s="110">
        <f t="shared" si="169"/>
        <v>3</v>
      </c>
      <c r="P344" s="111">
        <f>SUM(G344:O344)</f>
        <v>36</v>
      </c>
      <c r="Q344" s="110">
        <f t="shared" ref="Q344:Y344" si="170">Q$7</f>
        <v>4</v>
      </c>
      <c r="R344" s="112">
        <f t="shared" si="170"/>
        <v>4</v>
      </c>
      <c r="S344" s="112">
        <f t="shared" si="170"/>
        <v>3</v>
      </c>
      <c r="T344" s="112">
        <f t="shared" si="170"/>
        <v>5</v>
      </c>
      <c r="U344" s="112">
        <f t="shared" si="170"/>
        <v>3</v>
      </c>
      <c r="V344" s="112">
        <f t="shared" si="170"/>
        <v>4</v>
      </c>
      <c r="W344" s="112">
        <f t="shared" si="170"/>
        <v>4</v>
      </c>
      <c r="X344" s="112">
        <f t="shared" si="170"/>
        <v>5</v>
      </c>
      <c r="Y344" s="113">
        <f t="shared" si="170"/>
        <v>4</v>
      </c>
      <c r="Z344" s="111">
        <f>SUM(Q344:Y344)</f>
        <v>36</v>
      </c>
      <c r="AA344" s="44">
        <f>SUM(P344+Z344)</f>
        <v>72</v>
      </c>
      <c r="AB344" s="101"/>
      <c r="AC344" s="101"/>
    </row>
    <row r="345" spans="5:32" x14ac:dyDescent="0.35">
      <c r="E345" s="101"/>
      <c r="F345" s="114" t="s">
        <v>7</v>
      </c>
      <c r="G345" s="115">
        <f>G$8</f>
        <v>4</v>
      </c>
      <c r="H345" s="115">
        <f t="shared" ref="H345:O345" si="171">H$8</f>
        <v>8</v>
      </c>
      <c r="I345" s="115">
        <f t="shared" si="171"/>
        <v>12</v>
      </c>
      <c r="J345" s="115">
        <f t="shared" si="171"/>
        <v>14</v>
      </c>
      <c r="K345" s="115">
        <f t="shared" si="171"/>
        <v>2</v>
      </c>
      <c r="L345" s="115">
        <f t="shared" si="171"/>
        <v>10</v>
      </c>
      <c r="M345" s="115">
        <f t="shared" si="171"/>
        <v>18</v>
      </c>
      <c r="N345" s="115">
        <f t="shared" si="171"/>
        <v>16</v>
      </c>
      <c r="O345" s="116">
        <f t="shared" si="171"/>
        <v>6</v>
      </c>
      <c r="P345" s="117"/>
      <c r="Q345" s="118">
        <f t="shared" ref="Q345:Y345" si="172">Q$8</f>
        <v>1</v>
      </c>
      <c r="R345" s="119">
        <f t="shared" si="172"/>
        <v>9</v>
      </c>
      <c r="S345" s="119">
        <f t="shared" si="172"/>
        <v>11</v>
      </c>
      <c r="T345" s="119">
        <f t="shared" si="172"/>
        <v>5</v>
      </c>
      <c r="U345" s="119">
        <f t="shared" si="172"/>
        <v>17</v>
      </c>
      <c r="V345" s="119">
        <f t="shared" si="172"/>
        <v>15</v>
      </c>
      <c r="W345" s="119">
        <f t="shared" si="172"/>
        <v>3</v>
      </c>
      <c r="X345" s="119">
        <f t="shared" si="172"/>
        <v>13</v>
      </c>
      <c r="Y345" s="116">
        <f t="shared" si="172"/>
        <v>7</v>
      </c>
      <c r="Z345" s="117"/>
      <c r="AA345" s="120"/>
      <c r="AB345" s="101"/>
      <c r="AC345" s="101"/>
    </row>
    <row r="346" spans="5:32" ht="15" thickBot="1" x14ac:dyDescent="0.4">
      <c r="E346" s="101"/>
      <c r="F346" s="121" t="s">
        <v>50</v>
      </c>
      <c r="G346" s="122">
        <f>IF($Q341&lt;=18,IF(G345&lt;=$Q341,1,0),IF($Q341&lt;=36,IF(G345&lt;=($Q341-18),2,1),IF($Q341&gt;36,IF(G345&lt;=($Q341-36),3,2))))</f>
        <v>1</v>
      </c>
      <c r="H346" s="122">
        <f t="shared" ref="H346:O346" si="173">IF($Q341&lt;=18,IF(H345&lt;=$Q341,1,0),IF($Q341&lt;=36,IF(H345&lt;=($Q341-18),2,1),IF($Q341&gt;36,IF(H345&lt;=($Q341-36),3,2))))</f>
        <v>1</v>
      </c>
      <c r="I346" s="122">
        <f t="shared" si="173"/>
        <v>1</v>
      </c>
      <c r="J346" s="122">
        <f t="shared" si="173"/>
        <v>1</v>
      </c>
      <c r="K346" s="122">
        <f t="shared" si="173"/>
        <v>2</v>
      </c>
      <c r="L346" s="122">
        <f t="shared" si="173"/>
        <v>1</v>
      </c>
      <c r="M346" s="122">
        <f t="shared" si="173"/>
        <v>1</v>
      </c>
      <c r="N346" s="122">
        <f t="shared" si="173"/>
        <v>1</v>
      </c>
      <c r="O346" s="123">
        <f t="shared" si="173"/>
        <v>1</v>
      </c>
      <c r="P346" s="124">
        <f>SUM(G346:O346)</f>
        <v>10</v>
      </c>
      <c r="Q346" s="123">
        <f t="shared" ref="Q346:Y346" si="174">IF($Q341&lt;=18,IF(Q345&lt;=$Q341,1,0),IF($Q341&lt;=36,IF(Q345&lt;=($Q341-18),2,1),IF($Q341&gt;36,IF(Q345&lt;=($Q341-36),3,2))))</f>
        <v>2</v>
      </c>
      <c r="R346" s="123">
        <f t="shared" si="174"/>
        <v>1</v>
      </c>
      <c r="S346" s="123">
        <f t="shared" si="174"/>
        <v>1</v>
      </c>
      <c r="T346" s="123">
        <f t="shared" si="174"/>
        <v>1</v>
      </c>
      <c r="U346" s="123">
        <f t="shared" si="174"/>
        <v>1</v>
      </c>
      <c r="V346" s="123">
        <f t="shared" si="174"/>
        <v>1</v>
      </c>
      <c r="W346" s="123">
        <f t="shared" si="174"/>
        <v>1</v>
      </c>
      <c r="X346" s="123">
        <f t="shared" si="174"/>
        <v>1</v>
      </c>
      <c r="Y346" s="123">
        <f t="shared" si="174"/>
        <v>1</v>
      </c>
      <c r="Z346" s="125">
        <f>SUM(Q346:Y346)</f>
        <v>10</v>
      </c>
      <c r="AA346" s="126">
        <f>P346+Z346</f>
        <v>20</v>
      </c>
      <c r="AB346" s="101"/>
      <c r="AC346" s="101"/>
    </row>
    <row r="347" spans="5:32" x14ac:dyDescent="0.35">
      <c r="E347" s="101"/>
      <c r="F347" s="127" t="s">
        <v>51</v>
      </c>
      <c r="G347" s="128">
        <f t="shared" ref="G347:O347" si="175">G20</f>
        <v>10</v>
      </c>
      <c r="H347" s="128">
        <f t="shared" si="175"/>
        <v>10</v>
      </c>
      <c r="I347" s="128">
        <f t="shared" si="175"/>
        <v>10</v>
      </c>
      <c r="J347" s="128">
        <f t="shared" si="175"/>
        <v>10</v>
      </c>
      <c r="K347" s="128">
        <f t="shared" si="175"/>
        <v>10</v>
      </c>
      <c r="L347" s="128">
        <f t="shared" si="175"/>
        <v>10</v>
      </c>
      <c r="M347" s="128">
        <f t="shared" si="175"/>
        <v>10</v>
      </c>
      <c r="N347" s="128">
        <f t="shared" si="175"/>
        <v>10</v>
      </c>
      <c r="O347" s="128">
        <f t="shared" si="175"/>
        <v>10</v>
      </c>
      <c r="P347" s="129">
        <f>SUM(G347:O347)</f>
        <v>90</v>
      </c>
      <c r="Q347" s="130">
        <f t="shared" ref="Q347:Y347" si="176">Q20</f>
        <v>10</v>
      </c>
      <c r="R347" s="128">
        <f t="shared" si="176"/>
        <v>10</v>
      </c>
      <c r="S347" s="128">
        <f t="shared" si="176"/>
        <v>10</v>
      </c>
      <c r="T347" s="128">
        <f t="shared" si="176"/>
        <v>10</v>
      </c>
      <c r="U347" s="128">
        <f t="shared" si="176"/>
        <v>10</v>
      </c>
      <c r="V347" s="128">
        <f t="shared" si="176"/>
        <v>10</v>
      </c>
      <c r="W347" s="128">
        <f t="shared" si="176"/>
        <v>10</v>
      </c>
      <c r="X347" s="128">
        <f t="shared" si="176"/>
        <v>10</v>
      </c>
      <c r="Y347" s="131">
        <f t="shared" si="176"/>
        <v>10</v>
      </c>
      <c r="Z347" s="129">
        <f>SUM(Q347:Y347)</f>
        <v>90</v>
      </c>
      <c r="AA347" s="132">
        <f>P347+Z347</f>
        <v>180</v>
      </c>
      <c r="AB347" s="101"/>
      <c r="AC347" s="101"/>
    </row>
    <row r="348" spans="5:32" x14ac:dyDescent="0.35">
      <c r="E348" s="101"/>
      <c r="F348" s="133" t="s">
        <v>52</v>
      </c>
      <c r="G348" s="134">
        <f>IF(G347-G344=-1,3+G346)+IF(G347-G344=0,2+G346)+IF(G347-G344=1,1+G346)+IF(G347-G344=2,G346)+IF(G347-G344=3,IF(G346-1&gt;0,G346-1,0))+IF(G347-G344=4,IF(G346-2&gt;0,G346-2,0))</f>
        <v>0</v>
      </c>
      <c r="H348" s="134">
        <f t="shared" ref="H348:O348" si="177">IF(H347-H344=-1,3+H346)+IF(H347-H344=0,2+H346)+IF(H347-H344=1,1+H346)+IF(H347-H344=2,H346)+IF(H347-H344=3,IF(H346-1&gt;0,H346-1,0))+IF(H347-H344=4,IF(H346-2&gt;0,H346-2,0))</f>
        <v>0</v>
      </c>
      <c r="I348" s="134">
        <f t="shared" si="177"/>
        <v>0</v>
      </c>
      <c r="J348" s="134">
        <f t="shared" si="177"/>
        <v>0</v>
      </c>
      <c r="K348" s="134">
        <f t="shared" si="177"/>
        <v>0</v>
      </c>
      <c r="L348" s="134">
        <f t="shared" si="177"/>
        <v>0</v>
      </c>
      <c r="M348" s="134">
        <f t="shared" si="177"/>
        <v>0</v>
      </c>
      <c r="N348" s="134">
        <f t="shared" si="177"/>
        <v>0</v>
      </c>
      <c r="O348" s="135">
        <f t="shared" si="177"/>
        <v>0</v>
      </c>
      <c r="P348" s="136">
        <f>SUM(G348:O348)</f>
        <v>0</v>
      </c>
      <c r="Q348" s="137">
        <f t="shared" ref="Q348:Y348" si="178">IF(Q347-Q344=-1,3+Q346)+IF(Q347-Q344=0,2+Q346)+IF(Q347-Q344=1,1+Q346)+IF(Q347-Q344=2,Q346)+IF(Q347-Q344=3,IF(Q346-1&gt;0,Q346-1,0))+IF(Q347-Q344=4,IF(Q346-2&gt;0,Q346-2,0))</f>
        <v>0</v>
      </c>
      <c r="R348" s="138">
        <f t="shared" si="178"/>
        <v>0</v>
      </c>
      <c r="S348" s="138">
        <f t="shared" si="178"/>
        <v>0</v>
      </c>
      <c r="T348" s="138">
        <f t="shared" si="178"/>
        <v>0</v>
      </c>
      <c r="U348" s="138">
        <f t="shared" si="178"/>
        <v>0</v>
      </c>
      <c r="V348" s="138">
        <f t="shared" si="178"/>
        <v>0</v>
      </c>
      <c r="W348" s="138">
        <f t="shared" si="178"/>
        <v>0</v>
      </c>
      <c r="X348" s="138">
        <f t="shared" si="178"/>
        <v>0</v>
      </c>
      <c r="Y348" s="135">
        <f t="shared" si="178"/>
        <v>0</v>
      </c>
      <c r="Z348" s="136">
        <f>SUM(Q348:Y348)</f>
        <v>0</v>
      </c>
      <c r="AA348" s="139">
        <f>P348+Z348</f>
        <v>0</v>
      </c>
      <c r="AB348" s="101"/>
      <c r="AC348" s="101"/>
    </row>
    <row r="349" spans="5:32" ht="15" thickBot="1" x14ac:dyDescent="0.4">
      <c r="E349" s="101"/>
      <c r="F349" s="140" t="s">
        <v>53</v>
      </c>
      <c r="G349" s="141">
        <f t="shared" ref="G349:O349" si="179">IF(G347-G344=-2,4)+IF(G347-G344=-1,3)+IF(G347-G344=0,2)+IF(G347-G344=1,1)+IF(G347-G344&gt;2,0)</f>
        <v>0</v>
      </c>
      <c r="H349" s="141">
        <f t="shared" si="179"/>
        <v>0</v>
      </c>
      <c r="I349" s="141">
        <f t="shared" si="179"/>
        <v>0</v>
      </c>
      <c r="J349" s="141">
        <f t="shared" si="179"/>
        <v>0</v>
      </c>
      <c r="K349" s="141">
        <f t="shared" si="179"/>
        <v>0</v>
      </c>
      <c r="L349" s="141">
        <f t="shared" si="179"/>
        <v>0</v>
      </c>
      <c r="M349" s="141">
        <f t="shared" si="179"/>
        <v>0</v>
      </c>
      <c r="N349" s="141">
        <f t="shared" si="179"/>
        <v>0</v>
      </c>
      <c r="O349" s="142">
        <f t="shared" si="179"/>
        <v>0</v>
      </c>
      <c r="P349" s="143">
        <f>SUM(G349:O349)</f>
        <v>0</v>
      </c>
      <c r="Q349" s="142">
        <f t="shared" ref="Q349:Y349" si="180">IF(Q347-Q344=-2,4)+IF(Q347-Q344=-1,3)+IF(Q347-Q344=0,2)+IF(Q347-Q344=1,1)+IF(Q347-Q344&gt;2,0)</f>
        <v>0</v>
      </c>
      <c r="R349" s="142">
        <f t="shared" si="180"/>
        <v>0</v>
      </c>
      <c r="S349" s="142">
        <f t="shared" si="180"/>
        <v>0</v>
      </c>
      <c r="T349" s="142">
        <f t="shared" si="180"/>
        <v>0</v>
      </c>
      <c r="U349" s="142">
        <f t="shared" si="180"/>
        <v>0</v>
      </c>
      <c r="V349" s="142">
        <f t="shared" si="180"/>
        <v>0</v>
      </c>
      <c r="W349" s="142">
        <f t="shared" si="180"/>
        <v>0</v>
      </c>
      <c r="X349" s="142">
        <f t="shared" si="180"/>
        <v>0</v>
      </c>
      <c r="Y349" s="142">
        <f t="shared" si="180"/>
        <v>0</v>
      </c>
      <c r="Z349" s="143">
        <f>SUM(Q349:Y349)</f>
        <v>0</v>
      </c>
      <c r="AA349" s="144">
        <f>P349+Z349</f>
        <v>0</v>
      </c>
      <c r="AB349" s="101"/>
      <c r="AC349" s="101"/>
    </row>
    <row r="350" spans="5:32" x14ac:dyDescent="0.35">
      <c r="E350" s="101"/>
      <c r="F350" s="38"/>
      <c r="G350" s="28">
        <f>G347-G344</f>
        <v>6</v>
      </c>
      <c r="H350" s="28">
        <f t="shared" ref="H350:O350" si="181">H347-H344</f>
        <v>6</v>
      </c>
      <c r="I350" s="28">
        <f t="shared" si="181"/>
        <v>5</v>
      </c>
      <c r="J350" s="28">
        <f t="shared" si="181"/>
        <v>6</v>
      </c>
      <c r="K350" s="28">
        <f t="shared" si="181"/>
        <v>7</v>
      </c>
      <c r="L350" s="28">
        <f t="shared" si="181"/>
        <v>5</v>
      </c>
      <c r="M350" s="28">
        <f t="shared" si="181"/>
        <v>7</v>
      </c>
      <c r="N350" s="28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5"/>
      <c r="AA350" s="146"/>
      <c r="AB350" s="101"/>
      <c r="AC350" s="101"/>
    </row>
    <row r="351" spans="5:32" x14ac:dyDescent="0.35">
      <c r="E351" s="101"/>
      <c r="F351" s="38"/>
      <c r="G351" s="28"/>
      <c r="H351" s="28"/>
      <c r="I351" s="28"/>
      <c r="J351" s="28"/>
      <c r="K351" s="28"/>
      <c r="L351" s="28"/>
      <c r="M351" s="28"/>
      <c r="N351" s="2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5"/>
      <c r="AA351" s="146"/>
      <c r="AB351" s="101"/>
      <c r="AC351" s="101"/>
    </row>
    <row r="352" spans="5:32" ht="15" thickBot="1" x14ac:dyDescent="0.4">
      <c r="E352" s="101"/>
      <c r="F352" s="38"/>
      <c r="G352" s="28"/>
      <c r="H352" s="28"/>
      <c r="I352" s="28"/>
      <c r="J352" s="28"/>
      <c r="K352" s="28"/>
      <c r="L352" s="28"/>
      <c r="M352" s="28"/>
      <c r="N352" s="28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01"/>
      <c r="AC352" s="101"/>
    </row>
    <row r="353" spans="5:32" ht="15" thickBot="1" x14ac:dyDescent="0.4">
      <c r="E353" s="147"/>
      <c r="F353" s="213" t="s">
        <v>54</v>
      </c>
      <c r="G353" s="213"/>
      <c r="H353" s="214" t="s">
        <v>55</v>
      </c>
      <c r="I353" s="214"/>
      <c r="J353" s="214"/>
      <c r="K353" s="214"/>
      <c r="L353" s="148">
        <f>COUNTIF(G350:Y350,"&lt;=-2")</f>
        <v>0</v>
      </c>
      <c r="M353" s="215" t="s">
        <v>56</v>
      </c>
      <c r="N353" s="215"/>
      <c r="O353" s="107">
        <f>COUNTIF(G350:Y350,"=0")</f>
        <v>0</v>
      </c>
      <c r="P353" s="198" t="s">
        <v>57</v>
      </c>
      <c r="Q353" s="198"/>
      <c r="R353" s="198"/>
      <c r="S353" s="198"/>
      <c r="T353" s="198"/>
      <c r="U353" s="148">
        <f>COUNTIF(G350:Y350,"=2")</f>
        <v>0</v>
      </c>
      <c r="V353" s="149"/>
      <c r="W353" s="149"/>
      <c r="X353" s="149"/>
      <c r="Y353" s="149"/>
      <c r="Z353" s="150"/>
      <c r="AA353" s="146"/>
      <c r="AB353" s="147"/>
      <c r="AC353" s="147"/>
      <c r="AD353" s="74"/>
      <c r="AE353" s="74"/>
      <c r="AF353" s="74"/>
    </row>
    <row r="354" spans="5:32" ht="15" thickBot="1" x14ac:dyDescent="0.4">
      <c r="E354" s="147"/>
      <c r="F354" s="213"/>
      <c r="G354" s="213"/>
      <c r="H354" s="216" t="s">
        <v>58</v>
      </c>
      <c r="I354" s="216"/>
      <c r="J354" s="216"/>
      <c r="K354" s="216"/>
      <c r="L354" s="151">
        <f>COUNTIF(G350:Y350,"=-1")</f>
        <v>0</v>
      </c>
      <c r="M354" s="217" t="s">
        <v>59</v>
      </c>
      <c r="N354" s="217"/>
      <c r="O354" s="152">
        <f>COUNTIF(G350:Y350,"=1")</f>
        <v>0</v>
      </c>
      <c r="P354" s="198" t="s">
        <v>60</v>
      </c>
      <c r="Q354" s="198"/>
      <c r="R354" s="198"/>
      <c r="S354" s="198"/>
      <c r="T354" s="198"/>
      <c r="U354" s="151">
        <f>COUNTIF(G350:Y350,"&gt;=3")</f>
        <v>18</v>
      </c>
      <c r="V354" s="149"/>
      <c r="W354" s="149"/>
      <c r="X354" s="149"/>
      <c r="Y354" s="149"/>
      <c r="Z354" s="150"/>
      <c r="AA354" s="146"/>
      <c r="AB354" s="147"/>
      <c r="AC354" s="147"/>
      <c r="AD354" s="74"/>
      <c r="AE354" s="74"/>
      <c r="AF354" s="74"/>
    </row>
    <row r="355" spans="5:32" x14ac:dyDescent="0.35">
      <c r="E355" s="147"/>
      <c r="F355" s="153"/>
      <c r="G355" s="153"/>
      <c r="H355" s="199" t="str">
        <f>M353</f>
        <v>Par</v>
      </c>
      <c r="I355" s="199"/>
      <c r="J355" s="28"/>
      <c r="K355" s="28"/>
      <c r="L355" s="28">
        <f>O353</f>
        <v>0</v>
      </c>
      <c r="M355" s="28"/>
      <c r="N355" s="38"/>
      <c r="O355" s="15"/>
      <c r="P355" s="149"/>
      <c r="Q355" s="149"/>
      <c r="R355" s="149"/>
      <c r="S355" s="149"/>
      <c r="T355" s="149"/>
      <c r="U355" s="15"/>
      <c r="V355" s="149"/>
      <c r="W355" s="149"/>
      <c r="X355" s="149"/>
      <c r="Y355" s="149"/>
      <c r="Z355" s="150"/>
      <c r="AA355" s="146"/>
      <c r="AB355" s="147"/>
      <c r="AC355" s="147"/>
      <c r="AD355" s="74"/>
      <c r="AE355" s="74"/>
      <c r="AF355" s="74"/>
    </row>
    <row r="356" spans="5:32" x14ac:dyDescent="0.35">
      <c r="E356" s="147"/>
      <c r="F356" s="153"/>
      <c r="G356" s="153"/>
      <c r="H356" s="200" t="str">
        <f>M354</f>
        <v>Bogey</v>
      </c>
      <c r="I356" s="200"/>
      <c r="J356" s="28"/>
      <c r="K356" s="28"/>
      <c r="L356" s="28">
        <f>O354</f>
        <v>0</v>
      </c>
      <c r="M356" s="28"/>
      <c r="N356" s="38"/>
      <c r="O356" s="15"/>
      <c r="P356" s="149"/>
      <c r="Q356" s="149"/>
      <c r="R356" s="149"/>
      <c r="S356" s="149"/>
      <c r="T356" s="149"/>
      <c r="U356" s="15"/>
      <c r="V356" s="149"/>
      <c r="W356" s="149"/>
      <c r="X356" s="149"/>
      <c r="Y356" s="149"/>
      <c r="Z356" s="150"/>
      <c r="AA356" s="146"/>
      <c r="AB356" s="147"/>
      <c r="AC356" s="147"/>
      <c r="AD356" s="74"/>
      <c r="AE356" s="74"/>
      <c r="AF356" s="74"/>
    </row>
    <row r="357" spans="5:32" x14ac:dyDescent="0.35">
      <c r="E357" s="147"/>
      <c r="F357" s="153"/>
      <c r="G357" s="153"/>
      <c r="H357" s="38" t="str">
        <f>P353</f>
        <v>Double bogey</v>
      </c>
      <c r="I357" s="38"/>
      <c r="J357" s="38"/>
      <c r="K357" s="38"/>
      <c r="L357" s="28">
        <f>U353</f>
        <v>0</v>
      </c>
      <c r="M357" s="28"/>
      <c r="N357" s="38"/>
      <c r="O357" s="15"/>
      <c r="P357" s="149"/>
      <c r="Q357" s="149"/>
      <c r="R357" s="149"/>
      <c r="S357" s="149"/>
      <c r="T357" s="149"/>
      <c r="U357" s="15"/>
      <c r="V357" s="149"/>
      <c r="W357" s="149"/>
      <c r="X357" s="149"/>
      <c r="Y357" s="149"/>
      <c r="Z357" s="150"/>
      <c r="AA357" s="146"/>
      <c r="AB357" s="147"/>
      <c r="AC357" s="147"/>
      <c r="AD357" s="74"/>
      <c r="AE357" s="74"/>
      <c r="AF357" s="74"/>
    </row>
    <row r="358" spans="5:32" x14ac:dyDescent="0.35">
      <c r="E358" s="147"/>
      <c r="F358" s="153"/>
      <c r="G358" s="153"/>
      <c r="H358" s="38" t="str">
        <f>P354</f>
        <v>Triple bogey &amp; plus</v>
      </c>
      <c r="I358" s="38"/>
      <c r="J358" s="38"/>
      <c r="K358" s="38"/>
      <c r="L358" s="28">
        <f>U354</f>
        <v>18</v>
      </c>
      <c r="M358" s="28"/>
      <c r="N358" s="38"/>
      <c r="O358" s="15"/>
      <c r="P358" s="149"/>
      <c r="Q358" s="149"/>
      <c r="R358" s="149"/>
      <c r="S358" s="149"/>
      <c r="T358" s="149"/>
      <c r="U358" s="15"/>
      <c r="V358" s="149"/>
      <c r="W358" s="149"/>
      <c r="X358" s="149"/>
      <c r="Y358" s="149"/>
      <c r="Z358" s="150"/>
      <c r="AA358" s="146"/>
      <c r="AB358" s="147"/>
      <c r="AC358" s="147"/>
      <c r="AD358" s="74"/>
      <c r="AE358" s="74"/>
      <c r="AF358" s="74"/>
    </row>
    <row r="359" spans="5:32" x14ac:dyDescent="0.35">
      <c r="E359" s="147"/>
      <c r="F359" s="153"/>
      <c r="G359" s="153"/>
      <c r="H359" s="38"/>
      <c r="I359" s="38"/>
      <c r="J359" s="38"/>
      <c r="K359" s="38"/>
      <c r="L359" s="28"/>
      <c r="M359" s="38"/>
      <c r="N359" s="38"/>
      <c r="O359" s="15"/>
      <c r="P359" s="149"/>
      <c r="Q359" s="149"/>
      <c r="R359" s="149"/>
      <c r="S359" s="149"/>
      <c r="T359" s="149"/>
      <c r="U359" s="15"/>
      <c r="V359" s="149"/>
      <c r="W359" s="149"/>
      <c r="X359" s="149"/>
      <c r="Y359" s="149"/>
      <c r="Z359" s="150"/>
      <c r="AA359" s="146"/>
      <c r="AB359" s="147"/>
      <c r="AC359" s="147"/>
      <c r="AD359" s="74"/>
      <c r="AE359" s="74"/>
      <c r="AF359" s="74"/>
    </row>
    <row r="360" spans="5:32" x14ac:dyDescent="0.35">
      <c r="E360" s="147"/>
      <c r="F360" s="153"/>
      <c r="G360" s="153"/>
      <c r="H360" s="38"/>
      <c r="I360" s="38"/>
      <c r="J360" s="38"/>
      <c r="K360" s="38"/>
      <c r="L360" s="28"/>
      <c r="M360" s="38"/>
      <c r="N360" s="38"/>
      <c r="O360" s="15"/>
      <c r="P360" s="149"/>
      <c r="Q360" s="149"/>
      <c r="R360" s="149"/>
      <c r="S360" s="149"/>
      <c r="T360" s="149"/>
      <c r="U360" s="15"/>
      <c r="V360" s="149"/>
      <c r="W360" s="149"/>
      <c r="X360" s="149"/>
      <c r="Y360" s="149"/>
      <c r="Z360" s="150"/>
      <c r="AA360" s="146"/>
      <c r="AB360" s="147"/>
      <c r="AC360" s="147"/>
      <c r="AD360" s="74"/>
      <c r="AE360" s="74"/>
      <c r="AF360" s="74"/>
    </row>
    <row r="361" spans="5:32" ht="15" thickBot="1" x14ac:dyDescent="0.4">
      <c r="E361" s="154"/>
      <c r="F361" s="155"/>
      <c r="G361" s="155"/>
      <c r="H361" s="156"/>
      <c r="I361" s="156"/>
      <c r="J361" s="156"/>
      <c r="K361" s="156"/>
      <c r="L361" s="156"/>
      <c r="M361" s="156"/>
      <c r="N361" s="156"/>
      <c r="O361" s="157"/>
      <c r="P361" s="157"/>
      <c r="Q361" s="157"/>
      <c r="R361" s="157"/>
      <c r="S361" s="158"/>
      <c r="T361" s="158"/>
      <c r="U361" s="158"/>
      <c r="V361" s="158"/>
      <c r="W361" s="158"/>
      <c r="X361" s="158"/>
      <c r="Y361" s="158"/>
      <c r="Z361" s="159"/>
      <c r="AA361" s="160"/>
      <c r="AB361" s="154"/>
      <c r="AC361" s="154"/>
      <c r="AD361" s="161"/>
      <c r="AE361" s="161"/>
      <c r="AF361" s="161"/>
    </row>
    <row r="362" spans="5:32" ht="15.5" thickTop="1" thickBot="1" x14ac:dyDescent="0.4"/>
    <row r="363" spans="5:32" x14ac:dyDescent="0.35">
      <c r="E363" s="101"/>
      <c r="F363" s="102" t="s">
        <v>49</v>
      </c>
      <c r="G363" s="196">
        <f>C21</f>
        <v>0</v>
      </c>
      <c r="H363" s="196"/>
      <c r="I363" s="196"/>
      <c r="J363" s="196"/>
      <c r="K363" s="74"/>
      <c r="L363" s="197" t="s">
        <v>2</v>
      </c>
      <c r="M363" s="197"/>
      <c r="N363" s="197"/>
      <c r="O363" s="197" t="s">
        <v>3</v>
      </c>
      <c r="P363" s="197"/>
      <c r="Q363" s="194" t="s">
        <v>50</v>
      </c>
      <c r="R363" s="194"/>
      <c r="S363" s="194"/>
      <c r="T363" s="194"/>
      <c r="U363" s="17"/>
      <c r="V363" s="17"/>
      <c r="Z363" s="81" t="s">
        <v>4</v>
      </c>
      <c r="AA363" s="103">
        <f>$D$3</f>
        <v>0</v>
      </c>
      <c r="AB363" s="101"/>
      <c r="AC363" s="101"/>
    </row>
    <row r="364" spans="5:32" ht="15" thickBot="1" x14ac:dyDescent="0.4">
      <c r="E364" s="101"/>
      <c r="F364" s="104" t="s">
        <v>6</v>
      </c>
      <c r="G364" s="210">
        <f>E21</f>
        <v>20</v>
      </c>
      <c r="H364" s="211"/>
      <c r="I364" s="211"/>
      <c r="J364" s="211"/>
      <c r="K364" s="17"/>
      <c r="L364" s="211">
        <f>$F$3</f>
        <v>133</v>
      </c>
      <c r="M364" s="211"/>
      <c r="N364" s="211"/>
      <c r="O364" s="211">
        <f>$G$3</f>
        <v>68.599999999999994</v>
      </c>
      <c r="P364" s="211"/>
      <c r="Q364" s="212">
        <f>ROUND((G364*(L364/113)+(O364-AA367)),0)</f>
        <v>20</v>
      </c>
      <c r="R364" s="212"/>
      <c r="S364" s="212"/>
      <c r="T364" s="212"/>
      <c r="U364" s="17"/>
      <c r="V364" s="17"/>
      <c r="AA364" s="17"/>
      <c r="AB364" s="101"/>
      <c r="AC364" s="101"/>
    </row>
    <row r="365" spans="5:32" ht="15" thickBot="1" x14ac:dyDescent="0.4">
      <c r="E365" s="101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01"/>
      <c r="AC365" s="101"/>
    </row>
    <row r="366" spans="5:32" ht="15" thickBot="1" x14ac:dyDescent="0.4">
      <c r="E366" s="101"/>
      <c r="F366" s="105" t="s">
        <v>14</v>
      </c>
      <c r="G366" s="106">
        <v>1</v>
      </c>
      <c r="H366" s="106">
        <v>2</v>
      </c>
      <c r="I366" s="106">
        <v>3</v>
      </c>
      <c r="J366" s="106">
        <v>4</v>
      </c>
      <c r="K366" s="106">
        <v>5</v>
      </c>
      <c r="L366" s="106">
        <v>6</v>
      </c>
      <c r="M366" s="106">
        <v>7</v>
      </c>
      <c r="N366" s="106">
        <v>8</v>
      </c>
      <c r="O366" s="107">
        <v>9</v>
      </c>
      <c r="P366" s="36" t="s">
        <v>8</v>
      </c>
      <c r="Q366" s="108">
        <v>10</v>
      </c>
      <c r="R366" s="106">
        <v>11</v>
      </c>
      <c r="S366" s="106">
        <v>12</v>
      </c>
      <c r="T366" s="106">
        <v>13</v>
      </c>
      <c r="U366" s="106">
        <v>14</v>
      </c>
      <c r="V366" s="106">
        <v>15</v>
      </c>
      <c r="W366" s="106">
        <v>16</v>
      </c>
      <c r="X366" s="106">
        <v>17</v>
      </c>
      <c r="Y366" s="107">
        <v>18</v>
      </c>
      <c r="Z366" s="36" t="s">
        <v>9</v>
      </c>
      <c r="AA366" s="37" t="s">
        <v>10</v>
      </c>
      <c r="AB366" s="101"/>
      <c r="AC366" s="101"/>
    </row>
    <row r="367" spans="5:32" x14ac:dyDescent="0.35">
      <c r="E367" s="101"/>
      <c r="F367" s="109" t="s">
        <v>11</v>
      </c>
      <c r="G367" s="110">
        <f>G$7</f>
        <v>4</v>
      </c>
      <c r="H367" s="110">
        <f t="shared" ref="H367:O367" si="183">H$7</f>
        <v>4</v>
      </c>
      <c r="I367" s="110">
        <f t="shared" si="183"/>
        <v>5</v>
      </c>
      <c r="J367" s="110">
        <f t="shared" si="183"/>
        <v>4</v>
      </c>
      <c r="K367" s="110">
        <f t="shared" si="183"/>
        <v>3</v>
      </c>
      <c r="L367" s="110">
        <f t="shared" si="183"/>
        <v>5</v>
      </c>
      <c r="M367" s="110">
        <f t="shared" si="183"/>
        <v>3</v>
      </c>
      <c r="N367" s="110">
        <f t="shared" si="183"/>
        <v>5</v>
      </c>
      <c r="O367" s="110">
        <f t="shared" si="183"/>
        <v>3</v>
      </c>
      <c r="P367" s="111">
        <f>SUM(G367:O367)</f>
        <v>36</v>
      </c>
      <c r="Q367" s="110">
        <f t="shared" ref="Q367:Y367" si="184">Q$7</f>
        <v>4</v>
      </c>
      <c r="R367" s="112">
        <f t="shared" si="184"/>
        <v>4</v>
      </c>
      <c r="S367" s="112">
        <f t="shared" si="184"/>
        <v>3</v>
      </c>
      <c r="T367" s="112">
        <f t="shared" si="184"/>
        <v>5</v>
      </c>
      <c r="U367" s="112">
        <f t="shared" si="184"/>
        <v>3</v>
      </c>
      <c r="V367" s="112">
        <f t="shared" si="184"/>
        <v>4</v>
      </c>
      <c r="W367" s="112">
        <f t="shared" si="184"/>
        <v>4</v>
      </c>
      <c r="X367" s="112">
        <f t="shared" si="184"/>
        <v>5</v>
      </c>
      <c r="Y367" s="113">
        <f t="shared" si="184"/>
        <v>4</v>
      </c>
      <c r="Z367" s="111">
        <f>SUM(Q367:Y367)</f>
        <v>36</v>
      </c>
      <c r="AA367" s="44">
        <f>SUM(P367+Z367)</f>
        <v>72</v>
      </c>
      <c r="AB367" s="101"/>
      <c r="AC367" s="101"/>
    </row>
    <row r="368" spans="5:32" x14ac:dyDescent="0.35">
      <c r="E368" s="101"/>
      <c r="F368" s="114" t="s">
        <v>7</v>
      </c>
      <c r="G368" s="115">
        <f>G$8</f>
        <v>4</v>
      </c>
      <c r="H368" s="115">
        <f t="shared" ref="H368:O368" si="185">H$8</f>
        <v>8</v>
      </c>
      <c r="I368" s="115">
        <f t="shared" si="185"/>
        <v>12</v>
      </c>
      <c r="J368" s="115">
        <f t="shared" si="185"/>
        <v>14</v>
      </c>
      <c r="K368" s="115">
        <f t="shared" si="185"/>
        <v>2</v>
      </c>
      <c r="L368" s="115">
        <f t="shared" si="185"/>
        <v>10</v>
      </c>
      <c r="M368" s="115">
        <f t="shared" si="185"/>
        <v>18</v>
      </c>
      <c r="N368" s="115">
        <f t="shared" si="185"/>
        <v>16</v>
      </c>
      <c r="O368" s="116">
        <f t="shared" si="185"/>
        <v>6</v>
      </c>
      <c r="P368" s="117"/>
      <c r="Q368" s="118">
        <f t="shared" ref="Q368:Y368" si="186">Q$8</f>
        <v>1</v>
      </c>
      <c r="R368" s="119">
        <f t="shared" si="186"/>
        <v>9</v>
      </c>
      <c r="S368" s="119">
        <f t="shared" si="186"/>
        <v>11</v>
      </c>
      <c r="T368" s="119">
        <f t="shared" si="186"/>
        <v>5</v>
      </c>
      <c r="U368" s="119">
        <f t="shared" si="186"/>
        <v>17</v>
      </c>
      <c r="V368" s="119">
        <f t="shared" si="186"/>
        <v>15</v>
      </c>
      <c r="W368" s="119">
        <f t="shared" si="186"/>
        <v>3</v>
      </c>
      <c r="X368" s="119">
        <f t="shared" si="186"/>
        <v>13</v>
      </c>
      <c r="Y368" s="116">
        <f t="shared" si="186"/>
        <v>7</v>
      </c>
      <c r="Z368" s="117"/>
      <c r="AA368" s="120"/>
      <c r="AB368" s="101"/>
      <c r="AC368" s="101"/>
    </row>
    <row r="369" spans="5:32" ht="15" thickBot="1" x14ac:dyDescent="0.4">
      <c r="E369" s="101"/>
      <c r="F369" s="121" t="s">
        <v>50</v>
      </c>
      <c r="G369" s="122">
        <f>IF($Q364&lt;=18,IF(G368&lt;=$Q364,1,0),IF($Q364&lt;=36,IF(G368&lt;=($Q364-18),2,1),IF($Q364&gt;36,IF(G368&lt;=($Q364-36),3,2))))</f>
        <v>1</v>
      </c>
      <c r="H369" s="122">
        <f t="shared" ref="H369:O369" si="187">IF($Q364&lt;=18,IF(H368&lt;=$Q364,1,0),IF($Q364&lt;=36,IF(H368&lt;=($Q364-18),2,1),IF($Q364&gt;36,IF(H368&lt;=($Q364-36),3,2))))</f>
        <v>1</v>
      </c>
      <c r="I369" s="122">
        <f t="shared" si="187"/>
        <v>1</v>
      </c>
      <c r="J369" s="122">
        <f t="shared" si="187"/>
        <v>1</v>
      </c>
      <c r="K369" s="122">
        <f t="shared" si="187"/>
        <v>2</v>
      </c>
      <c r="L369" s="122">
        <f t="shared" si="187"/>
        <v>1</v>
      </c>
      <c r="M369" s="122">
        <f t="shared" si="187"/>
        <v>1</v>
      </c>
      <c r="N369" s="122">
        <f t="shared" si="187"/>
        <v>1</v>
      </c>
      <c r="O369" s="123">
        <f t="shared" si="187"/>
        <v>1</v>
      </c>
      <c r="P369" s="124">
        <f>SUM(G369:O369)</f>
        <v>10</v>
      </c>
      <c r="Q369" s="123">
        <f t="shared" ref="Q369:Y369" si="188">IF($Q364&lt;=18,IF(Q368&lt;=$Q364,1,0),IF($Q364&lt;=36,IF(Q368&lt;=($Q364-18),2,1),IF($Q364&gt;36,IF(Q368&lt;=($Q364-36),3,2))))</f>
        <v>2</v>
      </c>
      <c r="R369" s="123">
        <f t="shared" si="188"/>
        <v>1</v>
      </c>
      <c r="S369" s="123">
        <f t="shared" si="188"/>
        <v>1</v>
      </c>
      <c r="T369" s="123">
        <f t="shared" si="188"/>
        <v>1</v>
      </c>
      <c r="U369" s="123">
        <f t="shared" si="188"/>
        <v>1</v>
      </c>
      <c r="V369" s="123">
        <f t="shared" si="188"/>
        <v>1</v>
      </c>
      <c r="W369" s="123">
        <f t="shared" si="188"/>
        <v>1</v>
      </c>
      <c r="X369" s="123">
        <f t="shared" si="188"/>
        <v>1</v>
      </c>
      <c r="Y369" s="123">
        <f t="shared" si="188"/>
        <v>1</v>
      </c>
      <c r="Z369" s="125">
        <f>SUM(Q369:Y369)</f>
        <v>10</v>
      </c>
      <c r="AA369" s="126">
        <f>P369+Z369</f>
        <v>20</v>
      </c>
      <c r="AB369" s="101"/>
      <c r="AC369" s="101"/>
    </row>
    <row r="370" spans="5:32" x14ac:dyDescent="0.35">
      <c r="E370" s="101"/>
      <c r="F370" s="127" t="s">
        <v>51</v>
      </c>
      <c r="G370" s="128">
        <f t="shared" ref="G370:O370" si="189">G21</f>
        <v>10</v>
      </c>
      <c r="H370" s="128">
        <f t="shared" si="189"/>
        <v>10</v>
      </c>
      <c r="I370" s="128">
        <f t="shared" si="189"/>
        <v>10</v>
      </c>
      <c r="J370" s="128">
        <f t="shared" si="189"/>
        <v>10</v>
      </c>
      <c r="K370" s="128">
        <f t="shared" si="189"/>
        <v>10</v>
      </c>
      <c r="L370" s="128">
        <f t="shared" si="189"/>
        <v>10</v>
      </c>
      <c r="M370" s="128">
        <f t="shared" si="189"/>
        <v>10</v>
      </c>
      <c r="N370" s="128">
        <f t="shared" si="189"/>
        <v>10</v>
      </c>
      <c r="O370" s="128">
        <f t="shared" si="189"/>
        <v>10</v>
      </c>
      <c r="P370" s="129">
        <f>SUM(G370:O370)</f>
        <v>90</v>
      </c>
      <c r="Q370" s="130">
        <f t="shared" ref="Q370:Y370" si="190">Q21</f>
        <v>10</v>
      </c>
      <c r="R370" s="128">
        <f t="shared" si="190"/>
        <v>10</v>
      </c>
      <c r="S370" s="128">
        <f t="shared" si="190"/>
        <v>10</v>
      </c>
      <c r="T370" s="128">
        <f t="shared" si="190"/>
        <v>10</v>
      </c>
      <c r="U370" s="128">
        <f t="shared" si="190"/>
        <v>10</v>
      </c>
      <c r="V370" s="128">
        <f t="shared" si="190"/>
        <v>10</v>
      </c>
      <c r="W370" s="128">
        <f t="shared" si="190"/>
        <v>10</v>
      </c>
      <c r="X370" s="128">
        <f t="shared" si="190"/>
        <v>10</v>
      </c>
      <c r="Y370" s="131">
        <f t="shared" si="190"/>
        <v>10</v>
      </c>
      <c r="Z370" s="129">
        <f>SUM(Q370:Y370)</f>
        <v>90</v>
      </c>
      <c r="AA370" s="132">
        <f>P370+Z370</f>
        <v>180</v>
      </c>
      <c r="AB370" s="101"/>
      <c r="AC370" s="101"/>
    </row>
    <row r="371" spans="5:32" x14ac:dyDescent="0.35">
      <c r="E371" s="101"/>
      <c r="F371" s="133" t="s">
        <v>52</v>
      </c>
      <c r="G371" s="134">
        <f>IF(G370-G367=-1,3+G369)+IF(G370-G367=0,2+G369)+IF(G370-G367=1,1+G369)+IF(G370-G367=2,G369)+IF(G370-G367=3,IF(G369-1&gt;0,G369-1,0))+IF(G370-G367=4,IF(G369-2&gt;0,G369-2,0))</f>
        <v>0</v>
      </c>
      <c r="H371" s="134">
        <f t="shared" ref="H371:O371" si="191">IF(H370-H367=-1,3+H369)+IF(H370-H367=0,2+H369)+IF(H370-H367=1,1+H369)+IF(H370-H367=2,H369)+IF(H370-H367=3,IF(H369-1&gt;0,H369-1,0))+IF(H370-H367=4,IF(H369-2&gt;0,H369-2,0))</f>
        <v>0</v>
      </c>
      <c r="I371" s="134">
        <f t="shared" si="191"/>
        <v>0</v>
      </c>
      <c r="J371" s="134">
        <f t="shared" si="191"/>
        <v>0</v>
      </c>
      <c r="K371" s="134">
        <f t="shared" si="191"/>
        <v>0</v>
      </c>
      <c r="L371" s="134">
        <f t="shared" si="191"/>
        <v>0</v>
      </c>
      <c r="M371" s="134">
        <f t="shared" si="191"/>
        <v>0</v>
      </c>
      <c r="N371" s="134">
        <f t="shared" si="191"/>
        <v>0</v>
      </c>
      <c r="O371" s="135">
        <f t="shared" si="191"/>
        <v>0</v>
      </c>
      <c r="P371" s="136">
        <f>SUM(G371:O371)</f>
        <v>0</v>
      </c>
      <c r="Q371" s="137">
        <f t="shared" ref="Q371:Y371" si="192">IF(Q370-Q367=-1,3+Q369)+IF(Q370-Q367=0,2+Q369)+IF(Q370-Q367=1,1+Q369)+IF(Q370-Q367=2,Q369)+IF(Q370-Q367=3,IF(Q369-1&gt;0,Q369-1,0))+IF(Q370-Q367=4,IF(Q369-2&gt;0,Q369-2,0))</f>
        <v>0</v>
      </c>
      <c r="R371" s="138">
        <f t="shared" si="192"/>
        <v>0</v>
      </c>
      <c r="S371" s="138">
        <f t="shared" si="192"/>
        <v>0</v>
      </c>
      <c r="T371" s="138">
        <f t="shared" si="192"/>
        <v>0</v>
      </c>
      <c r="U371" s="138">
        <f t="shared" si="192"/>
        <v>0</v>
      </c>
      <c r="V371" s="138">
        <f t="shared" si="192"/>
        <v>0</v>
      </c>
      <c r="W371" s="138">
        <f t="shared" si="192"/>
        <v>0</v>
      </c>
      <c r="X371" s="138">
        <f t="shared" si="192"/>
        <v>0</v>
      </c>
      <c r="Y371" s="135">
        <f t="shared" si="192"/>
        <v>0</v>
      </c>
      <c r="Z371" s="136">
        <f>SUM(Q371:Y371)</f>
        <v>0</v>
      </c>
      <c r="AA371" s="139">
        <f>P371+Z371</f>
        <v>0</v>
      </c>
      <c r="AB371" s="101"/>
      <c r="AC371" s="101"/>
    </row>
    <row r="372" spans="5:32" ht="15" thickBot="1" x14ac:dyDescent="0.4">
      <c r="E372" s="101"/>
      <c r="F372" s="140" t="s">
        <v>53</v>
      </c>
      <c r="G372" s="141">
        <f t="shared" ref="G372:O372" si="193">IF(G370-G367=-2,4)+IF(G370-G367=-1,3)+IF(G370-G367=0,2)+IF(G370-G367=1,1)+IF(G370-G367&gt;2,0)</f>
        <v>0</v>
      </c>
      <c r="H372" s="141">
        <f t="shared" si="193"/>
        <v>0</v>
      </c>
      <c r="I372" s="141">
        <f t="shared" si="193"/>
        <v>0</v>
      </c>
      <c r="J372" s="141">
        <f t="shared" si="193"/>
        <v>0</v>
      </c>
      <c r="K372" s="141">
        <f t="shared" si="193"/>
        <v>0</v>
      </c>
      <c r="L372" s="141">
        <f t="shared" si="193"/>
        <v>0</v>
      </c>
      <c r="M372" s="141">
        <f t="shared" si="193"/>
        <v>0</v>
      </c>
      <c r="N372" s="141">
        <f t="shared" si="193"/>
        <v>0</v>
      </c>
      <c r="O372" s="142">
        <f t="shared" si="193"/>
        <v>0</v>
      </c>
      <c r="P372" s="143">
        <f>SUM(G372:O372)</f>
        <v>0</v>
      </c>
      <c r="Q372" s="142">
        <f t="shared" ref="Q372:Y372" si="194">IF(Q370-Q367=-2,4)+IF(Q370-Q367=-1,3)+IF(Q370-Q367=0,2)+IF(Q370-Q367=1,1)+IF(Q370-Q367&gt;2,0)</f>
        <v>0</v>
      </c>
      <c r="R372" s="142">
        <f t="shared" si="194"/>
        <v>0</v>
      </c>
      <c r="S372" s="142">
        <f t="shared" si="194"/>
        <v>0</v>
      </c>
      <c r="T372" s="142">
        <f t="shared" si="194"/>
        <v>0</v>
      </c>
      <c r="U372" s="142">
        <f t="shared" si="194"/>
        <v>0</v>
      </c>
      <c r="V372" s="142">
        <f t="shared" si="194"/>
        <v>0</v>
      </c>
      <c r="W372" s="142">
        <f t="shared" si="194"/>
        <v>0</v>
      </c>
      <c r="X372" s="142">
        <f t="shared" si="194"/>
        <v>0</v>
      </c>
      <c r="Y372" s="142">
        <f t="shared" si="194"/>
        <v>0</v>
      </c>
      <c r="Z372" s="143">
        <f>SUM(Q372:Y372)</f>
        <v>0</v>
      </c>
      <c r="AA372" s="144">
        <f>P372+Z372</f>
        <v>0</v>
      </c>
      <c r="AB372" s="101"/>
      <c r="AC372" s="101"/>
    </row>
    <row r="373" spans="5:32" x14ac:dyDescent="0.35">
      <c r="E373" s="101"/>
      <c r="F373" s="38"/>
      <c r="G373" s="28">
        <f>G370-G367</f>
        <v>6</v>
      </c>
      <c r="H373" s="28">
        <f t="shared" ref="H373:O373" si="195">H370-H367</f>
        <v>6</v>
      </c>
      <c r="I373" s="28">
        <f t="shared" si="195"/>
        <v>5</v>
      </c>
      <c r="J373" s="28">
        <f t="shared" si="195"/>
        <v>6</v>
      </c>
      <c r="K373" s="28">
        <f t="shared" si="195"/>
        <v>7</v>
      </c>
      <c r="L373" s="28">
        <f t="shared" si="195"/>
        <v>5</v>
      </c>
      <c r="M373" s="28">
        <f t="shared" si="195"/>
        <v>7</v>
      </c>
      <c r="N373" s="28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5"/>
      <c r="AA373" s="146"/>
      <c r="AB373" s="101"/>
      <c r="AC373" s="101"/>
    </row>
    <row r="374" spans="5:32" x14ac:dyDescent="0.35">
      <c r="E374" s="101"/>
      <c r="F374" s="38"/>
      <c r="G374" s="28"/>
      <c r="H374" s="28"/>
      <c r="I374" s="28"/>
      <c r="J374" s="28"/>
      <c r="K374" s="28"/>
      <c r="L374" s="28"/>
      <c r="M374" s="28"/>
      <c r="N374" s="2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5"/>
      <c r="AA374" s="146"/>
      <c r="AB374" s="101"/>
      <c r="AC374" s="101"/>
    </row>
    <row r="375" spans="5:32" ht="15" thickBot="1" x14ac:dyDescent="0.4">
      <c r="E375" s="101"/>
      <c r="F375" s="38"/>
      <c r="G375" s="28"/>
      <c r="H375" s="28"/>
      <c r="I375" s="28"/>
      <c r="J375" s="28"/>
      <c r="K375" s="28"/>
      <c r="L375" s="28"/>
      <c r="M375" s="28"/>
      <c r="N375" s="28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01"/>
      <c r="AC375" s="101"/>
    </row>
    <row r="376" spans="5:32" ht="15" thickBot="1" x14ac:dyDescent="0.4">
      <c r="E376" s="147"/>
      <c r="F376" s="213" t="s">
        <v>54</v>
      </c>
      <c r="G376" s="213"/>
      <c r="H376" s="214" t="s">
        <v>55</v>
      </c>
      <c r="I376" s="214"/>
      <c r="J376" s="214"/>
      <c r="K376" s="214"/>
      <c r="L376" s="148">
        <f>COUNTIF(G373:Y373,"&lt;=-2")</f>
        <v>0</v>
      </c>
      <c r="M376" s="215" t="s">
        <v>56</v>
      </c>
      <c r="N376" s="215"/>
      <c r="O376" s="107">
        <f>COUNTIF(G373:Y373,"=0")</f>
        <v>0</v>
      </c>
      <c r="P376" s="198" t="s">
        <v>57</v>
      </c>
      <c r="Q376" s="198"/>
      <c r="R376" s="198"/>
      <c r="S376" s="198"/>
      <c r="T376" s="198"/>
      <c r="U376" s="148">
        <f>COUNTIF(G373:Y373,"=2")</f>
        <v>0</v>
      </c>
      <c r="V376" s="149"/>
      <c r="W376" s="149"/>
      <c r="X376" s="149"/>
      <c r="Y376" s="149"/>
      <c r="Z376" s="150"/>
      <c r="AA376" s="146"/>
      <c r="AB376" s="147"/>
      <c r="AC376" s="147"/>
      <c r="AD376" s="74"/>
      <c r="AE376" s="74"/>
      <c r="AF376" s="74"/>
    </row>
    <row r="377" spans="5:32" ht="15" thickBot="1" x14ac:dyDescent="0.4">
      <c r="E377" s="147"/>
      <c r="F377" s="213"/>
      <c r="G377" s="213"/>
      <c r="H377" s="216" t="s">
        <v>58</v>
      </c>
      <c r="I377" s="216"/>
      <c r="J377" s="216"/>
      <c r="K377" s="216"/>
      <c r="L377" s="151">
        <f>COUNTIF(G373:Y373,"=-1")</f>
        <v>0</v>
      </c>
      <c r="M377" s="217" t="s">
        <v>59</v>
      </c>
      <c r="N377" s="217"/>
      <c r="O377" s="152">
        <f>COUNTIF(G373:Y373,"=1")</f>
        <v>0</v>
      </c>
      <c r="P377" s="198" t="s">
        <v>60</v>
      </c>
      <c r="Q377" s="198"/>
      <c r="R377" s="198"/>
      <c r="S377" s="198"/>
      <c r="T377" s="198"/>
      <c r="U377" s="151">
        <f>COUNTIF(G373:Y373,"&gt;=3")</f>
        <v>18</v>
      </c>
      <c r="V377" s="149"/>
      <c r="W377" s="149"/>
      <c r="X377" s="149"/>
      <c r="Y377" s="149"/>
      <c r="Z377" s="150"/>
      <c r="AA377" s="146"/>
      <c r="AB377" s="147"/>
      <c r="AC377" s="147"/>
      <c r="AD377" s="74"/>
      <c r="AE377" s="74"/>
      <c r="AF377" s="74"/>
    </row>
    <row r="378" spans="5:32" x14ac:dyDescent="0.35">
      <c r="E378" s="147"/>
      <c r="F378" s="153"/>
      <c r="G378" s="153"/>
      <c r="H378" s="199" t="str">
        <f>M376</f>
        <v>Par</v>
      </c>
      <c r="I378" s="199"/>
      <c r="J378" s="28"/>
      <c r="K378" s="28"/>
      <c r="L378" s="28">
        <f>O376</f>
        <v>0</v>
      </c>
      <c r="M378" s="28"/>
      <c r="N378" s="38"/>
      <c r="O378" s="15"/>
      <c r="P378" s="149"/>
      <c r="Q378" s="149"/>
      <c r="R378" s="149"/>
      <c r="S378" s="149"/>
      <c r="T378" s="149"/>
      <c r="U378" s="15"/>
      <c r="V378" s="149"/>
      <c r="W378" s="149"/>
      <c r="X378" s="149"/>
      <c r="Y378" s="149"/>
      <c r="Z378" s="150"/>
      <c r="AA378" s="146"/>
      <c r="AB378" s="147"/>
      <c r="AC378" s="147"/>
      <c r="AD378" s="74"/>
      <c r="AE378" s="74"/>
      <c r="AF378" s="74"/>
    </row>
    <row r="379" spans="5:32" x14ac:dyDescent="0.35">
      <c r="E379" s="147"/>
      <c r="F379" s="153"/>
      <c r="G379" s="153"/>
      <c r="H379" s="200" t="str">
        <f>M377</f>
        <v>Bogey</v>
      </c>
      <c r="I379" s="200"/>
      <c r="J379" s="28"/>
      <c r="K379" s="28"/>
      <c r="L379" s="28">
        <f>O377</f>
        <v>0</v>
      </c>
      <c r="M379" s="28"/>
      <c r="N379" s="38"/>
      <c r="O379" s="15"/>
      <c r="P379" s="149"/>
      <c r="Q379" s="149"/>
      <c r="R379" s="149"/>
      <c r="S379" s="149"/>
      <c r="T379" s="149"/>
      <c r="U379" s="15"/>
      <c r="V379" s="149"/>
      <c r="W379" s="149"/>
      <c r="X379" s="149"/>
      <c r="Y379" s="149"/>
      <c r="Z379" s="150"/>
      <c r="AA379" s="146"/>
      <c r="AB379" s="147"/>
      <c r="AC379" s="147"/>
      <c r="AD379" s="74"/>
      <c r="AE379" s="74"/>
      <c r="AF379" s="74"/>
    </row>
    <row r="380" spans="5:32" x14ac:dyDescent="0.35">
      <c r="E380" s="147"/>
      <c r="F380" s="153"/>
      <c r="G380" s="153"/>
      <c r="H380" s="38" t="str">
        <f>P376</f>
        <v>Double bogey</v>
      </c>
      <c r="I380" s="38"/>
      <c r="J380" s="38"/>
      <c r="K380" s="38"/>
      <c r="L380" s="28">
        <f>U376</f>
        <v>0</v>
      </c>
      <c r="M380" s="28"/>
      <c r="N380" s="38"/>
      <c r="O380" s="15"/>
      <c r="P380" s="149"/>
      <c r="Q380" s="149"/>
      <c r="R380" s="149"/>
      <c r="S380" s="149"/>
      <c r="T380" s="149"/>
      <c r="U380" s="15"/>
      <c r="V380" s="149"/>
      <c r="W380" s="149"/>
      <c r="X380" s="149"/>
      <c r="Y380" s="149"/>
      <c r="Z380" s="150"/>
      <c r="AA380" s="146"/>
      <c r="AB380" s="147"/>
      <c r="AC380" s="147"/>
      <c r="AD380" s="74"/>
      <c r="AE380" s="74"/>
      <c r="AF380" s="74"/>
    </row>
    <row r="381" spans="5:32" x14ac:dyDescent="0.35">
      <c r="E381" s="147"/>
      <c r="F381" s="153"/>
      <c r="G381" s="153"/>
      <c r="H381" s="38" t="str">
        <f>P377</f>
        <v>Triple bogey &amp; plus</v>
      </c>
      <c r="I381" s="38"/>
      <c r="J381" s="38"/>
      <c r="K381" s="38"/>
      <c r="L381" s="28">
        <f>U377</f>
        <v>18</v>
      </c>
      <c r="M381" s="28"/>
      <c r="N381" s="38"/>
      <c r="O381" s="15"/>
      <c r="P381" s="149"/>
      <c r="Q381" s="149"/>
      <c r="R381" s="149"/>
      <c r="S381" s="149"/>
      <c r="T381" s="149"/>
      <c r="U381" s="15"/>
      <c r="V381" s="149"/>
      <c r="W381" s="149"/>
      <c r="X381" s="149"/>
      <c r="Y381" s="149"/>
      <c r="Z381" s="150"/>
      <c r="AA381" s="146"/>
      <c r="AB381" s="147"/>
      <c r="AC381" s="147"/>
      <c r="AD381" s="74"/>
      <c r="AE381" s="74"/>
      <c r="AF381" s="74"/>
    </row>
    <row r="382" spans="5:32" x14ac:dyDescent="0.35">
      <c r="E382" s="147"/>
      <c r="F382" s="153"/>
      <c r="G382" s="153"/>
      <c r="H382" s="38"/>
      <c r="I382" s="38"/>
      <c r="J382" s="38"/>
      <c r="K382" s="38"/>
      <c r="L382" s="28"/>
      <c r="M382" s="38"/>
      <c r="N382" s="38"/>
      <c r="O382" s="15"/>
      <c r="P382" s="149"/>
      <c r="Q382" s="149"/>
      <c r="R382" s="149"/>
      <c r="S382" s="149"/>
      <c r="T382" s="149"/>
      <c r="U382" s="15"/>
      <c r="V382" s="149"/>
      <c r="W382" s="149"/>
      <c r="X382" s="149"/>
      <c r="Y382" s="149"/>
      <c r="Z382" s="150"/>
      <c r="AA382" s="146"/>
      <c r="AB382" s="147"/>
      <c r="AC382" s="147"/>
      <c r="AD382" s="74"/>
      <c r="AE382" s="74"/>
      <c r="AF382" s="74"/>
    </row>
    <row r="383" spans="5:32" x14ac:dyDescent="0.35">
      <c r="E383" s="147"/>
      <c r="F383" s="153"/>
      <c r="G383" s="153"/>
      <c r="H383" s="38"/>
      <c r="I383" s="38"/>
      <c r="J383" s="38"/>
      <c r="K383" s="38"/>
      <c r="L383" s="28"/>
      <c r="M383" s="38"/>
      <c r="N383" s="38"/>
      <c r="O383" s="15"/>
      <c r="P383" s="149"/>
      <c r="Q383" s="149"/>
      <c r="R383" s="149"/>
      <c r="S383" s="149"/>
      <c r="T383" s="149"/>
      <c r="U383" s="15"/>
      <c r="V383" s="149"/>
      <c r="W383" s="149"/>
      <c r="X383" s="149"/>
      <c r="Y383" s="149"/>
      <c r="Z383" s="150"/>
      <c r="AA383" s="146"/>
      <c r="AB383" s="147"/>
      <c r="AC383" s="147"/>
      <c r="AD383" s="74"/>
      <c r="AE383" s="74"/>
      <c r="AF383" s="74"/>
    </row>
    <row r="384" spans="5:32" ht="15" thickBot="1" x14ac:dyDescent="0.4">
      <c r="E384" s="154"/>
      <c r="F384" s="155"/>
      <c r="G384" s="155"/>
      <c r="H384" s="156"/>
      <c r="I384" s="156"/>
      <c r="J384" s="156"/>
      <c r="K384" s="156"/>
      <c r="L384" s="156"/>
      <c r="M384" s="156"/>
      <c r="N384" s="156"/>
      <c r="O384" s="157"/>
      <c r="P384" s="157"/>
      <c r="Q384" s="157"/>
      <c r="R384" s="157"/>
      <c r="S384" s="158"/>
      <c r="T384" s="158"/>
      <c r="U384" s="158"/>
      <c r="V384" s="158"/>
      <c r="W384" s="158"/>
      <c r="X384" s="158"/>
      <c r="Y384" s="158"/>
      <c r="Z384" s="159"/>
      <c r="AA384" s="160"/>
      <c r="AB384" s="154"/>
      <c r="AC384" s="154"/>
      <c r="AD384" s="161"/>
      <c r="AE384" s="161"/>
      <c r="AF384" s="161"/>
    </row>
    <row r="385" spans="5:32" ht="15.5" thickTop="1" thickBot="1" x14ac:dyDescent="0.4"/>
    <row r="386" spans="5:32" x14ac:dyDescent="0.35">
      <c r="E386" s="101"/>
      <c r="F386" s="102" t="s">
        <v>49</v>
      </c>
      <c r="G386" s="196">
        <f>C22</f>
        <v>0</v>
      </c>
      <c r="H386" s="196"/>
      <c r="I386" s="196"/>
      <c r="J386" s="196"/>
      <c r="K386" s="74"/>
      <c r="L386" s="197" t="s">
        <v>2</v>
      </c>
      <c r="M386" s="197"/>
      <c r="N386" s="197"/>
      <c r="O386" s="197" t="s">
        <v>3</v>
      </c>
      <c r="P386" s="197"/>
      <c r="Q386" s="194" t="s">
        <v>50</v>
      </c>
      <c r="R386" s="194"/>
      <c r="S386" s="194"/>
      <c r="T386" s="194"/>
      <c r="U386" s="17"/>
      <c r="V386" s="17"/>
      <c r="Z386" s="81" t="s">
        <v>4</v>
      </c>
      <c r="AA386" s="103">
        <f>$D$3</f>
        <v>0</v>
      </c>
      <c r="AB386" s="101"/>
      <c r="AC386" s="101"/>
    </row>
    <row r="387" spans="5:32" ht="15" thickBot="1" x14ac:dyDescent="0.4">
      <c r="E387" s="101"/>
      <c r="F387" s="104" t="s">
        <v>6</v>
      </c>
      <c r="G387" s="210">
        <f>E22</f>
        <v>20</v>
      </c>
      <c r="H387" s="211"/>
      <c r="I387" s="211"/>
      <c r="J387" s="211"/>
      <c r="K387" s="17"/>
      <c r="L387" s="211">
        <f>$F$3</f>
        <v>133</v>
      </c>
      <c r="M387" s="211"/>
      <c r="N387" s="211"/>
      <c r="O387" s="211">
        <f>$G$3</f>
        <v>68.599999999999994</v>
      </c>
      <c r="P387" s="211"/>
      <c r="Q387" s="212">
        <f>ROUND((G387*(L387/113)+(O387-AA390)),0)</f>
        <v>20</v>
      </c>
      <c r="R387" s="212"/>
      <c r="S387" s="212"/>
      <c r="T387" s="212"/>
      <c r="U387" s="17"/>
      <c r="V387" s="17"/>
      <c r="AA387" s="17"/>
      <c r="AB387" s="101"/>
      <c r="AC387" s="101"/>
    </row>
    <row r="388" spans="5:32" ht="15" thickBot="1" x14ac:dyDescent="0.4">
      <c r="E388" s="101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01"/>
      <c r="AC388" s="101"/>
    </row>
    <row r="389" spans="5:32" ht="15" thickBot="1" x14ac:dyDescent="0.4">
      <c r="E389" s="101"/>
      <c r="F389" s="105" t="s">
        <v>14</v>
      </c>
      <c r="G389" s="106">
        <v>1</v>
      </c>
      <c r="H389" s="106">
        <v>2</v>
      </c>
      <c r="I389" s="106">
        <v>3</v>
      </c>
      <c r="J389" s="106">
        <v>4</v>
      </c>
      <c r="K389" s="106">
        <v>5</v>
      </c>
      <c r="L389" s="106">
        <v>6</v>
      </c>
      <c r="M389" s="106">
        <v>7</v>
      </c>
      <c r="N389" s="106">
        <v>8</v>
      </c>
      <c r="O389" s="107">
        <v>9</v>
      </c>
      <c r="P389" s="36" t="s">
        <v>8</v>
      </c>
      <c r="Q389" s="108">
        <v>10</v>
      </c>
      <c r="R389" s="106">
        <v>11</v>
      </c>
      <c r="S389" s="106">
        <v>12</v>
      </c>
      <c r="T389" s="106">
        <v>13</v>
      </c>
      <c r="U389" s="106">
        <v>14</v>
      </c>
      <c r="V389" s="106">
        <v>15</v>
      </c>
      <c r="W389" s="106">
        <v>16</v>
      </c>
      <c r="X389" s="106">
        <v>17</v>
      </c>
      <c r="Y389" s="107">
        <v>18</v>
      </c>
      <c r="Z389" s="36" t="s">
        <v>9</v>
      </c>
      <c r="AA389" s="37" t="s">
        <v>10</v>
      </c>
      <c r="AB389" s="101"/>
      <c r="AC389" s="101"/>
    </row>
    <row r="390" spans="5:32" x14ac:dyDescent="0.35">
      <c r="E390" s="101"/>
      <c r="F390" s="109" t="s">
        <v>11</v>
      </c>
      <c r="G390" s="110">
        <f>G$7</f>
        <v>4</v>
      </c>
      <c r="H390" s="110">
        <f t="shared" ref="H390:O390" si="197">H$7</f>
        <v>4</v>
      </c>
      <c r="I390" s="110">
        <f t="shared" si="197"/>
        <v>5</v>
      </c>
      <c r="J390" s="110">
        <f t="shared" si="197"/>
        <v>4</v>
      </c>
      <c r="K390" s="110">
        <f t="shared" si="197"/>
        <v>3</v>
      </c>
      <c r="L390" s="110">
        <f t="shared" si="197"/>
        <v>5</v>
      </c>
      <c r="M390" s="110">
        <f t="shared" si="197"/>
        <v>3</v>
      </c>
      <c r="N390" s="110">
        <f t="shared" si="197"/>
        <v>5</v>
      </c>
      <c r="O390" s="110">
        <f t="shared" si="197"/>
        <v>3</v>
      </c>
      <c r="P390" s="111">
        <f>SUM(G390:O390)</f>
        <v>36</v>
      </c>
      <c r="Q390" s="110">
        <f t="shared" ref="Q390:Y390" si="198">Q$7</f>
        <v>4</v>
      </c>
      <c r="R390" s="112">
        <f t="shared" si="198"/>
        <v>4</v>
      </c>
      <c r="S390" s="112">
        <f t="shared" si="198"/>
        <v>3</v>
      </c>
      <c r="T390" s="112">
        <f t="shared" si="198"/>
        <v>5</v>
      </c>
      <c r="U390" s="112">
        <f t="shared" si="198"/>
        <v>3</v>
      </c>
      <c r="V390" s="112">
        <f t="shared" si="198"/>
        <v>4</v>
      </c>
      <c r="W390" s="112">
        <f t="shared" si="198"/>
        <v>4</v>
      </c>
      <c r="X390" s="112">
        <f t="shared" si="198"/>
        <v>5</v>
      </c>
      <c r="Y390" s="113">
        <f t="shared" si="198"/>
        <v>4</v>
      </c>
      <c r="Z390" s="111">
        <f>SUM(Q390:Y390)</f>
        <v>36</v>
      </c>
      <c r="AA390" s="44">
        <f>SUM(P390+Z390)</f>
        <v>72</v>
      </c>
      <c r="AB390" s="101"/>
      <c r="AC390" s="101"/>
    </row>
    <row r="391" spans="5:32" x14ac:dyDescent="0.35">
      <c r="E391" s="101"/>
      <c r="F391" s="114" t="s">
        <v>7</v>
      </c>
      <c r="G391" s="115">
        <f>G$8</f>
        <v>4</v>
      </c>
      <c r="H391" s="115">
        <f t="shared" ref="H391:O391" si="199">H$8</f>
        <v>8</v>
      </c>
      <c r="I391" s="115">
        <f t="shared" si="199"/>
        <v>12</v>
      </c>
      <c r="J391" s="115">
        <f t="shared" si="199"/>
        <v>14</v>
      </c>
      <c r="K391" s="115">
        <f t="shared" si="199"/>
        <v>2</v>
      </c>
      <c r="L391" s="115">
        <f t="shared" si="199"/>
        <v>10</v>
      </c>
      <c r="M391" s="115">
        <f t="shared" si="199"/>
        <v>18</v>
      </c>
      <c r="N391" s="115">
        <f t="shared" si="199"/>
        <v>16</v>
      </c>
      <c r="O391" s="116">
        <f t="shared" si="199"/>
        <v>6</v>
      </c>
      <c r="P391" s="117"/>
      <c r="Q391" s="118">
        <f t="shared" ref="Q391:Y391" si="200">Q$8</f>
        <v>1</v>
      </c>
      <c r="R391" s="119">
        <f t="shared" si="200"/>
        <v>9</v>
      </c>
      <c r="S391" s="119">
        <f t="shared" si="200"/>
        <v>11</v>
      </c>
      <c r="T391" s="119">
        <f t="shared" si="200"/>
        <v>5</v>
      </c>
      <c r="U391" s="119">
        <f t="shared" si="200"/>
        <v>17</v>
      </c>
      <c r="V391" s="119">
        <f t="shared" si="200"/>
        <v>15</v>
      </c>
      <c r="W391" s="119">
        <f t="shared" si="200"/>
        <v>3</v>
      </c>
      <c r="X391" s="119">
        <f t="shared" si="200"/>
        <v>13</v>
      </c>
      <c r="Y391" s="116">
        <f t="shared" si="200"/>
        <v>7</v>
      </c>
      <c r="Z391" s="117"/>
      <c r="AA391" s="120"/>
      <c r="AB391" s="101"/>
      <c r="AC391" s="101"/>
    </row>
    <row r="392" spans="5:32" ht="15" thickBot="1" x14ac:dyDescent="0.4">
      <c r="E392" s="101"/>
      <c r="F392" s="121" t="s">
        <v>50</v>
      </c>
      <c r="G392" s="122">
        <f>IF($Q387&lt;=18,IF(G391&lt;=$Q387,1,0),IF($Q387&lt;=36,IF(G391&lt;=($Q387-18),2,1),IF($Q387&gt;36,IF(G391&lt;=($Q387-36),3,2))))</f>
        <v>1</v>
      </c>
      <c r="H392" s="122">
        <f t="shared" ref="H392:O392" si="201">IF($Q387&lt;=18,IF(H391&lt;=$Q387,1,0),IF($Q387&lt;=36,IF(H391&lt;=($Q387-18),2,1),IF($Q387&gt;36,IF(H391&lt;=($Q387-36),3,2))))</f>
        <v>1</v>
      </c>
      <c r="I392" s="122">
        <f t="shared" si="201"/>
        <v>1</v>
      </c>
      <c r="J392" s="122">
        <f t="shared" si="201"/>
        <v>1</v>
      </c>
      <c r="K392" s="122">
        <f t="shared" si="201"/>
        <v>2</v>
      </c>
      <c r="L392" s="122">
        <f t="shared" si="201"/>
        <v>1</v>
      </c>
      <c r="M392" s="122">
        <f t="shared" si="201"/>
        <v>1</v>
      </c>
      <c r="N392" s="122">
        <f t="shared" si="201"/>
        <v>1</v>
      </c>
      <c r="O392" s="123">
        <f t="shared" si="201"/>
        <v>1</v>
      </c>
      <c r="P392" s="124">
        <f>SUM(G392:O392)</f>
        <v>10</v>
      </c>
      <c r="Q392" s="123">
        <f t="shared" ref="Q392:Y392" si="202">IF($Q387&lt;=18,IF(Q391&lt;=$Q387,1,0),IF($Q387&lt;=36,IF(Q391&lt;=($Q387-18),2,1),IF($Q387&gt;36,IF(Q391&lt;=($Q387-36),3,2))))</f>
        <v>2</v>
      </c>
      <c r="R392" s="123">
        <f t="shared" si="202"/>
        <v>1</v>
      </c>
      <c r="S392" s="123">
        <f t="shared" si="202"/>
        <v>1</v>
      </c>
      <c r="T392" s="123">
        <f t="shared" si="202"/>
        <v>1</v>
      </c>
      <c r="U392" s="123">
        <f t="shared" si="202"/>
        <v>1</v>
      </c>
      <c r="V392" s="123">
        <f t="shared" si="202"/>
        <v>1</v>
      </c>
      <c r="W392" s="123">
        <f t="shared" si="202"/>
        <v>1</v>
      </c>
      <c r="X392" s="123">
        <f t="shared" si="202"/>
        <v>1</v>
      </c>
      <c r="Y392" s="123">
        <f t="shared" si="202"/>
        <v>1</v>
      </c>
      <c r="Z392" s="125">
        <f>SUM(Q392:Y392)</f>
        <v>10</v>
      </c>
      <c r="AA392" s="126">
        <f>P392+Z392</f>
        <v>20</v>
      </c>
      <c r="AB392" s="101"/>
      <c r="AC392" s="101"/>
    </row>
    <row r="393" spans="5:32" x14ac:dyDescent="0.35">
      <c r="E393" s="101"/>
      <c r="F393" s="127" t="s">
        <v>51</v>
      </c>
      <c r="G393" s="128">
        <f t="shared" ref="G393:O393" si="203">G22</f>
        <v>10</v>
      </c>
      <c r="H393" s="128">
        <f t="shared" si="203"/>
        <v>10</v>
      </c>
      <c r="I393" s="128">
        <f t="shared" si="203"/>
        <v>10</v>
      </c>
      <c r="J393" s="128">
        <f t="shared" si="203"/>
        <v>10</v>
      </c>
      <c r="K393" s="128">
        <f t="shared" si="203"/>
        <v>10</v>
      </c>
      <c r="L393" s="128">
        <f t="shared" si="203"/>
        <v>10</v>
      </c>
      <c r="M393" s="128">
        <f t="shared" si="203"/>
        <v>10</v>
      </c>
      <c r="N393" s="128">
        <f t="shared" si="203"/>
        <v>10</v>
      </c>
      <c r="O393" s="128">
        <f t="shared" si="203"/>
        <v>10</v>
      </c>
      <c r="P393" s="129">
        <f>SUM(G393:O393)</f>
        <v>90</v>
      </c>
      <c r="Q393" s="130">
        <f t="shared" ref="Q393:Y393" si="204">Q22</f>
        <v>10</v>
      </c>
      <c r="R393" s="128">
        <f t="shared" si="204"/>
        <v>10</v>
      </c>
      <c r="S393" s="128">
        <f t="shared" si="204"/>
        <v>10</v>
      </c>
      <c r="T393" s="128">
        <f t="shared" si="204"/>
        <v>10</v>
      </c>
      <c r="U393" s="128">
        <f t="shared" si="204"/>
        <v>10</v>
      </c>
      <c r="V393" s="128">
        <f t="shared" si="204"/>
        <v>10</v>
      </c>
      <c r="W393" s="128">
        <f t="shared" si="204"/>
        <v>10</v>
      </c>
      <c r="X393" s="128">
        <f t="shared" si="204"/>
        <v>10</v>
      </c>
      <c r="Y393" s="131">
        <f t="shared" si="204"/>
        <v>10</v>
      </c>
      <c r="Z393" s="129">
        <f>SUM(Q393:Y393)</f>
        <v>90</v>
      </c>
      <c r="AA393" s="132">
        <f>P393+Z393</f>
        <v>180</v>
      </c>
      <c r="AB393" s="101"/>
      <c r="AC393" s="101"/>
    </row>
    <row r="394" spans="5:32" x14ac:dyDescent="0.35">
      <c r="E394" s="101"/>
      <c r="F394" s="133" t="s">
        <v>52</v>
      </c>
      <c r="G394" s="134">
        <f>IF(G393-G390=-1,3+G392)+IF(G393-G390=0,2+G392)+IF(G393-G390=1,1+G392)+IF(G393-G390=2,G392)+IF(G393-G390=3,IF(G392-1&gt;0,G392-1,0))+IF(G393-G390=4,IF(G392-2&gt;0,G392-2,0))</f>
        <v>0</v>
      </c>
      <c r="H394" s="134">
        <f t="shared" ref="H394:O394" si="205">IF(H393-H390=-1,3+H392)+IF(H393-H390=0,2+H392)+IF(H393-H390=1,1+H392)+IF(H393-H390=2,H392)+IF(H393-H390=3,IF(H392-1&gt;0,H392-1,0))+IF(H393-H390=4,IF(H392-2&gt;0,H392-2,0))</f>
        <v>0</v>
      </c>
      <c r="I394" s="134">
        <f t="shared" si="205"/>
        <v>0</v>
      </c>
      <c r="J394" s="134">
        <f t="shared" si="205"/>
        <v>0</v>
      </c>
      <c r="K394" s="134">
        <f t="shared" si="205"/>
        <v>0</v>
      </c>
      <c r="L394" s="134">
        <f t="shared" si="205"/>
        <v>0</v>
      </c>
      <c r="M394" s="134">
        <f t="shared" si="205"/>
        <v>0</v>
      </c>
      <c r="N394" s="134">
        <f t="shared" si="205"/>
        <v>0</v>
      </c>
      <c r="O394" s="135">
        <f t="shared" si="205"/>
        <v>0</v>
      </c>
      <c r="P394" s="136">
        <f>SUM(G394:O394)</f>
        <v>0</v>
      </c>
      <c r="Q394" s="137">
        <f t="shared" ref="Q394:Y394" si="206">IF(Q393-Q390=-1,3+Q392)+IF(Q393-Q390=0,2+Q392)+IF(Q393-Q390=1,1+Q392)+IF(Q393-Q390=2,Q392)+IF(Q393-Q390=3,IF(Q392-1&gt;0,Q392-1,0))+IF(Q393-Q390=4,IF(Q392-2&gt;0,Q392-2,0))</f>
        <v>0</v>
      </c>
      <c r="R394" s="138">
        <f t="shared" si="206"/>
        <v>0</v>
      </c>
      <c r="S394" s="138">
        <f t="shared" si="206"/>
        <v>0</v>
      </c>
      <c r="T394" s="138">
        <f t="shared" si="206"/>
        <v>0</v>
      </c>
      <c r="U394" s="138">
        <f t="shared" si="206"/>
        <v>0</v>
      </c>
      <c r="V394" s="138">
        <f t="shared" si="206"/>
        <v>0</v>
      </c>
      <c r="W394" s="138">
        <f t="shared" si="206"/>
        <v>0</v>
      </c>
      <c r="X394" s="138">
        <f t="shared" si="206"/>
        <v>0</v>
      </c>
      <c r="Y394" s="135">
        <f t="shared" si="206"/>
        <v>0</v>
      </c>
      <c r="Z394" s="136">
        <f>SUM(Q394:Y394)</f>
        <v>0</v>
      </c>
      <c r="AA394" s="139">
        <f>P394+Z394</f>
        <v>0</v>
      </c>
      <c r="AB394" s="101"/>
      <c r="AC394" s="101"/>
    </row>
    <row r="395" spans="5:32" ht="15" thickBot="1" x14ac:dyDescent="0.4">
      <c r="E395" s="101"/>
      <c r="F395" s="140" t="s">
        <v>53</v>
      </c>
      <c r="G395" s="141">
        <f t="shared" ref="G395:O395" si="207">IF(G393-G390=-2,4)+IF(G393-G390=-1,3)+IF(G393-G390=0,2)+IF(G393-G390=1,1)+IF(G393-G390&gt;2,0)</f>
        <v>0</v>
      </c>
      <c r="H395" s="141">
        <f t="shared" si="207"/>
        <v>0</v>
      </c>
      <c r="I395" s="141">
        <f t="shared" si="207"/>
        <v>0</v>
      </c>
      <c r="J395" s="141">
        <f t="shared" si="207"/>
        <v>0</v>
      </c>
      <c r="K395" s="141">
        <f t="shared" si="207"/>
        <v>0</v>
      </c>
      <c r="L395" s="141">
        <f t="shared" si="207"/>
        <v>0</v>
      </c>
      <c r="M395" s="141">
        <f t="shared" si="207"/>
        <v>0</v>
      </c>
      <c r="N395" s="141">
        <f t="shared" si="207"/>
        <v>0</v>
      </c>
      <c r="O395" s="142">
        <f t="shared" si="207"/>
        <v>0</v>
      </c>
      <c r="P395" s="143">
        <f>SUM(G395:O395)</f>
        <v>0</v>
      </c>
      <c r="Q395" s="142">
        <f t="shared" ref="Q395:Y395" si="208">IF(Q393-Q390=-2,4)+IF(Q393-Q390=-1,3)+IF(Q393-Q390=0,2)+IF(Q393-Q390=1,1)+IF(Q393-Q390&gt;2,0)</f>
        <v>0</v>
      </c>
      <c r="R395" s="142">
        <f t="shared" si="208"/>
        <v>0</v>
      </c>
      <c r="S395" s="142">
        <f t="shared" si="208"/>
        <v>0</v>
      </c>
      <c r="T395" s="142">
        <f t="shared" si="208"/>
        <v>0</v>
      </c>
      <c r="U395" s="142">
        <f t="shared" si="208"/>
        <v>0</v>
      </c>
      <c r="V395" s="142">
        <f t="shared" si="208"/>
        <v>0</v>
      </c>
      <c r="W395" s="142">
        <f t="shared" si="208"/>
        <v>0</v>
      </c>
      <c r="X395" s="142">
        <f t="shared" si="208"/>
        <v>0</v>
      </c>
      <c r="Y395" s="142">
        <f t="shared" si="208"/>
        <v>0</v>
      </c>
      <c r="Z395" s="143">
        <f>SUM(Q395:Y395)</f>
        <v>0</v>
      </c>
      <c r="AA395" s="144">
        <f>P395+Z395</f>
        <v>0</v>
      </c>
      <c r="AB395" s="101"/>
      <c r="AC395" s="101"/>
    </row>
    <row r="396" spans="5:32" x14ac:dyDescent="0.35">
      <c r="E396" s="101"/>
      <c r="F396" s="38"/>
      <c r="G396" s="28">
        <f>G393-G390</f>
        <v>6</v>
      </c>
      <c r="H396" s="28">
        <f t="shared" ref="H396:O396" si="209">H393-H390</f>
        <v>6</v>
      </c>
      <c r="I396" s="28">
        <f t="shared" si="209"/>
        <v>5</v>
      </c>
      <c r="J396" s="28">
        <f t="shared" si="209"/>
        <v>6</v>
      </c>
      <c r="K396" s="28">
        <f t="shared" si="209"/>
        <v>7</v>
      </c>
      <c r="L396" s="28">
        <f t="shared" si="209"/>
        <v>5</v>
      </c>
      <c r="M396" s="28">
        <f t="shared" si="209"/>
        <v>7</v>
      </c>
      <c r="N396" s="28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5"/>
      <c r="AA396" s="146"/>
      <c r="AB396" s="101"/>
      <c r="AC396" s="101"/>
    </row>
    <row r="397" spans="5:32" x14ac:dyDescent="0.35">
      <c r="E397" s="101"/>
      <c r="F397" s="38"/>
      <c r="G397" s="28"/>
      <c r="H397" s="28"/>
      <c r="I397" s="28"/>
      <c r="J397" s="28"/>
      <c r="K397" s="28"/>
      <c r="L397" s="28"/>
      <c r="M397" s="28"/>
      <c r="N397" s="2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5"/>
      <c r="AA397" s="146"/>
      <c r="AB397" s="101"/>
      <c r="AC397" s="101"/>
    </row>
    <row r="398" spans="5:32" ht="15" thickBot="1" x14ac:dyDescent="0.4">
      <c r="E398" s="101"/>
      <c r="F398" s="38"/>
      <c r="G398" s="28"/>
      <c r="H398" s="28"/>
      <c r="I398" s="28"/>
      <c r="J398" s="28"/>
      <c r="K398" s="28"/>
      <c r="L398" s="28"/>
      <c r="M398" s="28"/>
      <c r="N398" s="28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01"/>
      <c r="AC398" s="101"/>
    </row>
    <row r="399" spans="5:32" ht="15" thickBot="1" x14ac:dyDescent="0.4">
      <c r="E399" s="147"/>
      <c r="F399" s="213" t="s">
        <v>54</v>
      </c>
      <c r="G399" s="213"/>
      <c r="H399" s="214" t="s">
        <v>55</v>
      </c>
      <c r="I399" s="214"/>
      <c r="J399" s="214"/>
      <c r="K399" s="214"/>
      <c r="L399" s="148">
        <f>COUNTIF(G396:Y396,"&lt;=-2")</f>
        <v>0</v>
      </c>
      <c r="M399" s="215" t="s">
        <v>56</v>
      </c>
      <c r="N399" s="215"/>
      <c r="O399" s="107">
        <f>COUNTIF(G396:Y396,"=0")</f>
        <v>0</v>
      </c>
      <c r="P399" s="198" t="s">
        <v>57</v>
      </c>
      <c r="Q399" s="198"/>
      <c r="R399" s="198"/>
      <c r="S399" s="198"/>
      <c r="T399" s="198"/>
      <c r="U399" s="148">
        <f>COUNTIF(G396:Y396,"=2")</f>
        <v>0</v>
      </c>
      <c r="V399" s="149"/>
      <c r="W399" s="149"/>
      <c r="X399" s="149"/>
      <c r="Y399" s="149"/>
      <c r="Z399" s="150"/>
      <c r="AA399" s="146"/>
      <c r="AB399" s="147"/>
      <c r="AC399" s="147"/>
      <c r="AD399" s="74"/>
      <c r="AE399" s="74"/>
      <c r="AF399" s="74"/>
    </row>
    <row r="400" spans="5:32" ht="15" thickBot="1" x14ac:dyDescent="0.4">
      <c r="E400" s="147"/>
      <c r="F400" s="213"/>
      <c r="G400" s="213"/>
      <c r="H400" s="216" t="s">
        <v>58</v>
      </c>
      <c r="I400" s="216"/>
      <c r="J400" s="216"/>
      <c r="K400" s="216"/>
      <c r="L400" s="151">
        <f>COUNTIF(G396:Y396,"=-1")</f>
        <v>0</v>
      </c>
      <c r="M400" s="217" t="s">
        <v>59</v>
      </c>
      <c r="N400" s="217"/>
      <c r="O400" s="152">
        <f>COUNTIF(G396:Y396,"=1")</f>
        <v>0</v>
      </c>
      <c r="P400" s="198" t="s">
        <v>60</v>
      </c>
      <c r="Q400" s="198"/>
      <c r="R400" s="198"/>
      <c r="S400" s="198"/>
      <c r="T400" s="198"/>
      <c r="U400" s="151">
        <f>COUNTIF(G396:Y396,"&gt;=3")</f>
        <v>18</v>
      </c>
      <c r="V400" s="149"/>
      <c r="W400" s="149"/>
      <c r="X400" s="149"/>
      <c r="Y400" s="149"/>
      <c r="Z400" s="150"/>
      <c r="AA400" s="146"/>
      <c r="AB400" s="147"/>
      <c r="AC400" s="147"/>
      <c r="AD400" s="74"/>
      <c r="AE400" s="74"/>
      <c r="AF400" s="74"/>
    </row>
    <row r="401" spans="5:32" x14ac:dyDescent="0.35">
      <c r="E401" s="147"/>
      <c r="F401" s="153"/>
      <c r="G401" s="153"/>
      <c r="H401" s="199" t="str">
        <f>M399</f>
        <v>Par</v>
      </c>
      <c r="I401" s="199"/>
      <c r="J401" s="28"/>
      <c r="K401" s="28"/>
      <c r="L401" s="28">
        <f>O399</f>
        <v>0</v>
      </c>
      <c r="M401" s="28"/>
      <c r="N401" s="38"/>
      <c r="O401" s="15"/>
      <c r="P401" s="149"/>
      <c r="Q401" s="149"/>
      <c r="R401" s="149"/>
      <c r="S401" s="149"/>
      <c r="T401" s="149"/>
      <c r="U401" s="15"/>
      <c r="V401" s="149"/>
      <c r="W401" s="149"/>
      <c r="X401" s="149"/>
      <c r="Y401" s="149"/>
      <c r="Z401" s="150"/>
      <c r="AA401" s="146"/>
      <c r="AB401" s="147"/>
      <c r="AC401" s="147"/>
      <c r="AD401" s="74"/>
      <c r="AE401" s="74"/>
      <c r="AF401" s="74"/>
    </row>
    <row r="402" spans="5:32" x14ac:dyDescent="0.35">
      <c r="E402" s="147"/>
      <c r="F402" s="153"/>
      <c r="G402" s="153"/>
      <c r="H402" s="200" t="str">
        <f>M400</f>
        <v>Bogey</v>
      </c>
      <c r="I402" s="200"/>
      <c r="J402" s="28"/>
      <c r="K402" s="28"/>
      <c r="L402" s="28">
        <f>O400</f>
        <v>0</v>
      </c>
      <c r="M402" s="28"/>
      <c r="N402" s="38"/>
      <c r="O402" s="15"/>
      <c r="P402" s="149"/>
      <c r="Q402" s="149"/>
      <c r="R402" s="149"/>
      <c r="S402" s="149"/>
      <c r="T402" s="149"/>
      <c r="U402" s="15"/>
      <c r="V402" s="149"/>
      <c r="W402" s="149"/>
      <c r="X402" s="149"/>
      <c r="Y402" s="149"/>
      <c r="Z402" s="150"/>
      <c r="AA402" s="146"/>
      <c r="AB402" s="147"/>
      <c r="AC402" s="147"/>
      <c r="AD402" s="74"/>
      <c r="AE402" s="74"/>
      <c r="AF402" s="74"/>
    </row>
    <row r="403" spans="5:32" x14ac:dyDescent="0.35">
      <c r="E403" s="147"/>
      <c r="F403" s="153"/>
      <c r="G403" s="153"/>
      <c r="H403" s="38" t="str">
        <f>P399</f>
        <v>Double bogey</v>
      </c>
      <c r="I403" s="38"/>
      <c r="J403" s="38"/>
      <c r="K403" s="38"/>
      <c r="L403" s="28">
        <f>U399</f>
        <v>0</v>
      </c>
      <c r="M403" s="28"/>
      <c r="N403" s="38"/>
      <c r="O403" s="15"/>
      <c r="P403" s="149"/>
      <c r="Q403" s="149"/>
      <c r="R403" s="149"/>
      <c r="S403" s="149"/>
      <c r="T403" s="149"/>
      <c r="U403" s="15"/>
      <c r="V403" s="149"/>
      <c r="W403" s="149"/>
      <c r="X403" s="149"/>
      <c r="Y403" s="149"/>
      <c r="Z403" s="150"/>
      <c r="AA403" s="146"/>
      <c r="AB403" s="147"/>
      <c r="AC403" s="147"/>
      <c r="AD403" s="74"/>
      <c r="AE403" s="74"/>
      <c r="AF403" s="74"/>
    </row>
    <row r="404" spans="5:32" x14ac:dyDescent="0.35">
      <c r="E404" s="147"/>
      <c r="F404" s="153"/>
      <c r="G404" s="153"/>
      <c r="H404" s="38" t="str">
        <f>P400</f>
        <v>Triple bogey &amp; plus</v>
      </c>
      <c r="I404" s="38"/>
      <c r="J404" s="38"/>
      <c r="K404" s="38"/>
      <c r="L404" s="28">
        <f>U400</f>
        <v>18</v>
      </c>
      <c r="M404" s="28"/>
      <c r="N404" s="38"/>
      <c r="O404" s="15"/>
      <c r="P404" s="149"/>
      <c r="Q404" s="149"/>
      <c r="R404" s="149"/>
      <c r="S404" s="149"/>
      <c r="T404" s="149"/>
      <c r="U404" s="15"/>
      <c r="V404" s="149"/>
      <c r="W404" s="149"/>
      <c r="X404" s="149"/>
      <c r="Y404" s="149"/>
      <c r="Z404" s="150"/>
      <c r="AA404" s="146"/>
      <c r="AB404" s="147"/>
      <c r="AC404" s="147"/>
      <c r="AD404" s="74"/>
      <c r="AE404" s="74"/>
      <c r="AF404" s="74"/>
    </row>
    <row r="405" spans="5:32" x14ac:dyDescent="0.35">
      <c r="E405" s="147"/>
      <c r="F405" s="153"/>
      <c r="G405" s="153"/>
      <c r="H405" s="38"/>
      <c r="I405" s="38"/>
      <c r="J405" s="38"/>
      <c r="K405" s="38"/>
      <c r="L405" s="28"/>
      <c r="M405" s="38"/>
      <c r="N405" s="38"/>
      <c r="O405" s="15"/>
      <c r="P405" s="149"/>
      <c r="Q405" s="149"/>
      <c r="R405" s="149"/>
      <c r="S405" s="149"/>
      <c r="T405" s="149"/>
      <c r="U405" s="15"/>
      <c r="V405" s="149"/>
      <c r="W405" s="149"/>
      <c r="X405" s="149"/>
      <c r="Y405" s="149"/>
      <c r="Z405" s="150"/>
      <c r="AA405" s="146"/>
      <c r="AB405" s="147"/>
      <c r="AC405" s="147"/>
      <c r="AD405" s="74"/>
      <c r="AE405" s="74"/>
      <c r="AF405" s="74"/>
    </row>
    <row r="406" spans="5:32" x14ac:dyDescent="0.35">
      <c r="E406" s="147"/>
      <c r="F406" s="153"/>
      <c r="G406" s="153"/>
      <c r="H406" s="38"/>
      <c r="I406" s="38"/>
      <c r="J406" s="38"/>
      <c r="K406" s="38"/>
      <c r="L406" s="28"/>
      <c r="M406" s="38"/>
      <c r="N406" s="38"/>
      <c r="O406" s="15"/>
      <c r="P406" s="149"/>
      <c r="Q406" s="149"/>
      <c r="R406" s="149"/>
      <c r="S406" s="149"/>
      <c r="T406" s="149"/>
      <c r="U406" s="15"/>
      <c r="V406" s="149"/>
      <c r="W406" s="149"/>
      <c r="X406" s="149"/>
      <c r="Y406" s="149"/>
      <c r="Z406" s="150"/>
      <c r="AA406" s="146"/>
      <c r="AB406" s="147"/>
      <c r="AC406" s="147"/>
      <c r="AD406" s="74"/>
      <c r="AE406" s="74"/>
      <c r="AF406" s="74"/>
    </row>
    <row r="407" spans="5:32" ht="15" thickBot="1" x14ac:dyDescent="0.4">
      <c r="E407" s="154"/>
      <c r="F407" s="155"/>
      <c r="G407" s="155"/>
      <c r="H407" s="156"/>
      <c r="I407" s="156"/>
      <c r="J407" s="156"/>
      <c r="K407" s="156"/>
      <c r="L407" s="156"/>
      <c r="M407" s="156"/>
      <c r="N407" s="156"/>
      <c r="O407" s="157"/>
      <c r="P407" s="157"/>
      <c r="Q407" s="157"/>
      <c r="R407" s="157"/>
      <c r="S407" s="158"/>
      <c r="T407" s="158"/>
      <c r="U407" s="158"/>
      <c r="V407" s="158"/>
      <c r="W407" s="158"/>
      <c r="X407" s="158"/>
      <c r="Y407" s="158"/>
      <c r="Z407" s="159"/>
      <c r="AA407" s="160"/>
      <c r="AB407" s="154"/>
      <c r="AC407" s="154"/>
      <c r="AD407" s="161"/>
      <c r="AE407" s="161"/>
      <c r="AF407" s="161"/>
    </row>
    <row r="408" spans="5:32" ht="15.5" thickTop="1" thickBot="1" x14ac:dyDescent="0.4"/>
    <row r="409" spans="5:32" x14ac:dyDescent="0.35">
      <c r="E409" s="101"/>
      <c r="F409" s="102" t="s">
        <v>49</v>
      </c>
      <c r="G409" s="196">
        <f>C23</f>
        <v>0</v>
      </c>
      <c r="H409" s="196"/>
      <c r="I409" s="196"/>
      <c r="J409" s="196"/>
      <c r="K409" s="74"/>
      <c r="L409" s="197" t="s">
        <v>2</v>
      </c>
      <c r="M409" s="197"/>
      <c r="N409" s="197"/>
      <c r="O409" s="197" t="s">
        <v>3</v>
      </c>
      <c r="P409" s="197"/>
      <c r="Q409" s="194" t="s">
        <v>50</v>
      </c>
      <c r="R409" s="194"/>
      <c r="S409" s="194"/>
      <c r="T409" s="194"/>
      <c r="U409" s="17"/>
      <c r="V409" s="17"/>
      <c r="Z409" s="81" t="s">
        <v>4</v>
      </c>
      <c r="AA409" s="103">
        <f>$D$3</f>
        <v>0</v>
      </c>
      <c r="AB409" s="101"/>
      <c r="AC409" s="101"/>
    </row>
    <row r="410" spans="5:32" ht="15" thickBot="1" x14ac:dyDescent="0.4">
      <c r="E410" s="101"/>
      <c r="F410" s="104" t="s">
        <v>6</v>
      </c>
      <c r="G410" s="210">
        <f>E23</f>
        <v>20</v>
      </c>
      <c r="H410" s="211"/>
      <c r="I410" s="211"/>
      <c r="J410" s="211"/>
      <c r="K410" s="17"/>
      <c r="L410" s="211">
        <f>$F$3</f>
        <v>133</v>
      </c>
      <c r="M410" s="211"/>
      <c r="N410" s="211"/>
      <c r="O410" s="211">
        <f>$G$3</f>
        <v>68.599999999999994</v>
      </c>
      <c r="P410" s="211"/>
      <c r="Q410" s="212">
        <f>ROUND((G410*(L410/113)+(O410-AA413)),0)</f>
        <v>20</v>
      </c>
      <c r="R410" s="212"/>
      <c r="S410" s="212"/>
      <c r="T410" s="212"/>
      <c r="U410" s="17"/>
      <c r="V410" s="17"/>
      <c r="AA410" s="17"/>
      <c r="AB410" s="101"/>
      <c r="AC410" s="101"/>
    </row>
    <row r="411" spans="5:32" ht="15" thickBot="1" x14ac:dyDescent="0.4">
      <c r="E411" s="101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01"/>
      <c r="AC411" s="101"/>
    </row>
    <row r="412" spans="5:32" ht="15" thickBot="1" x14ac:dyDescent="0.4">
      <c r="E412" s="101"/>
      <c r="F412" s="105" t="s">
        <v>14</v>
      </c>
      <c r="G412" s="106">
        <v>1</v>
      </c>
      <c r="H412" s="106">
        <v>2</v>
      </c>
      <c r="I412" s="106">
        <v>3</v>
      </c>
      <c r="J412" s="106">
        <v>4</v>
      </c>
      <c r="K412" s="106">
        <v>5</v>
      </c>
      <c r="L412" s="106">
        <v>6</v>
      </c>
      <c r="M412" s="106">
        <v>7</v>
      </c>
      <c r="N412" s="106">
        <v>8</v>
      </c>
      <c r="O412" s="107">
        <v>9</v>
      </c>
      <c r="P412" s="36" t="s">
        <v>8</v>
      </c>
      <c r="Q412" s="108">
        <v>10</v>
      </c>
      <c r="R412" s="106">
        <v>11</v>
      </c>
      <c r="S412" s="106">
        <v>12</v>
      </c>
      <c r="T412" s="106">
        <v>13</v>
      </c>
      <c r="U412" s="106">
        <v>14</v>
      </c>
      <c r="V412" s="106">
        <v>15</v>
      </c>
      <c r="W412" s="106">
        <v>16</v>
      </c>
      <c r="X412" s="106">
        <v>17</v>
      </c>
      <c r="Y412" s="107">
        <v>18</v>
      </c>
      <c r="Z412" s="36" t="s">
        <v>9</v>
      </c>
      <c r="AA412" s="37" t="s">
        <v>10</v>
      </c>
      <c r="AB412" s="101"/>
      <c r="AC412" s="101"/>
    </row>
    <row r="413" spans="5:32" x14ac:dyDescent="0.35">
      <c r="E413" s="101"/>
      <c r="F413" s="109" t="s">
        <v>11</v>
      </c>
      <c r="G413" s="110">
        <f>G$7</f>
        <v>4</v>
      </c>
      <c r="H413" s="110">
        <f t="shared" ref="H413:O413" si="211">H$7</f>
        <v>4</v>
      </c>
      <c r="I413" s="110">
        <f t="shared" si="211"/>
        <v>5</v>
      </c>
      <c r="J413" s="110">
        <f t="shared" si="211"/>
        <v>4</v>
      </c>
      <c r="K413" s="110">
        <f t="shared" si="211"/>
        <v>3</v>
      </c>
      <c r="L413" s="110">
        <f t="shared" si="211"/>
        <v>5</v>
      </c>
      <c r="M413" s="110">
        <f t="shared" si="211"/>
        <v>3</v>
      </c>
      <c r="N413" s="110">
        <f t="shared" si="211"/>
        <v>5</v>
      </c>
      <c r="O413" s="110">
        <f t="shared" si="211"/>
        <v>3</v>
      </c>
      <c r="P413" s="111">
        <f>SUM(G413:O413)</f>
        <v>36</v>
      </c>
      <c r="Q413" s="110">
        <f t="shared" ref="Q413:Y413" si="212">Q$7</f>
        <v>4</v>
      </c>
      <c r="R413" s="112">
        <f t="shared" si="212"/>
        <v>4</v>
      </c>
      <c r="S413" s="112">
        <f t="shared" si="212"/>
        <v>3</v>
      </c>
      <c r="T413" s="112">
        <f t="shared" si="212"/>
        <v>5</v>
      </c>
      <c r="U413" s="112">
        <f t="shared" si="212"/>
        <v>3</v>
      </c>
      <c r="V413" s="112">
        <f t="shared" si="212"/>
        <v>4</v>
      </c>
      <c r="W413" s="112">
        <f t="shared" si="212"/>
        <v>4</v>
      </c>
      <c r="X413" s="112">
        <f t="shared" si="212"/>
        <v>5</v>
      </c>
      <c r="Y413" s="113">
        <f t="shared" si="212"/>
        <v>4</v>
      </c>
      <c r="Z413" s="111">
        <f>SUM(Q413:Y413)</f>
        <v>36</v>
      </c>
      <c r="AA413" s="44">
        <f>SUM(P413+Z413)</f>
        <v>72</v>
      </c>
      <c r="AB413" s="101"/>
      <c r="AC413" s="101"/>
    </row>
    <row r="414" spans="5:32" x14ac:dyDescent="0.35">
      <c r="E414" s="101"/>
      <c r="F414" s="114" t="s">
        <v>7</v>
      </c>
      <c r="G414" s="115">
        <f>G$8</f>
        <v>4</v>
      </c>
      <c r="H414" s="115">
        <f t="shared" ref="H414:O414" si="213">H$8</f>
        <v>8</v>
      </c>
      <c r="I414" s="115">
        <f t="shared" si="213"/>
        <v>12</v>
      </c>
      <c r="J414" s="115">
        <f t="shared" si="213"/>
        <v>14</v>
      </c>
      <c r="K414" s="115">
        <f t="shared" si="213"/>
        <v>2</v>
      </c>
      <c r="L414" s="115">
        <f t="shared" si="213"/>
        <v>10</v>
      </c>
      <c r="M414" s="115">
        <f t="shared" si="213"/>
        <v>18</v>
      </c>
      <c r="N414" s="115">
        <f t="shared" si="213"/>
        <v>16</v>
      </c>
      <c r="O414" s="116">
        <f t="shared" si="213"/>
        <v>6</v>
      </c>
      <c r="P414" s="117"/>
      <c r="Q414" s="118">
        <f t="shared" ref="Q414:Y414" si="214">Q$8</f>
        <v>1</v>
      </c>
      <c r="R414" s="119">
        <f t="shared" si="214"/>
        <v>9</v>
      </c>
      <c r="S414" s="119">
        <f t="shared" si="214"/>
        <v>11</v>
      </c>
      <c r="T414" s="119">
        <f t="shared" si="214"/>
        <v>5</v>
      </c>
      <c r="U414" s="119">
        <f t="shared" si="214"/>
        <v>17</v>
      </c>
      <c r="V414" s="119">
        <f t="shared" si="214"/>
        <v>15</v>
      </c>
      <c r="W414" s="119">
        <f t="shared" si="214"/>
        <v>3</v>
      </c>
      <c r="X414" s="119">
        <f t="shared" si="214"/>
        <v>13</v>
      </c>
      <c r="Y414" s="116">
        <f t="shared" si="214"/>
        <v>7</v>
      </c>
      <c r="Z414" s="117"/>
      <c r="AA414" s="120"/>
      <c r="AB414" s="101"/>
      <c r="AC414" s="101"/>
    </row>
    <row r="415" spans="5:32" ht="15" thickBot="1" x14ac:dyDescent="0.4">
      <c r="E415" s="101"/>
      <c r="F415" s="121" t="s">
        <v>50</v>
      </c>
      <c r="G415" s="122">
        <f>IF($Q410&lt;=18,IF(G414&lt;=$Q410,1,0),IF($Q410&lt;=36,IF(G414&lt;=($Q410-18),2,1),IF($Q410&gt;36,IF(G414&lt;=($Q410-36),3,2))))</f>
        <v>1</v>
      </c>
      <c r="H415" s="122">
        <f t="shared" ref="H415:O415" si="215">IF($Q410&lt;=18,IF(H414&lt;=$Q410,1,0),IF($Q410&lt;=36,IF(H414&lt;=($Q410-18),2,1),IF($Q410&gt;36,IF(H414&lt;=($Q410-36),3,2))))</f>
        <v>1</v>
      </c>
      <c r="I415" s="122">
        <f t="shared" si="215"/>
        <v>1</v>
      </c>
      <c r="J415" s="122">
        <f t="shared" si="215"/>
        <v>1</v>
      </c>
      <c r="K415" s="122">
        <f t="shared" si="215"/>
        <v>2</v>
      </c>
      <c r="L415" s="122">
        <f t="shared" si="215"/>
        <v>1</v>
      </c>
      <c r="M415" s="122">
        <f t="shared" si="215"/>
        <v>1</v>
      </c>
      <c r="N415" s="122">
        <f t="shared" si="215"/>
        <v>1</v>
      </c>
      <c r="O415" s="123">
        <f t="shared" si="215"/>
        <v>1</v>
      </c>
      <c r="P415" s="124">
        <f>SUM(G415:O415)</f>
        <v>10</v>
      </c>
      <c r="Q415" s="123">
        <f t="shared" ref="Q415:Y415" si="216">IF($Q410&lt;=18,IF(Q414&lt;=$Q410,1,0),IF($Q410&lt;=36,IF(Q414&lt;=($Q410-18),2,1),IF($Q410&gt;36,IF(Q414&lt;=($Q410-36),3,2))))</f>
        <v>2</v>
      </c>
      <c r="R415" s="123">
        <f t="shared" si="216"/>
        <v>1</v>
      </c>
      <c r="S415" s="123">
        <f t="shared" si="216"/>
        <v>1</v>
      </c>
      <c r="T415" s="123">
        <f t="shared" si="216"/>
        <v>1</v>
      </c>
      <c r="U415" s="123">
        <f t="shared" si="216"/>
        <v>1</v>
      </c>
      <c r="V415" s="123">
        <f t="shared" si="216"/>
        <v>1</v>
      </c>
      <c r="W415" s="123">
        <f t="shared" si="216"/>
        <v>1</v>
      </c>
      <c r="X415" s="123">
        <f t="shared" si="216"/>
        <v>1</v>
      </c>
      <c r="Y415" s="123">
        <f t="shared" si="216"/>
        <v>1</v>
      </c>
      <c r="Z415" s="125">
        <f>SUM(Q415:Y415)</f>
        <v>10</v>
      </c>
      <c r="AA415" s="126">
        <f>P415+Z415</f>
        <v>20</v>
      </c>
      <c r="AB415" s="101"/>
      <c r="AC415" s="101"/>
    </row>
    <row r="416" spans="5:32" x14ac:dyDescent="0.35">
      <c r="E416" s="101"/>
      <c r="F416" s="127" t="s">
        <v>51</v>
      </c>
      <c r="G416" s="128">
        <f t="shared" ref="G416:O416" si="217">G23</f>
        <v>10</v>
      </c>
      <c r="H416" s="128">
        <f t="shared" si="217"/>
        <v>10</v>
      </c>
      <c r="I416" s="128">
        <f t="shared" si="217"/>
        <v>10</v>
      </c>
      <c r="J416" s="128">
        <f t="shared" si="217"/>
        <v>10</v>
      </c>
      <c r="K416" s="128">
        <f t="shared" si="217"/>
        <v>10</v>
      </c>
      <c r="L416" s="128">
        <f t="shared" si="217"/>
        <v>10</v>
      </c>
      <c r="M416" s="128">
        <f t="shared" si="217"/>
        <v>10</v>
      </c>
      <c r="N416" s="128">
        <f t="shared" si="217"/>
        <v>10</v>
      </c>
      <c r="O416" s="128">
        <f t="shared" si="217"/>
        <v>10</v>
      </c>
      <c r="P416" s="129">
        <f>SUM(G416:O416)</f>
        <v>90</v>
      </c>
      <c r="Q416" s="130">
        <f t="shared" ref="Q416:Y416" si="218">Q23</f>
        <v>10</v>
      </c>
      <c r="R416" s="128">
        <f t="shared" si="218"/>
        <v>10</v>
      </c>
      <c r="S416" s="128">
        <f t="shared" si="218"/>
        <v>10</v>
      </c>
      <c r="T416" s="128">
        <f t="shared" si="218"/>
        <v>10</v>
      </c>
      <c r="U416" s="128">
        <f t="shared" si="218"/>
        <v>10</v>
      </c>
      <c r="V416" s="128">
        <f t="shared" si="218"/>
        <v>10</v>
      </c>
      <c r="W416" s="128">
        <f t="shared" si="218"/>
        <v>10</v>
      </c>
      <c r="X416" s="128">
        <f t="shared" si="218"/>
        <v>10</v>
      </c>
      <c r="Y416" s="131">
        <f t="shared" si="218"/>
        <v>10</v>
      </c>
      <c r="Z416" s="129">
        <f>SUM(Q416:Y416)</f>
        <v>90</v>
      </c>
      <c r="AA416" s="132">
        <f>P416+Z416</f>
        <v>180</v>
      </c>
      <c r="AB416" s="101"/>
      <c r="AC416" s="101"/>
    </row>
    <row r="417" spans="5:32" x14ac:dyDescent="0.35">
      <c r="E417" s="101"/>
      <c r="F417" s="133" t="s">
        <v>52</v>
      </c>
      <c r="G417" s="134">
        <f>IF(G416-G413=-1,3+G415)+IF(G416-G413=0,2+G415)+IF(G416-G413=1,1+G415)+IF(G416-G413=2,G415)+IF(G416-G413=3,IF(G415-1&gt;0,G415-1,0))+IF(G416-G413=4,IF(G415-2&gt;0,G415-2,0))</f>
        <v>0</v>
      </c>
      <c r="H417" s="134">
        <f t="shared" ref="H417:O417" si="219">IF(H416-H413=-1,3+H415)+IF(H416-H413=0,2+H415)+IF(H416-H413=1,1+H415)+IF(H416-H413=2,H415)+IF(H416-H413=3,IF(H415-1&gt;0,H415-1,0))+IF(H416-H413=4,IF(H415-2&gt;0,H415-2,0))</f>
        <v>0</v>
      </c>
      <c r="I417" s="134">
        <f t="shared" si="219"/>
        <v>0</v>
      </c>
      <c r="J417" s="134">
        <f t="shared" si="219"/>
        <v>0</v>
      </c>
      <c r="K417" s="134">
        <f t="shared" si="219"/>
        <v>0</v>
      </c>
      <c r="L417" s="134">
        <f t="shared" si="219"/>
        <v>0</v>
      </c>
      <c r="M417" s="134">
        <f t="shared" si="219"/>
        <v>0</v>
      </c>
      <c r="N417" s="134">
        <f t="shared" si="219"/>
        <v>0</v>
      </c>
      <c r="O417" s="135">
        <f t="shared" si="219"/>
        <v>0</v>
      </c>
      <c r="P417" s="136">
        <f>SUM(G417:O417)</f>
        <v>0</v>
      </c>
      <c r="Q417" s="137">
        <f t="shared" ref="Q417:Y417" si="220">IF(Q416-Q413=-1,3+Q415)+IF(Q416-Q413=0,2+Q415)+IF(Q416-Q413=1,1+Q415)+IF(Q416-Q413=2,Q415)+IF(Q416-Q413=3,IF(Q415-1&gt;0,Q415-1,0))+IF(Q416-Q413=4,IF(Q415-2&gt;0,Q415-2,0))</f>
        <v>0</v>
      </c>
      <c r="R417" s="138">
        <f t="shared" si="220"/>
        <v>0</v>
      </c>
      <c r="S417" s="138">
        <f t="shared" si="220"/>
        <v>0</v>
      </c>
      <c r="T417" s="138">
        <f t="shared" si="220"/>
        <v>0</v>
      </c>
      <c r="U417" s="138">
        <f t="shared" si="220"/>
        <v>0</v>
      </c>
      <c r="V417" s="138">
        <f t="shared" si="220"/>
        <v>0</v>
      </c>
      <c r="W417" s="138">
        <f t="shared" si="220"/>
        <v>0</v>
      </c>
      <c r="X417" s="138">
        <f t="shared" si="220"/>
        <v>0</v>
      </c>
      <c r="Y417" s="135">
        <f t="shared" si="220"/>
        <v>0</v>
      </c>
      <c r="Z417" s="136">
        <f>SUM(Q417:Y417)</f>
        <v>0</v>
      </c>
      <c r="AA417" s="139">
        <f>P417+Z417</f>
        <v>0</v>
      </c>
      <c r="AB417" s="101"/>
      <c r="AC417" s="101"/>
    </row>
    <row r="418" spans="5:32" ht="15" thickBot="1" x14ac:dyDescent="0.4">
      <c r="E418" s="101"/>
      <c r="F418" s="140" t="s">
        <v>53</v>
      </c>
      <c r="G418" s="141">
        <f t="shared" ref="G418:O418" si="221">IF(G416-G413=-2,4)+IF(G416-G413=-1,3)+IF(G416-G413=0,2)+IF(G416-G413=1,1)+IF(G416-G413&gt;2,0)</f>
        <v>0</v>
      </c>
      <c r="H418" s="141">
        <f t="shared" si="221"/>
        <v>0</v>
      </c>
      <c r="I418" s="141">
        <f t="shared" si="221"/>
        <v>0</v>
      </c>
      <c r="J418" s="141">
        <f t="shared" si="221"/>
        <v>0</v>
      </c>
      <c r="K418" s="141">
        <f t="shared" si="221"/>
        <v>0</v>
      </c>
      <c r="L418" s="141">
        <f t="shared" si="221"/>
        <v>0</v>
      </c>
      <c r="M418" s="141">
        <f t="shared" si="221"/>
        <v>0</v>
      </c>
      <c r="N418" s="141">
        <f t="shared" si="221"/>
        <v>0</v>
      </c>
      <c r="O418" s="142">
        <f t="shared" si="221"/>
        <v>0</v>
      </c>
      <c r="P418" s="143">
        <f>SUM(G418:O418)</f>
        <v>0</v>
      </c>
      <c r="Q418" s="142">
        <f t="shared" ref="Q418:Y418" si="222">IF(Q416-Q413=-2,4)+IF(Q416-Q413=-1,3)+IF(Q416-Q413=0,2)+IF(Q416-Q413=1,1)+IF(Q416-Q413&gt;2,0)</f>
        <v>0</v>
      </c>
      <c r="R418" s="142">
        <f t="shared" si="222"/>
        <v>0</v>
      </c>
      <c r="S418" s="142">
        <f t="shared" si="222"/>
        <v>0</v>
      </c>
      <c r="T418" s="142">
        <f t="shared" si="222"/>
        <v>0</v>
      </c>
      <c r="U418" s="142">
        <f t="shared" si="222"/>
        <v>0</v>
      </c>
      <c r="V418" s="142">
        <f t="shared" si="222"/>
        <v>0</v>
      </c>
      <c r="W418" s="142">
        <f t="shared" si="222"/>
        <v>0</v>
      </c>
      <c r="X418" s="142">
        <f t="shared" si="222"/>
        <v>0</v>
      </c>
      <c r="Y418" s="142">
        <f t="shared" si="222"/>
        <v>0</v>
      </c>
      <c r="Z418" s="143">
        <f>SUM(Q418:Y418)</f>
        <v>0</v>
      </c>
      <c r="AA418" s="144">
        <f>P418+Z418</f>
        <v>0</v>
      </c>
      <c r="AB418" s="101"/>
      <c r="AC418" s="101"/>
    </row>
    <row r="419" spans="5:32" x14ac:dyDescent="0.35">
      <c r="E419" s="101"/>
      <c r="F419" s="38"/>
      <c r="G419" s="28">
        <f>G416-G413</f>
        <v>6</v>
      </c>
      <c r="H419" s="28">
        <f t="shared" ref="H419:O419" si="223">H416-H413</f>
        <v>6</v>
      </c>
      <c r="I419" s="28">
        <f t="shared" si="223"/>
        <v>5</v>
      </c>
      <c r="J419" s="28">
        <f t="shared" si="223"/>
        <v>6</v>
      </c>
      <c r="K419" s="28">
        <f t="shared" si="223"/>
        <v>7</v>
      </c>
      <c r="L419" s="28">
        <f t="shared" si="223"/>
        <v>5</v>
      </c>
      <c r="M419" s="28">
        <f t="shared" si="223"/>
        <v>7</v>
      </c>
      <c r="N419" s="28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5"/>
      <c r="AA419" s="146"/>
      <c r="AB419" s="101"/>
      <c r="AC419" s="101"/>
    </row>
    <row r="420" spans="5:32" x14ac:dyDescent="0.35">
      <c r="E420" s="101"/>
      <c r="F420" s="38"/>
      <c r="G420" s="28"/>
      <c r="H420" s="28"/>
      <c r="I420" s="28"/>
      <c r="J420" s="28"/>
      <c r="K420" s="28"/>
      <c r="L420" s="28"/>
      <c r="M420" s="28"/>
      <c r="N420" s="2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5"/>
      <c r="AA420" s="146"/>
      <c r="AB420" s="101"/>
      <c r="AC420" s="101"/>
    </row>
    <row r="421" spans="5:32" ht="15" thickBot="1" x14ac:dyDescent="0.4">
      <c r="E421" s="101"/>
      <c r="F421" s="38"/>
      <c r="G421" s="28"/>
      <c r="H421" s="28"/>
      <c r="I421" s="28"/>
      <c r="J421" s="28"/>
      <c r="K421" s="28"/>
      <c r="L421" s="28"/>
      <c r="M421" s="28"/>
      <c r="N421" s="28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01"/>
      <c r="AC421" s="101"/>
    </row>
    <row r="422" spans="5:32" ht="15" thickBot="1" x14ac:dyDescent="0.4">
      <c r="E422" s="147"/>
      <c r="F422" s="213" t="s">
        <v>54</v>
      </c>
      <c r="G422" s="213"/>
      <c r="H422" s="214" t="s">
        <v>55</v>
      </c>
      <c r="I422" s="214"/>
      <c r="J422" s="214"/>
      <c r="K422" s="214"/>
      <c r="L422" s="148">
        <f>COUNTIF(G419:Y419,"&lt;=-2")</f>
        <v>0</v>
      </c>
      <c r="M422" s="215" t="s">
        <v>56</v>
      </c>
      <c r="N422" s="215"/>
      <c r="O422" s="107">
        <f>COUNTIF(G419:Y419,"=0")</f>
        <v>0</v>
      </c>
      <c r="P422" s="198" t="s">
        <v>57</v>
      </c>
      <c r="Q422" s="198"/>
      <c r="R422" s="198"/>
      <c r="S422" s="198"/>
      <c r="T422" s="198"/>
      <c r="U422" s="148">
        <f>COUNTIF(G419:Y419,"=2")</f>
        <v>0</v>
      </c>
      <c r="V422" s="149"/>
      <c r="W422" s="149"/>
      <c r="X422" s="149"/>
      <c r="Y422" s="149"/>
      <c r="Z422" s="150"/>
      <c r="AA422" s="146"/>
      <c r="AB422" s="147"/>
      <c r="AC422" s="147"/>
      <c r="AD422" s="74"/>
      <c r="AE422" s="74"/>
      <c r="AF422" s="74"/>
    </row>
    <row r="423" spans="5:32" ht="15" thickBot="1" x14ac:dyDescent="0.4">
      <c r="E423" s="147"/>
      <c r="F423" s="213"/>
      <c r="G423" s="213"/>
      <c r="H423" s="216" t="s">
        <v>58</v>
      </c>
      <c r="I423" s="216"/>
      <c r="J423" s="216"/>
      <c r="K423" s="216"/>
      <c r="L423" s="151">
        <f>COUNTIF(G419:Y419,"=-1")</f>
        <v>0</v>
      </c>
      <c r="M423" s="217" t="s">
        <v>59</v>
      </c>
      <c r="N423" s="217"/>
      <c r="O423" s="152">
        <f>COUNTIF(G419:Y419,"=1")</f>
        <v>0</v>
      </c>
      <c r="P423" s="198" t="s">
        <v>60</v>
      </c>
      <c r="Q423" s="198"/>
      <c r="R423" s="198"/>
      <c r="S423" s="198"/>
      <c r="T423" s="198"/>
      <c r="U423" s="151">
        <f>COUNTIF(G419:Y419,"&gt;=3")</f>
        <v>18</v>
      </c>
      <c r="V423" s="149"/>
      <c r="W423" s="149"/>
      <c r="X423" s="149"/>
      <c r="Y423" s="149"/>
      <c r="Z423" s="150"/>
      <c r="AA423" s="146"/>
      <c r="AB423" s="147"/>
      <c r="AC423" s="147"/>
      <c r="AD423" s="74"/>
      <c r="AE423" s="74"/>
      <c r="AF423" s="74"/>
    </row>
    <row r="424" spans="5:32" x14ac:dyDescent="0.35">
      <c r="E424" s="147"/>
      <c r="F424" s="153"/>
      <c r="G424" s="153"/>
      <c r="H424" s="199" t="str">
        <f>M422</f>
        <v>Par</v>
      </c>
      <c r="I424" s="199"/>
      <c r="J424" s="28"/>
      <c r="K424" s="28"/>
      <c r="L424" s="28">
        <f>O422</f>
        <v>0</v>
      </c>
      <c r="M424" s="28"/>
      <c r="N424" s="38"/>
      <c r="O424" s="15"/>
      <c r="P424" s="149"/>
      <c r="Q424" s="149"/>
      <c r="R424" s="149"/>
      <c r="S424" s="149"/>
      <c r="T424" s="149"/>
      <c r="U424" s="15"/>
      <c r="V424" s="149"/>
      <c r="W424" s="149"/>
      <c r="X424" s="149"/>
      <c r="Y424" s="149"/>
      <c r="Z424" s="150"/>
      <c r="AA424" s="146"/>
      <c r="AB424" s="147"/>
      <c r="AC424" s="147"/>
      <c r="AD424" s="74"/>
      <c r="AE424" s="74"/>
      <c r="AF424" s="74"/>
    </row>
    <row r="425" spans="5:32" x14ac:dyDescent="0.35">
      <c r="E425" s="147"/>
      <c r="F425" s="153"/>
      <c r="G425" s="153"/>
      <c r="H425" s="200" t="str">
        <f>M423</f>
        <v>Bogey</v>
      </c>
      <c r="I425" s="200"/>
      <c r="J425" s="28"/>
      <c r="K425" s="28"/>
      <c r="L425" s="28">
        <f>O423</f>
        <v>0</v>
      </c>
      <c r="M425" s="28"/>
      <c r="N425" s="38"/>
      <c r="O425" s="15"/>
      <c r="P425" s="149"/>
      <c r="Q425" s="149"/>
      <c r="R425" s="149"/>
      <c r="S425" s="149"/>
      <c r="T425" s="149"/>
      <c r="U425" s="15"/>
      <c r="V425" s="149"/>
      <c r="W425" s="149"/>
      <c r="X425" s="149"/>
      <c r="Y425" s="149"/>
      <c r="Z425" s="150"/>
      <c r="AA425" s="146"/>
      <c r="AB425" s="147"/>
      <c r="AC425" s="147"/>
      <c r="AD425" s="74"/>
      <c r="AE425" s="74"/>
      <c r="AF425" s="74"/>
    </row>
    <row r="426" spans="5:32" x14ac:dyDescent="0.35">
      <c r="E426" s="147"/>
      <c r="F426" s="153"/>
      <c r="G426" s="153"/>
      <c r="H426" s="38" t="str">
        <f>P422</f>
        <v>Double bogey</v>
      </c>
      <c r="I426" s="38"/>
      <c r="J426" s="38"/>
      <c r="K426" s="38"/>
      <c r="L426" s="28">
        <f>U422</f>
        <v>0</v>
      </c>
      <c r="M426" s="28"/>
      <c r="N426" s="38"/>
      <c r="O426" s="15"/>
      <c r="P426" s="149"/>
      <c r="Q426" s="149"/>
      <c r="R426" s="149"/>
      <c r="S426" s="149"/>
      <c r="T426" s="149"/>
      <c r="U426" s="15"/>
      <c r="V426" s="149"/>
      <c r="W426" s="149"/>
      <c r="X426" s="149"/>
      <c r="Y426" s="149"/>
      <c r="Z426" s="150"/>
      <c r="AA426" s="146"/>
      <c r="AB426" s="147"/>
      <c r="AC426" s="147"/>
      <c r="AD426" s="74"/>
      <c r="AE426" s="74"/>
      <c r="AF426" s="74"/>
    </row>
    <row r="427" spans="5:32" x14ac:dyDescent="0.35">
      <c r="E427" s="147"/>
      <c r="F427" s="153"/>
      <c r="G427" s="153"/>
      <c r="H427" s="38" t="str">
        <f>P423</f>
        <v>Triple bogey &amp; plus</v>
      </c>
      <c r="I427" s="38"/>
      <c r="J427" s="38"/>
      <c r="K427" s="38"/>
      <c r="L427" s="28">
        <f>U423</f>
        <v>18</v>
      </c>
      <c r="M427" s="28"/>
      <c r="N427" s="38"/>
      <c r="O427" s="15"/>
      <c r="P427" s="149"/>
      <c r="Q427" s="149"/>
      <c r="R427" s="149"/>
      <c r="S427" s="149"/>
      <c r="T427" s="149"/>
      <c r="U427" s="15"/>
      <c r="V427" s="149"/>
      <c r="W427" s="149"/>
      <c r="X427" s="149"/>
      <c r="Y427" s="149"/>
      <c r="Z427" s="150"/>
      <c r="AA427" s="146"/>
      <c r="AB427" s="147"/>
      <c r="AC427" s="147"/>
      <c r="AD427" s="74"/>
      <c r="AE427" s="74"/>
      <c r="AF427" s="74"/>
    </row>
    <row r="428" spans="5:32" x14ac:dyDescent="0.35">
      <c r="E428" s="147"/>
      <c r="F428" s="153"/>
      <c r="G428" s="153"/>
      <c r="H428" s="38"/>
      <c r="I428" s="38"/>
      <c r="J428" s="38"/>
      <c r="K428" s="38"/>
      <c r="L428" s="28"/>
      <c r="M428" s="38"/>
      <c r="N428" s="38"/>
      <c r="O428" s="15"/>
      <c r="P428" s="149"/>
      <c r="Q428" s="149"/>
      <c r="R428" s="149"/>
      <c r="S428" s="149"/>
      <c r="T428" s="149"/>
      <c r="U428" s="15"/>
      <c r="V428" s="149"/>
      <c r="W428" s="149"/>
      <c r="X428" s="149"/>
      <c r="Y428" s="149"/>
      <c r="Z428" s="150"/>
      <c r="AA428" s="146"/>
      <c r="AB428" s="147"/>
      <c r="AC428" s="147"/>
      <c r="AD428" s="74"/>
      <c r="AE428" s="74"/>
      <c r="AF428" s="74"/>
    </row>
    <row r="429" spans="5:32" x14ac:dyDescent="0.35">
      <c r="E429" s="147"/>
      <c r="F429" s="153"/>
      <c r="G429" s="153"/>
      <c r="H429" s="38"/>
      <c r="I429" s="38"/>
      <c r="J429" s="38"/>
      <c r="K429" s="38"/>
      <c r="L429" s="28"/>
      <c r="M429" s="38"/>
      <c r="N429" s="38"/>
      <c r="O429" s="15"/>
      <c r="P429" s="149"/>
      <c r="Q429" s="149"/>
      <c r="R429" s="149"/>
      <c r="S429" s="149"/>
      <c r="T429" s="149"/>
      <c r="U429" s="15"/>
      <c r="V429" s="149"/>
      <c r="W429" s="149"/>
      <c r="X429" s="149"/>
      <c r="Y429" s="149"/>
      <c r="Z429" s="150"/>
      <c r="AA429" s="146"/>
      <c r="AB429" s="147"/>
      <c r="AC429" s="147"/>
      <c r="AD429" s="74"/>
      <c r="AE429" s="74"/>
      <c r="AF429" s="74"/>
    </row>
    <row r="430" spans="5:32" ht="15" thickBot="1" x14ac:dyDescent="0.4">
      <c r="E430" s="154"/>
      <c r="F430" s="155"/>
      <c r="G430" s="155"/>
      <c r="H430" s="156"/>
      <c r="I430" s="156"/>
      <c r="J430" s="156"/>
      <c r="K430" s="156"/>
      <c r="L430" s="156"/>
      <c r="M430" s="156"/>
      <c r="N430" s="156"/>
      <c r="O430" s="157"/>
      <c r="P430" s="157"/>
      <c r="Q430" s="157"/>
      <c r="R430" s="157"/>
      <c r="S430" s="158"/>
      <c r="T430" s="158"/>
      <c r="U430" s="158"/>
      <c r="V430" s="158"/>
      <c r="W430" s="158"/>
      <c r="X430" s="158"/>
      <c r="Y430" s="158"/>
      <c r="Z430" s="159"/>
      <c r="AA430" s="160"/>
      <c r="AB430" s="154"/>
      <c r="AC430" s="154"/>
      <c r="AD430" s="161"/>
      <c r="AE430" s="161"/>
      <c r="AF430" s="161"/>
    </row>
    <row r="431" spans="5:32" ht="15.5" thickTop="1" thickBot="1" x14ac:dyDescent="0.4"/>
    <row r="432" spans="5:32" x14ac:dyDescent="0.35">
      <c r="E432" s="101"/>
      <c r="F432" s="102" t="s">
        <v>49</v>
      </c>
      <c r="G432" s="196">
        <f>C24</f>
        <v>0</v>
      </c>
      <c r="H432" s="196"/>
      <c r="I432" s="196"/>
      <c r="J432" s="196"/>
      <c r="K432" s="74"/>
      <c r="L432" s="197" t="s">
        <v>2</v>
      </c>
      <c r="M432" s="197"/>
      <c r="N432" s="197"/>
      <c r="O432" s="197" t="s">
        <v>3</v>
      </c>
      <c r="P432" s="197"/>
      <c r="Q432" s="194" t="s">
        <v>50</v>
      </c>
      <c r="R432" s="194"/>
      <c r="S432" s="194"/>
      <c r="T432" s="194"/>
      <c r="U432" s="17"/>
      <c r="V432" s="17"/>
      <c r="Z432" s="81" t="s">
        <v>4</v>
      </c>
      <c r="AA432" s="103">
        <f>$D$3</f>
        <v>0</v>
      </c>
      <c r="AB432" s="101"/>
      <c r="AC432" s="101"/>
    </row>
    <row r="433" spans="5:32" ht="15" thickBot="1" x14ac:dyDescent="0.4">
      <c r="E433" s="101"/>
      <c r="F433" s="104" t="s">
        <v>6</v>
      </c>
      <c r="G433" s="210">
        <f>E24</f>
        <v>20</v>
      </c>
      <c r="H433" s="211"/>
      <c r="I433" s="211"/>
      <c r="J433" s="211"/>
      <c r="K433" s="17"/>
      <c r="L433" s="211">
        <f>$F$3</f>
        <v>133</v>
      </c>
      <c r="M433" s="211"/>
      <c r="N433" s="211"/>
      <c r="O433" s="211">
        <f>$G$3</f>
        <v>68.599999999999994</v>
      </c>
      <c r="P433" s="211"/>
      <c r="Q433" s="212">
        <f>ROUND((G433*(L433/113)+(O433-AA436)),0)</f>
        <v>20</v>
      </c>
      <c r="R433" s="212"/>
      <c r="S433" s="212"/>
      <c r="T433" s="212"/>
      <c r="U433" s="17"/>
      <c r="V433" s="17"/>
      <c r="AA433" s="17"/>
      <c r="AB433" s="101"/>
      <c r="AC433" s="101"/>
    </row>
    <row r="434" spans="5:32" ht="15" thickBot="1" x14ac:dyDescent="0.4">
      <c r="E434" s="101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01"/>
      <c r="AC434" s="101"/>
    </row>
    <row r="435" spans="5:32" ht="15" thickBot="1" x14ac:dyDescent="0.4">
      <c r="E435" s="101"/>
      <c r="F435" s="105" t="s">
        <v>14</v>
      </c>
      <c r="G435" s="106">
        <v>1</v>
      </c>
      <c r="H435" s="106">
        <v>2</v>
      </c>
      <c r="I435" s="106">
        <v>3</v>
      </c>
      <c r="J435" s="106">
        <v>4</v>
      </c>
      <c r="K435" s="106">
        <v>5</v>
      </c>
      <c r="L435" s="106">
        <v>6</v>
      </c>
      <c r="M435" s="106">
        <v>7</v>
      </c>
      <c r="N435" s="106">
        <v>8</v>
      </c>
      <c r="O435" s="107">
        <v>9</v>
      </c>
      <c r="P435" s="36" t="s">
        <v>8</v>
      </c>
      <c r="Q435" s="108">
        <v>10</v>
      </c>
      <c r="R435" s="106">
        <v>11</v>
      </c>
      <c r="S435" s="106">
        <v>12</v>
      </c>
      <c r="T435" s="106">
        <v>13</v>
      </c>
      <c r="U435" s="106">
        <v>14</v>
      </c>
      <c r="V435" s="106">
        <v>15</v>
      </c>
      <c r="W435" s="106">
        <v>16</v>
      </c>
      <c r="X435" s="106">
        <v>17</v>
      </c>
      <c r="Y435" s="107">
        <v>18</v>
      </c>
      <c r="Z435" s="36" t="s">
        <v>9</v>
      </c>
      <c r="AA435" s="37" t="s">
        <v>10</v>
      </c>
      <c r="AB435" s="101"/>
      <c r="AC435" s="101"/>
    </row>
    <row r="436" spans="5:32" x14ac:dyDescent="0.35">
      <c r="E436" s="101"/>
      <c r="F436" s="109" t="s">
        <v>11</v>
      </c>
      <c r="G436" s="110">
        <f>G$7</f>
        <v>4</v>
      </c>
      <c r="H436" s="110">
        <f t="shared" ref="H436:O436" si="225">H$7</f>
        <v>4</v>
      </c>
      <c r="I436" s="110">
        <f t="shared" si="225"/>
        <v>5</v>
      </c>
      <c r="J436" s="110">
        <f t="shared" si="225"/>
        <v>4</v>
      </c>
      <c r="K436" s="110">
        <f t="shared" si="225"/>
        <v>3</v>
      </c>
      <c r="L436" s="110">
        <f t="shared" si="225"/>
        <v>5</v>
      </c>
      <c r="M436" s="110">
        <f t="shared" si="225"/>
        <v>3</v>
      </c>
      <c r="N436" s="110">
        <f t="shared" si="225"/>
        <v>5</v>
      </c>
      <c r="O436" s="110">
        <f t="shared" si="225"/>
        <v>3</v>
      </c>
      <c r="P436" s="111">
        <f>SUM(G436:O436)</f>
        <v>36</v>
      </c>
      <c r="Q436" s="110">
        <f t="shared" ref="Q436:Y436" si="226">Q$7</f>
        <v>4</v>
      </c>
      <c r="R436" s="112">
        <f t="shared" si="226"/>
        <v>4</v>
      </c>
      <c r="S436" s="112">
        <f t="shared" si="226"/>
        <v>3</v>
      </c>
      <c r="T436" s="112">
        <f t="shared" si="226"/>
        <v>5</v>
      </c>
      <c r="U436" s="112">
        <f t="shared" si="226"/>
        <v>3</v>
      </c>
      <c r="V436" s="112">
        <f t="shared" si="226"/>
        <v>4</v>
      </c>
      <c r="W436" s="112">
        <f t="shared" si="226"/>
        <v>4</v>
      </c>
      <c r="X436" s="112">
        <f t="shared" si="226"/>
        <v>5</v>
      </c>
      <c r="Y436" s="113">
        <f t="shared" si="226"/>
        <v>4</v>
      </c>
      <c r="Z436" s="111">
        <f>SUM(Q436:Y436)</f>
        <v>36</v>
      </c>
      <c r="AA436" s="44">
        <f>SUM(P436+Z436)</f>
        <v>72</v>
      </c>
      <c r="AB436" s="101"/>
      <c r="AC436" s="101"/>
    </row>
    <row r="437" spans="5:32" x14ac:dyDescent="0.35">
      <c r="E437" s="101"/>
      <c r="F437" s="114" t="s">
        <v>7</v>
      </c>
      <c r="G437" s="115">
        <f>G$8</f>
        <v>4</v>
      </c>
      <c r="H437" s="115">
        <f t="shared" ref="H437:O437" si="227">H$8</f>
        <v>8</v>
      </c>
      <c r="I437" s="115">
        <f t="shared" si="227"/>
        <v>12</v>
      </c>
      <c r="J437" s="115">
        <f t="shared" si="227"/>
        <v>14</v>
      </c>
      <c r="K437" s="115">
        <f t="shared" si="227"/>
        <v>2</v>
      </c>
      <c r="L437" s="115">
        <f t="shared" si="227"/>
        <v>10</v>
      </c>
      <c r="M437" s="115">
        <f t="shared" si="227"/>
        <v>18</v>
      </c>
      <c r="N437" s="115">
        <f t="shared" si="227"/>
        <v>16</v>
      </c>
      <c r="O437" s="116">
        <f t="shared" si="227"/>
        <v>6</v>
      </c>
      <c r="P437" s="117"/>
      <c r="Q437" s="118">
        <f t="shared" ref="Q437:Y437" si="228">Q$8</f>
        <v>1</v>
      </c>
      <c r="R437" s="119">
        <f t="shared" si="228"/>
        <v>9</v>
      </c>
      <c r="S437" s="119">
        <f t="shared" si="228"/>
        <v>11</v>
      </c>
      <c r="T437" s="119">
        <f t="shared" si="228"/>
        <v>5</v>
      </c>
      <c r="U437" s="119">
        <f t="shared" si="228"/>
        <v>17</v>
      </c>
      <c r="V437" s="119">
        <f t="shared" si="228"/>
        <v>15</v>
      </c>
      <c r="W437" s="119">
        <f t="shared" si="228"/>
        <v>3</v>
      </c>
      <c r="X437" s="119">
        <f t="shared" si="228"/>
        <v>13</v>
      </c>
      <c r="Y437" s="116">
        <f t="shared" si="228"/>
        <v>7</v>
      </c>
      <c r="Z437" s="117"/>
      <c r="AA437" s="120"/>
      <c r="AB437" s="101"/>
      <c r="AC437" s="101"/>
    </row>
    <row r="438" spans="5:32" ht="15" thickBot="1" x14ac:dyDescent="0.4">
      <c r="E438" s="101"/>
      <c r="F438" s="121" t="s">
        <v>50</v>
      </c>
      <c r="G438" s="122">
        <f>IF($Q433&lt;=18,IF(G437&lt;=$Q433,1,0),IF($Q433&lt;=36,IF(G437&lt;=($Q433-18),2,1),IF($Q433&gt;36,IF(G437&lt;=($Q433-36),3,2))))</f>
        <v>1</v>
      </c>
      <c r="H438" s="122">
        <f t="shared" ref="H438:O438" si="229">IF($Q433&lt;=18,IF(H437&lt;=$Q433,1,0),IF($Q433&lt;=36,IF(H437&lt;=($Q433-18),2,1),IF($Q433&gt;36,IF(H437&lt;=($Q433-36),3,2))))</f>
        <v>1</v>
      </c>
      <c r="I438" s="122">
        <f t="shared" si="229"/>
        <v>1</v>
      </c>
      <c r="J438" s="122">
        <f t="shared" si="229"/>
        <v>1</v>
      </c>
      <c r="K438" s="122">
        <f t="shared" si="229"/>
        <v>2</v>
      </c>
      <c r="L438" s="122">
        <f t="shared" si="229"/>
        <v>1</v>
      </c>
      <c r="M438" s="122">
        <f t="shared" si="229"/>
        <v>1</v>
      </c>
      <c r="N438" s="122">
        <f t="shared" si="229"/>
        <v>1</v>
      </c>
      <c r="O438" s="123">
        <f t="shared" si="229"/>
        <v>1</v>
      </c>
      <c r="P438" s="124">
        <f>SUM(G438:O438)</f>
        <v>10</v>
      </c>
      <c r="Q438" s="123">
        <f t="shared" ref="Q438:Y438" si="230">IF($Q433&lt;=18,IF(Q437&lt;=$Q433,1,0),IF($Q433&lt;=36,IF(Q437&lt;=($Q433-18),2,1),IF($Q433&gt;36,IF(Q437&lt;=($Q433-36),3,2))))</f>
        <v>2</v>
      </c>
      <c r="R438" s="123">
        <f t="shared" si="230"/>
        <v>1</v>
      </c>
      <c r="S438" s="123">
        <f t="shared" si="230"/>
        <v>1</v>
      </c>
      <c r="T438" s="123">
        <f t="shared" si="230"/>
        <v>1</v>
      </c>
      <c r="U438" s="123">
        <f t="shared" si="230"/>
        <v>1</v>
      </c>
      <c r="V438" s="123">
        <f t="shared" si="230"/>
        <v>1</v>
      </c>
      <c r="W438" s="123">
        <f t="shared" si="230"/>
        <v>1</v>
      </c>
      <c r="X438" s="123">
        <f t="shared" si="230"/>
        <v>1</v>
      </c>
      <c r="Y438" s="123">
        <f t="shared" si="230"/>
        <v>1</v>
      </c>
      <c r="Z438" s="125">
        <f>SUM(Q438:Y438)</f>
        <v>10</v>
      </c>
      <c r="AA438" s="126">
        <f>P438+Z438</f>
        <v>20</v>
      </c>
      <c r="AB438" s="101"/>
      <c r="AC438" s="101"/>
    </row>
    <row r="439" spans="5:32" x14ac:dyDescent="0.35">
      <c r="E439" s="101"/>
      <c r="F439" s="127" t="s">
        <v>51</v>
      </c>
      <c r="G439" s="128">
        <f t="shared" ref="G439:O439" si="231">G24</f>
        <v>10</v>
      </c>
      <c r="H439" s="128">
        <f t="shared" si="231"/>
        <v>10</v>
      </c>
      <c r="I439" s="128">
        <f t="shared" si="231"/>
        <v>10</v>
      </c>
      <c r="J439" s="128">
        <f t="shared" si="231"/>
        <v>10</v>
      </c>
      <c r="K439" s="128">
        <f t="shared" si="231"/>
        <v>10</v>
      </c>
      <c r="L439" s="128">
        <f t="shared" si="231"/>
        <v>10</v>
      </c>
      <c r="M439" s="128">
        <f t="shared" si="231"/>
        <v>10</v>
      </c>
      <c r="N439" s="128">
        <f t="shared" si="231"/>
        <v>10</v>
      </c>
      <c r="O439" s="128">
        <f t="shared" si="231"/>
        <v>10</v>
      </c>
      <c r="P439" s="129">
        <f>SUM(G439:O439)</f>
        <v>90</v>
      </c>
      <c r="Q439" s="130">
        <f t="shared" ref="Q439:Y439" si="232">Q24</f>
        <v>10</v>
      </c>
      <c r="R439" s="128">
        <f t="shared" si="232"/>
        <v>10</v>
      </c>
      <c r="S439" s="128">
        <f t="shared" si="232"/>
        <v>10</v>
      </c>
      <c r="T439" s="128">
        <f t="shared" si="232"/>
        <v>10</v>
      </c>
      <c r="U439" s="128">
        <f t="shared" si="232"/>
        <v>10</v>
      </c>
      <c r="V439" s="128">
        <f t="shared" si="232"/>
        <v>10</v>
      </c>
      <c r="W439" s="128">
        <f t="shared" si="232"/>
        <v>10</v>
      </c>
      <c r="X439" s="128">
        <f t="shared" si="232"/>
        <v>10</v>
      </c>
      <c r="Y439" s="131">
        <f t="shared" si="232"/>
        <v>10</v>
      </c>
      <c r="Z439" s="129">
        <f>SUM(Q439:Y439)</f>
        <v>90</v>
      </c>
      <c r="AA439" s="132">
        <f>P439+Z439</f>
        <v>180</v>
      </c>
      <c r="AB439" s="101"/>
      <c r="AC439" s="101"/>
    </row>
    <row r="440" spans="5:32" x14ac:dyDescent="0.35">
      <c r="E440" s="101"/>
      <c r="F440" s="133" t="s">
        <v>52</v>
      </c>
      <c r="G440" s="134">
        <f>IF(G439-G436=-1,3+G438)+IF(G439-G436=0,2+G438)+IF(G439-G436=1,1+G438)+IF(G439-G436=2,G438)+IF(G439-G436=3,IF(G438-1&gt;0,G438-1,0))+IF(G439-G436=4,IF(G438-2&gt;0,G438-2,0))</f>
        <v>0</v>
      </c>
      <c r="H440" s="134">
        <f t="shared" ref="H440:O440" si="233">IF(H439-H436=-1,3+H438)+IF(H439-H436=0,2+H438)+IF(H439-H436=1,1+H438)+IF(H439-H436=2,H438)+IF(H439-H436=3,IF(H438-1&gt;0,H438-1,0))+IF(H439-H436=4,IF(H438-2&gt;0,H438-2,0))</f>
        <v>0</v>
      </c>
      <c r="I440" s="134">
        <f t="shared" si="233"/>
        <v>0</v>
      </c>
      <c r="J440" s="134">
        <f t="shared" si="233"/>
        <v>0</v>
      </c>
      <c r="K440" s="134">
        <f t="shared" si="233"/>
        <v>0</v>
      </c>
      <c r="L440" s="134">
        <f t="shared" si="233"/>
        <v>0</v>
      </c>
      <c r="M440" s="134">
        <f t="shared" si="233"/>
        <v>0</v>
      </c>
      <c r="N440" s="134">
        <f t="shared" si="233"/>
        <v>0</v>
      </c>
      <c r="O440" s="135">
        <f t="shared" si="233"/>
        <v>0</v>
      </c>
      <c r="P440" s="136">
        <f>SUM(G440:O440)</f>
        <v>0</v>
      </c>
      <c r="Q440" s="137">
        <f t="shared" ref="Q440:Y440" si="234">IF(Q439-Q436=-1,3+Q438)+IF(Q439-Q436=0,2+Q438)+IF(Q439-Q436=1,1+Q438)+IF(Q439-Q436=2,Q438)+IF(Q439-Q436=3,IF(Q438-1&gt;0,Q438-1,0))+IF(Q439-Q436=4,IF(Q438-2&gt;0,Q438-2,0))</f>
        <v>0</v>
      </c>
      <c r="R440" s="138">
        <f t="shared" si="234"/>
        <v>0</v>
      </c>
      <c r="S440" s="138">
        <f t="shared" si="234"/>
        <v>0</v>
      </c>
      <c r="T440" s="138">
        <f t="shared" si="234"/>
        <v>0</v>
      </c>
      <c r="U440" s="138">
        <f t="shared" si="234"/>
        <v>0</v>
      </c>
      <c r="V440" s="138">
        <f t="shared" si="234"/>
        <v>0</v>
      </c>
      <c r="W440" s="138">
        <f t="shared" si="234"/>
        <v>0</v>
      </c>
      <c r="X440" s="138">
        <f t="shared" si="234"/>
        <v>0</v>
      </c>
      <c r="Y440" s="135">
        <f t="shared" si="234"/>
        <v>0</v>
      </c>
      <c r="Z440" s="136">
        <f>SUM(Q440:Y440)</f>
        <v>0</v>
      </c>
      <c r="AA440" s="139">
        <f>P440+Z440</f>
        <v>0</v>
      </c>
      <c r="AB440" s="101"/>
      <c r="AC440" s="101"/>
    </row>
    <row r="441" spans="5:32" ht="15" thickBot="1" x14ac:dyDescent="0.4">
      <c r="E441" s="101"/>
      <c r="F441" s="140" t="s">
        <v>53</v>
      </c>
      <c r="G441" s="141">
        <f t="shared" ref="G441:O441" si="235">IF(G439-G436=-2,4)+IF(G439-G436=-1,3)+IF(G439-G436=0,2)+IF(G439-G436=1,1)+IF(G439-G436&gt;2,0)</f>
        <v>0</v>
      </c>
      <c r="H441" s="141">
        <f t="shared" si="235"/>
        <v>0</v>
      </c>
      <c r="I441" s="141">
        <f t="shared" si="235"/>
        <v>0</v>
      </c>
      <c r="J441" s="141">
        <f t="shared" si="235"/>
        <v>0</v>
      </c>
      <c r="K441" s="141">
        <f t="shared" si="235"/>
        <v>0</v>
      </c>
      <c r="L441" s="141">
        <f t="shared" si="235"/>
        <v>0</v>
      </c>
      <c r="M441" s="141">
        <f t="shared" si="235"/>
        <v>0</v>
      </c>
      <c r="N441" s="141">
        <f t="shared" si="235"/>
        <v>0</v>
      </c>
      <c r="O441" s="142">
        <f t="shared" si="235"/>
        <v>0</v>
      </c>
      <c r="P441" s="143">
        <f>SUM(G441:O441)</f>
        <v>0</v>
      </c>
      <c r="Q441" s="142">
        <f t="shared" ref="Q441:Y441" si="236">IF(Q439-Q436=-2,4)+IF(Q439-Q436=-1,3)+IF(Q439-Q436=0,2)+IF(Q439-Q436=1,1)+IF(Q439-Q436&gt;2,0)</f>
        <v>0</v>
      </c>
      <c r="R441" s="142">
        <f t="shared" si="236"/>
        <v>0</v>
      </c>
      <c r="S441" s="142">
        <f t="shared" si="236"/>
        <v>0</v>
      </c>
      <c r="T441" s="142">
        <f t="shared" si="236"/>
        <v>0</v>
      </c>
      <c r="U441" s="142">
        <f t="shared" si="236"/>
        <v>0</v>
      </c>
      <c r="V441" s="142">
        <f t="shared" si="236"/>
        <v>0</v>
      </c>
      <c r="W441" s="142">
        <f t="shared" si="236"/>
        <v>0</v>
      </c>
      <c r="X441" s="142">
        <f t="shared" si="236"/>
        <v>0</v>
      </c>
      <c r="Y441" s="142">
        <f t="shared" si="236"/>
        <v>0</v>
      </c>
      <c r="Z441" s="143">
        <f>SUM(Q441:Y441)</f>
        <v>0</v>
      </c>
      <c r="AA441" s="144">
        <f>P441+Z441</f>
        <v>0</v>
      </c>
      <c r="AB441" s="101"/>
      <c r="AC441" s="101"/>
    </row>
    <row r="442" spans="5:32" x14ac:dyDescent="0.35">
      <c r="E442" s="101"/>
      <c r="F442" s="38"/>
      <c r="G442" s="28">
        <f>G439-G436</f>
        <v>6</v>
      </c>
      <c r="H442" s="28">
        <f t="shared" ref="H442:O442" si="237">H439-H436</f>
        <v>6</v>
      </c>
      <c r="I442" s="28">
        <f t="shared" si="237"/>
        <v>5</v>
      </c>
      <c r="J442" s="28">
        <f t="shared" si="237"/>
        <v>6</v>
      </c>
      <c r="K442" s="28">
        <f t="shared" si="237"/>
        <v>7</v>
      </c>
      <c r="L442" s="28">
        <f t="shared" si="237"/>
        <v>5</v>
      </c>
      <c r="M442" s="28">
        <f t="shared" si="237"/>
        <v>7</v>
      </c>
      <c r="N442" s="28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5"/>
      <c r="AA442" s="146"/>
      <c r="AB442" s="101"/>
      <c r="AC442" s="101"/>
    </row>
    <row r="443" spans="5:32" x14ac:dyDescent="0.35">
      <c r="E443" s="101"/>
      <c r="F443" s="38"/>
      <c r="G443" s="28"/>
      <c r="H443" s="28"/>
      <c r="I443" s="28"/>
      <c r="J443" s="28"/>
      <c r="K443" s="28"/>
      <c r="L443" s="28"/>
      <c r="M443" s="28"/>
      <c r="N443" s="2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5"/>
      <c r="AA443" s="146"/>
      <c r="AB443" s="101"/>
      <c r="AC443" s="101"/>
    </row>
    <row r="444" spans="5:32" ht="15" thickBot="1" x14ac:dyDescent="0.4">
      <c r="E444" s="101"/>
      <c r="F444" s="38"/>
      <c r="G444" s="28"/>
      <c r="H444" s="28"/>
      <c r="I444" s="28"/>
      <c r="J444" s="28"/>
      <c r="K444" s="28"/>
      <c r="L444" s="28"/>
      <c r="M444" s="28"/>
      <c r="N444" s="28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01"/>
      <c r="AC444" s="101"/>
    </row>
    <row r="445" spans="5:32" ht="15" thickBot="1" x14ac:dyDescent="0.4">
      <c r="E445" s="147"/>
      <c r="F445" s="213" t="s">
        <v>54</v>
      </c>
      <c r="G445" s="213"/>
      <c r="H445" s="214" t="s">
        <v>55</v>
      </c>
      <c r="I445" s="214"/>
      <c r="J445" s="214"/>
      <c r="K445" s="214"/>
      <c r="L445" s="148">
        <f>COUNTIF(G442:Y442,"&lt;=-2")</f>
        <v>0</v>
      </c>
      <c r="M445" s="215" t="s">
        <v>56</v>
      </c>
      <c r="N445" s="215"/>
      <c r="O445" s="107">
        <f>COUNTIF(G442:Y442,"=0")</f>
        <v>0</v>
      </c>
      <c r="P445" s="198" t="s">
        <v>57</v>
      </c>
      <c r="Q445" s="198"/>
      <c r="R445" s="198"/>
      <c r="S445" s="198"/>
      <c r="T445" s="198"/>
      <c r="U445" s="148">
        <f>COUNTIF(G442:Y442,"=2")</f>
        <v>0</v>
      </c>
      <c r="V445" s="149"/>
      <c r="W445" s="149"/>
      <c r="X445" s="149"/>
      <c r="Y445" s="149"/>
      <c r="Z445" s="150"/>
      <c r="AA445" s="146"/>
      <c r="AB445" s="147"/>
      <c r="AC445" s="147"/>
      <c r="AD445" s="74"/>
      <c r="AE445" s="74"/>
      <c r="AF445" s="74"/>
    </row>
    <row r="446" spans="5:32" ht="15" thickBot="1" x14ac:dyDescent="0.4">
      <c r="E446" s="147"/>
      <c r="F446" s="213"/>
      <c r="G446" s="213"/>
      <c r="H446" s="216" t="s">
        <v>58</v>
      </c>
      <c r="I446" s="216"/>
      <c r="J446" s="216"/>
      <c r="K446" s="216"/>
      <c r="L446" s="151">
        <f>COUNTIF(G442:Y442,"=-1")</f>
        <v>0</v>
      </c>
      <c r="M446" s="217" t="s">
        <v>59</v>
      </c>
      <c r="N446" s="217"/>
      <c r="O446" s="152">
        <f>COUNTIF(G442:Y442,"=1")</f>
        <v>0</v>
      </c>
      <c r="P446" s="198" t="s">
        <v>60</v>
      </c>
      <c r="Q446" s="198"/>
      <c r="R446" s="198"/>
      <c r="S446" s="198"/>
      <c r="T446" s="198"/>
      <c r="U446" s="151">
        <f>COUNTIF(G442:Y442,"&gt;=3")</f>
        <v>18</v>
      </c>
      <c r="V446" s="149"/>
      <c r="W446" s="149"/>
      <c r="X446" s="149"/>
      <c r="Y446" s="149"/>
      <c r="Z446" s="150"/>
      <c r="AA446" s="146"/>
      <c r="AB446" s="147"/>
      <c r="AC446" s="147"/>
      <c r="AD446" s="74"/>
      <c r="AE446" s="74"/>
      <c r="AF446" s="74"/>
    </row>
    <row r="447" spans="5:32" x14ac:dyDescent="0.35">
      <c r="E447" s="147"/>
      <c r="F447" s="153"/>
      <c r="G447" s="153"/>
      <c r="H447" s="199" t="str">
        <f>M445</f>
        <v>Par</v>
      </c>
      <c r="I447" s="199"/>
      <c r="J447" s="28"/>
      <c r="K447" s="28"/>
      <c r="L447" s="28">
        <f>O445</f>
        <v>0</v>
      </c>
      <c r="M447" s="28"/>
      <c r="N447" s="38"/>
      <c r="O447" s="15"/>
      <c r="P447" s="149"/>
      <c r="Q447" s="149"/>
      <c r="R447" s="149"/>
      <c r="S447" s="149"/>
      <c r="T447" s="149"/>
      <c r="U447" s="15"/>
      <c r="V447" s="149"/>
      <c r="W447" s="149"/>
      <c r="X447" s="149"/>
      <c r="Y447" s="149"/>
      <c r="Z447" s="150"/>
      <c r="AA447" s="146"/>
      <c r="AB447" s="147"/>
      <c r="AC447" s="147"/>
      <c r="AD447" s="74"/>
      <c r="AE447" s="74"/>
      <c r="AF447" s="74"/>
    </row>
    <row r="448" spans="5:32" x14ac:dyDescent="0.35">
      <c r="E448" s="147"/>
      <c r="F448" s="153"/>
      <c r="G448" s="153"/>
      <c r="H448" s="200" t="str">
        <f>M446</f>
        <v>Bogey</v>
      </c>
      <c r="I448" s="200"/>
      <c r="J448" s="28"/>
      <c r="K448" s="28"/>
      <c r="L448" s="28">
        <f>O446</f>
        <v>0</v>
      </c>
      <c r="M448" s="28"/>
      <c r="N448" s="38"/>
      <c r="O448" s="15"/>
      <c r="P448" s="149"/>
      <c r="Q448" s="149"/>
      <c r="R448" s="149"/>
      <c r="S448" s="149"/>
      <c r="T448" s="149"/>
      <c r="U448" s="15"/>
      <c r="V448" s="149"/>
      <c r="W448" s="149"/>
      <c r="X448" s="149"/>
      <c r="Y448" s="149"/>
      <c r="Z448" s="150"/>
      <c r="AA448" s="146"/>
      <c r="AB448" s="147"/>
      <c r="AC448" s="147"/>
      <c r="AD448" s="74"/>
      <c r="AE448" s="74"/>
      <c r="AF448" s="74"/>
    </row>
    <row r="449" spans="5:32" x14ac:dyDescent="0.35">
      <c r="E449" s="147"/>
      <c r="F449" s="153"/>
      <c r="G449" s="153"/>
      <c r="H449" s="38" t="str">
        <f>P445</f>
        <v>Double bogey</v>
      </c>
      <c r="I449" s="38"/>
      <c r="J449" s="38"/>
      <c r="K449" s="38"/>
      <c r="L449" s="28">
        <f>U445</f>
        <v>0</v>
      </c>
      <c r="M449" s="28"/>
      <c r="N449" s="38"/>
      <c r="O449" s="15"/>
      <c r="P449" s="149"/>
      <c r="Q449" s="149"/>
      <c r="R449" s="149"/>
      <c r="S449" s="149"/>
      <c r="T449" s="149"/>
      <c r="U449" s="15"/>
      <c r="V449" s="149"/>
      <c r="W449" s="149"/>
      <c r="X449" s="149"/>
      <c r="Y449" s="149"/>
      <c r="Z449" s="150"/>
      <c r="AA449" s="146"/>
      <c r="AB449" s="147"/>
      <c r="AC449" s="147"/>
      <c r="AD449" s="74"/>
      <c r="AE449" s="74"/>
      <c r="AF449" s="74"/>
    </row>
    <row r="450" spans="5:32" x14ac:dyDescent="0.35">
      <c r="E450" s="147"/>
      <c r="F450" s="153"/>
      <c r="G450" s="153"/>
      <c r="H450" s="38" t="str">
        <f>P446</f>
        <v>Triple bogey &amp; plus</v>
      </c>
      <c r="I450" s="38"/>
      <c r="J450" s="38"/>
      <c r="K450" s="38"/>
      <c r="L450" s="28">
        <f>U446</f>
        <v>18</v>
      </c>
      <c r="M450" s="28"/>
      <c r="N450" s="38"/>
      <c r="O450" s="15"/>
      <c r="P450" s="149"/>
      <c r="Q450" s="149"/>
      <c r="R450" s="149"/>
      <c r="S450" s="149"/>
      <c r="T450" s="149"/>
      <c r="U450" s="15"/>
      <c r="V450" s="149"/>
      <c r="W450" s="149"/>
      <c r="X450" s="149"/>
      <c r="Y450" s="149"/>
      <c r="Z450" s="150"/>
      <c r="AA450" s="146"/>
      <c r="AB450" s="147"/>
      <c r="AC450" s="147"/>
      <c r="AD450" s="74"/>
      <c r="AE450" s="74"/>
      <c r="AF450" s="74"/>
    </row>
    <row r="451" spans="5:32" x14ac:dyDescent="0.35">
      <c r="E451" s="147"/>
      <c r="F451" s="153"/>
      <c r="G451" s="153"/>
      <c r="H451" s="38"/>
      <c r="I451" s="38"/>
      <c r="J451" s="38"/>
      <c r="K451" s="38"/>
      <c r="L451" s="28"/>
      <c r="M451" s="38"/>
      <c r="N451" s="38"/>
      <c r="O451" s="15"/>
      <c r="P451" s="149"/>
      <c r="Q451" s="149"/>
      <c r="R451" s="149"/>
      <c r="S451" s="149"/>
      <c r="T451" s="149"/>
      <c r="U451" s="15"/>
      <c r="V451" s="149"/>
      <c r="W451" s="149"/>
      <c r="X451" s="149"/>
      <c r="Y451" s="149"/>
      <c r="Z451" s="150"/>
      <c r="AA451" s="146"/>
      <c r="AB451" s="147"/>
      <c r="AC451" s="147"/>
      <c r="AD451" s="74"/>
      <c r="AE451" s="74"/>
      <c r="AF451" s="74"/>
    </row>
    <row r="452" spans="5:32" x14ac:dyDescent="0.35">
      <c r="E452" s="147"/>
      <c r="F452" s="153"/>
      <c r="G452" s="153"/>
      <c r="H452" s="38"/>
      <c r="I452" s="38"/>
      <c r="J452" s="38"/>
      <c r="K452" s="38"/>
      <c r="L452" s="28"/>
      <c r="M452" s="38"/>
      <c r="N452" s="38"/>
      <c r="O452" s="15"/>
      <c r="P452" s="149"/>
      <c r="Q452" s="149"/>
      <c r="R452" s="149"/>
      <c r="S452" s="149"/>
      <c r="T452" s="149"/>
      <c r="U452" s="15"/>
      <c r="V452" s="149"/>
      <c r="W452" s="149"/>
      <c r="X452" s="149"/>
      <c r="Y452" s="149"/>
      <c r="Z452" s="150"/>
      <c r="AA452" s="146"/>
      <c r="AB452" s="147"/>
      <c r="AC452" s="147"/>
      <c r="AD452" s="74"/>
      <c r="AE452" s="74"/>
      <c r="AF452" s="74"/>
    </row>
    <row r="453" spans="5:32" ht="15" thickBot="1" x14ac:dyDescent="0.4">
      <c r="E453" s="154"/>
      <c r="F453" s="155"/>
      <c r="G453" s="155"/>
      <c r="H453" s="156"/>
      <c r="I453" s="156"/>
      <c r="J453" s="156"/>
      <c r="K453" s="156"/>
      <c r="L453" s="156"/>
      <c r="M453" s="156"/>
      <c r="N453" s="156"/>
      <c r="O453" s="157"/>
      <c r="P453" s="157"/>
      <c r="Q453" s="157"/>
      <c r="R453" s="157"/>
      <c r="S453" s="158"/>
      <c r="T453" s="158"/>
      <c r="U453" s="158"/>
      <c r="V453" s="158"/>
      <c r="W453" s="158"/>
      <c r="X453" s="158"/>
      <c r="Y453" s="158"/>
      <c r="Z453" s="159"/>
      <c r="AA453" s="160"/>
      <c r="AB453" s="154"/>
      <c r="AC453" s="154"/>
      <c r="AD453" s="161"/>
      <c r="AE453" s="161"/>
      <c r="AF453" s="161"/>
    </row>
    <row r="454" spans="5:32" ht="15.5" thickTop="1" thickBot="1" x14ac:dyDescent="0.4"/>
    <row r="455" spans="5:32" x14ac:dyDescent="0.35">
      <c r="E455" s="101"/>
      <c r="F455" s="102" t="s">
        <v>49</v>
      </c>
      <c r="G455" s="196">
        <f>C25</f>
        <v>0</v>
      </c>
      <c r="H455" s="196"/>
      <c r="I455" s="196"/>
      <c r="J455" s="196"/>
      <c r="K455" s="74"/>
      <c r="L455" s="197" t="s">
        <v>2</v>
      </c>
      <c r="M455" s="197"/>
      <c r="N455" s="197"/>
      <c r="O455" s="197" t="s">
        <v>3</v>
      </c>
      <c r="P455" s="197"/>
      <c r="Q455" s="194" t="s">
        <v>50</v>
      </c>
      <c r="R455" s="194"/>
      <c r="S455" s="194"/>
      <c r="T455" s="194"/>
      <c r="U455" s="17"/>
      <c r="V455" s="17"/>
      <c r="Z455" s="81" t="s">
        <v>4</v>
      </c>
      <c r="AA455" s="103">
        <f>$D$3</f>
        <v>0</v>
      </c>
      <c r="AB455" s="101"/>
      <c r="AC455" s="101"/>
    </row>
    <row r="456" spans="5:32" ht="15" thickBot="1" x14ac:dyDescent="0.4">
      <c r="E456" s="101"/>
      <c r="F456" s="104" t="s">
        <v>6</v>
      </c>
      <c r="G456" s="210">
        <f>E25</f>
        <v>20</v>
      </c>
      <c r="H456" s="211"/>
      <c r="I456" s="211"/>
      <c r="J456" s="211"/>
      <c r="K456" s="17"/>
      <c r="L456" s="211">
        <f>$F$3</f>
        <v>133</v>
      </c>
      <c r="M456" s="211"/>
      <c r="N456" s="211"/>
      <c r="O456" s="211">
        <f>$G$3</f>
        <v>68.599999999999994</v>
      </c>
      <c r="P456" s="211"/>
      <c r="Q456" s="212">
        <f>ROUND((G456*(L456/113)+(O456-AA459)),0)</f>
        <v>20</v>
      </c>
      <c r="R456" s="212"/>
      <c r="S456" s="212"/>
      <c r="T456" s="212"/>
      <c r="U456" s="17"/>
      <c r="V456" s="17"/>
      <c r="AA456" s="17"/>
      <c r="AB456" s="101"/>
      <c r="AC456" s="101"/>
    </row>
    <row r="457" spans="5:32" ht="15" thickBot="1" x14ac:dyDescent="0.4">
      <c r="E457" s="101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01"/>
      <c r="AC457" s="101"/>
    </row>
    <row r="458" spans="5:32" ht="15" thickBot="1" x14ac:dyDescent="0.4">
      <c r="E458" s="101"/>
      <c r="F458" s="105" t="s">
        <v>14</v>
      </c>
      <c r="G458" s="106">
        <v>1</v>
      </c>
      <c r="H458" s="106">
        <v>2</v>
      </c>
      <c r="I458" s="106">
        <v>3</v>
      </c>
      <c r="J458" s="106">
        <v>4</v>
      </c>
      <c r="K458" s="106">
        <v>5</v>
      </c>
      <c r="L458" s="106">
        <v>6</v>
      </c>
      <c r="M458" s="106">
        <v>7</v>
      </c>
      <c r="N458" s="106">
        <v>8</v>
      </c>
      <c r="O458" s="107">
        <v>9</v>
      </c>
      <c r="P458" s="36" t="s">
        <v>8</v>
      </c>
      <c r="Q458" s="108">
        <v>10</v>
      </c>
      <c r="R458" s="106">
        <v>11</v>
      </c>
      <c r="S458" s="106">
        <v>12</v>
      </c>
      <c r="T458" s="106">
        <v>13</v>
      </c>
      <c r="U458" s="106">
        <v>14</v>
      </c>
      <c r="V458" s="106">
        <v>15</v>
      </c>
      <c r="W458" s="106">
        <v>16</v>
      </c>
      <c r="X458" s="106">
        <v>17</v>
      </c>
      <c r="Y458" s="107">
        <v>18</v>
      </c>
      <c r="Z458" s="36" t="s">
        <v>9</v>
      </c>
      <c r="AA458" s="37" t="s">
        <v>10</v>
      </c>
      <c r="AB458" s="101"/>
      <c r="AC458" s="101"/>
    </row>
    <row r="459" spans="5:32" x14ac:dyDescent="0.35">
      <c r="E459" s="101"/>
      <c r="F459" s="109" t="s">
        <v>11</v>
      </c>
      <c r="G459" s="110">
        <f>G$7</f>
        <v>4</v>
      </c>
      <c r="H459" s="110">
        <f t="shared" ref="H459:O459" si="239">H$7</f>
        <v>4</v>
      </c>
      <c r="I459" s="110">
        <f t="shared" si="239"/>
        <v>5</v>
      </c>
      <c r="J459" s="110">
        <f t="shared" si="239"/>
        <v>4</v>
      </c>
      <c r="K459" s="110">
        <f t="shared" si="239"/>
        <v>3</v>
      </c>
      <c r="L459" s="110">
        <f t="shared" si="239"/>
        <v>5</v>
      </c>
      <c r="M459" s="110">
        <f t="shared" si="239"/>
        <v>3</v>
      </c>
      <c r="N459" s="110">
        <f t="shared" si="239"/>
        <v>5</v>
      </c>
      <c r="O459" s="110">
        <f t="shared" si="239"/>
        <v>3</v>
      </c>
      <c r="P459" s="111">
        <f>SUM(G459:O459)</f>
        <v>36</v>
      </c>
      <c r="Q459" s="110">
        <f t="shared" ref="Q459:Y459" si="240">Q$7</f>
        <v>4</v>
      </c>
      <c r="R459" s="112">
        <f t="shared" si="240"/>
        <v>4</v>
      </c>
      <c r="S459" s="112">
        <f t="shared" si="240"/>
        <v>3</v>
      </c>
      <c r="T459" s="112">
        <f t="shared" si="240"/>
        <v>5</v>
      </c>
      <c r="U459" s="112">
        <f t="shared" si="240"/>
        <v>3</v>
      </c>
      <c r="V459" s="112">
        <f t="shared" si="240"/>
        <v>4</v>
      </c>
      <c r="W459" s="112">
        <f t="shared" si="240"/>
        <v>4</v>
      </c>
      <c r="X459" s="112">
        <f t="shared" si="240"/>
        <v>5</v>
      </c>
      <c r="Y459" s="113">
        <f t="shared" si="240"/>
        <v>4</v>
      </c>
      <c r="Z459" s="111">
        <f>SUM(Q459:Y459)</f>
        <v>36</v>
      </c>
      <c r="AA459" s="44">
        <f>SUM(P459+Z459)</f>
        <v>72</v>
      </c>
      <c r="AB459" s="101"/>
      <c r="AC459" s="101"/>
    </row>
    <row r="460" spans="5:32" x14ac:dyDescent="0.35">
      <c r="E460" s="101"/>
      <c r="F460" s="114" t="s">
        <v>7</v>
      </c>
      <c r="G460" s="115">
        <f>G$8</f>
        <v>4</v>
      </c>
      <c r="H460" s="115">
        <f t="shared" ref="H460:O460" si="241">H$8</f>
        <v>8</v>
      </c>
      <c r="I460" s="115">
        <f t="shared" si="241"/>
        <v>12</v>
      </c>
      <c r="J460" s="115">
        <f t="shared" si="241"/>
        <v>14</v>
      </c>
      <c r="K460" s="115">
        <f t="shared" si="241"/>
        <v>2</v>
      </c>
      <c r="L460" s="115">
        <f t="shared" si="241"/>
        <v>10</v>
      </c>
      <c r="M460" s="115">
        <f t="shared" si="241"/>
        <v>18</v>
      </c>
      <c r="N460" s="115">
        <f t="shared" si="241"/>
        <v>16</v>
      </c>
      <c r="O460" s="116">
        <f t="shared" si="241"/>
        <v>6</v>
      </c>
      <c r="P460" s="117"/>
      <c r="Q460" s="118">
        <f t="shared" ref="Q460:Y460" si="242">Q$8</f>
        <v>1</v>
      </c>
      <c r="R460" s="119">
        <f t="shared" si="242"/>
        <v>9</v>
      </c>
      <c r="S460" s="119">
        <f t="shared" si="242"/>
        <v>11</v>
      </c>
      <c r="T460" s="119">
        <f t="shared" si="242"/>
        <v>5</v>
      </c>
      <c r="U460" s="119">
        <f t="shared" si="242"/>
        <v>17</v>
      </c>
      <c r="V460" s="119">
        <f t="shared" si="242"/>
        <v>15</v>
      </c>
      <c r="W460" s="119">
        <f t="shared" si="242"/>
        <v>3</v>
      </c>
      <c r="X460" s="119">
        <f t="shared" si="242"/>
        <v>13</v>
      </c>
      <c r="Y460" s="116">
        <f t="shared" si="242"/>
        <v>7</v>
      </c>
      <c r="Z460" s="117"/>
      <c r="AA460" s="120"/>
      <c r="AB460" s="101"/>
      <c r="AC460" s="101"/>
    </row>
    <row r="461" spans="5:32" ht="15" thickBot="1" x14ac:dyDescent="0.4">
      <c r="E461" s="101"/>
      <c r="F461" s="121" t="s">
        <v>50</v>
      </c>
      <c r="G461" s="122">
        <f>IF($Q456&lt;=18,IF(G460&lt;=$Q456,1,0),IF($Q456&lt;=36,IF(G460&lt;=($Q456-18),2,1),IF($Q456&gt;36,IF(G460&lt;=($Q456-36),3,2))))</f>
        <v>1</v>
      </c>
      <c r="H461" s="122">
        <f t="shared" ref="H461:O461" si="243">IF($Q456&lt;=18,IF(H460&lt;=$Q456,1,0),IF($Q456&lt;=36,IF(H460&lt;=($Q456-18),2,1),IF($Q456&gt;36,IF(H460&lt;=($Q456-36),3,2))))</f>
        <v>1</v>
      </c>
      <c r="I461" s="122">
        <f t="shared" si="243"/>
        <v>1</v>
      </c>
      <c r="J461" s="122">
        <f t="shared" si="243"/>
        <v>1</v>
      </c>
      <c r="K461" s="122">
        <f t="shared" si="243"/>
        <v>2</v>
      </c>
      <c r="L461" s="122">
        <f t="shared" si="243"/>
        <v>1</v>
      </c>
      <c r="M461" s="122">
        <f t="shared" si="243"/>
        <v>1</v>
      </c>
      <c r="N461" s="122">
        <f t="shared" si="243"/>
        <v>1</v>
      </c>
      <c r="O461" s="123">
        <f t="shared" si="243"/>
        <v>1</v>
      </c>
      <c r="P461" s="124">
        <f>SUM(G461:O461)</f>
        <v>10</v>
      </c>
      <c r="Q461" s="123">
        <f t="shared" ref="Q461:Y461" si="244">IF($Q456&lt;=18,IF(Q460&lt;=$Q456,1,0),IF($Q456&lt;=36,IF(Q460&lt;=($Q456-18),2,1),IF($Q456&gt;36,IF(Q460&lt;=($Q456-36),3,2))))</f>
        <v>2</v>
      </c>
      <c r="R461" s="123">
        <f t="shared" si="244"/>
        <v>1</v>
      </c>
      <c r="S461" s="123">
        <f t="shared" si="244"/>
        <v>1</v>
      </c>
      <c r="T461" s="123">
        <f t="shared" si="244"/>
        <v>1</v>
      </c>
      <c r="U461" s="123">
        <f t="shared" si="244"/>
        <v>1</v>
      </c>
      <c r="V461" s="123">
        <f t="shared" si="244"/>
        <v>1</v>
      </c>
      <c r="W461" s="123">
        <f t="shared" si="244"/>
        <v>1</v>
      </c>
      <c r="X461" s="123">
        <f t="shared" si="244"/>
        <v>1</v>
      </c>
      <c r="Y461" s="123">
        <f t="shared" si="244"/>
        <v>1</v>
      </c>
      <c r="Z461" s="125">
        <f>SUM(Q461:Y461)</f>
        <v>10</v>
      </c>
      <c r="AA461" s="126">
        <f>P461+Z461</f>
        <v>20</v>
      </c>
      <c r="AB461" s="101"/>
      <c r="AC461" s="101"/>
    </row>
    <row r="462" spans="5:32" x14ac:dyDescent="0.35">
      <c r="E462" s="101"/>
      <c r="F462" s="127" t="s">
        <v>51</v>
      </c>
      <c r="G462" s="128">
        <f t="shared" ref="G462:O462" si="245">G25</f>
        <v>10</v>
      </c>
      <c r="H462" s="128">
        <f t="shared" si="245"/>
        <v>10</v>
      </c>
      <c r="I462" s="128">
        <f t="shared" si="245"/>
        <v>10</v>
      </c>
      <c r="J462" s="128">
        <f t="shared" si="245"/>
        <v>10</v>
      </c>
      <c r="K462" s="128">
        <f t="shared" si="245"/>
        <v>10</v>
      </c>
      <c r="L462" s="128">
        <f t="shared" si="245"/>
        <v>10</v>
      </c>
      <c r="M462" s="128">
        <f t="shared" si="245"/>
        <v>10</v>
      </c>
      <c r="N462" s="128">
        <f t="shared" si="245"/>
        <v>10</v>
      </c>
      <c r="O462" s="128">
        <f t="shared" si="245"/>
        <v>10</v>
      </c>
      <c r="P462" s="129">
        <f>SUM(G462:O462)</f>
        <v>90</v>
      </c>
      <c r="Q462" s="130">
        <f t="shared" ref="Q462:Y462" si="246">Q25</f>
        <v>10</v>
      </c>
      <c r="R462" s="128">
        <f t="shared" si="246"/>
        <v>10</v>
      </c>
      <c r="S462" s="128">
        <f t="shared" si="246"/>
        <v>10</v>
      </c>
      <c r="T462" s="128">
        <f t="shared" si="246"/>
        <v>10</v>
      </c>
      <c r="U462" s="128">
        <f t="shared" si="246"/>
        <v>10</v>
      </c>
      <c r="V462" s="128">
        <f t="shared" si="246"/>
        <v>10</v>
      </c>
      <c r="W462" s="128">
        <f t="shared" si="246"/>
        <v>10</v>
      </c>
      <c r="X462" s="128">
        <f t="shared" si="246"/>
        <v>10</v>
      </c>
      <c r="Y462" s="131">
        <f t="shared" si="246"/>
        <v>10</v>
      </c>
      <c r="Z462" s="129">
        <f>SUM(Q462:Y462)</f>
        <v>90</v>
      </c>
      <c r="AA462" s="132">
        <f>P462+Z462</f>
        <v>180</v>
      </c>
      <c r="AB462" s="101"/>
      <c r="AC462" s="101"/>
    </row>
    <row r="463" spans="5:32" x14ac:dyDescent="0.35">
      <c r="E463" s="101"/>
      <c r="F463" s="133" t="s">
        <v>52</v>
      </c>
      <c r="G463" s="134">
        <f>IF(G462-G459=-1,3+G461)+IF(G462-G459=0,2+G461)+IF(G462-G459=1,1+G461)+IF(G462-G459=2,G461)+IF(G462-G459=3,IF(G461-1&gt;0,G461-1,0))+IF(G462-G459=4,IF(G461-2&gt;0,G461-2,0))</f>
        <v>0</v>
      </c>
      <c r="H463" s="134">
        <f t="shared" ref="H463:O463" si="247">IF(H462-H459=-1,3+H461)+IF(H462-H459=0,2+H461)+IF(H462-H459=1,1+H461)+IF(H462-H459=2,H461)+IF(H462-H459=3,IF(H461-1&gt;0,H461-1,0))+IF(H462-H459=4,IF(H461-2&gt;0,H461-2,0))</f>
        <v>0</v>
      </c>
      <c r="I463" s="134">
        <f t="shared" si="247"/>
        <v>0</v>
      </c>
      <c r="J463" s="134">
        <f t="shared" si="247"/>
        <v>0</v>
      </c>
      <c r="K463" s="134">
        <f t="shared" si="247"/>
        <v>0</v>
      </c>
      <c r="L463" s="134">
        <f t="shared" si="247"/>
        <v>0</v>
      </c>
      <c r="M463" s="134">
        <f t="shared" si="247"/>
        <v>0</v>
      </c>
      <c r="N463" s="134">
        <f t="shared" si="247"/>
        <v>0</v>
      </c>
      <c r="O463" s="135">
        <f t="shared" si="247"/>
        <v>0</v>
      </c>
      <c r="P463" s="136">
        <f>SUM(G463:O463)</f>
        <v>0</v>
      </c>
      <c r="Q463" s="137">
        <f t="shared" ref="Q463:Y463" si="248">IF(Q462-Q459=-1,3+Q461)+IF(Q462-Q459=0,2+Q461)+IF(Q462-Q459=1,1+Q461)+IF(Q462-Q459=2,Q461)+IF(Q462-Q459=3,IF(Q461-1&gt;0,Q461-1,0))+IF(Q462-Q459=4,IF(Q461-2&gt;0,Q461-2,0))</f>
        <v>0</v>
      </c>
      <c r="R463" s="138">
        <f t="shared" si="248"/>
        <v>0</v>
      </c>
      <c r="S463" s="138">
        <f t="shared" si="248"/>
        <v>0</v>
      </c>
      <c r="T463" s="138">
        <f t="shared" si="248"/>
        <v>0</v>
      </c>
      <c r="U463" s="138">
        <f t="shared" si="248"/>
        <v>0</v>
      </c>
      <c r="V463" s="138">
        <f t="shared" si="248"/>
        <v>0</v>
      </c>
      <c r="W463" s="138">
        <f t="shared" si="248"/>
        <v>0</v>
      </c>
      <c r="X463" s="138">
        <f t="shared" si="248"/>
        <v>0</v>
      </c>
      <c r="Y463" s="135">
        <f t="shared" si="248"/>
        <v>0</v>
      </c>
      <c r="Z463" s="136">
        <f>SUM(Q463:Y463)</f>
        <v>0</v>
      </c>
      <c r="AA463" s="139">
        <f>P463+Z463</f>
        <v>0</v>
      </c>
      <c r="AB463" s="101"/>
      <c r="AC463" s="101"/>
    </row>
    <row r="464" spans="5:32" ht="15" thickBot="1" x14ac:dyDescent="0.4">
      <c r="E464" s="101"/>
      <c r="F464" s="140" t="s">
        <v>53</v>
      </c>
      <c r="G464" s="141">
        <f t="shared" ref="G464:O464" si="249">IF(G462-G459=-2,4)+IF(G462-G459=-1,3)+IF(G462-G459=0,2)+IF(G462-G459=1,1)+IF(G462-G459&gt;2,0)</f>
        <v>0</v>
      </c>
      <c r="H464" s="141">
        <f t="shared" si="249"/>
        <v>0</v>
      </c>
      <c r="I464" s="141">
        <f t="shared" si="249"/>
        <v>0</v>
      </c>
      <c r="J464" s="141">
        <f t="shared" si="249"/>
        <v>0</v>
      </c>
      <c r="K464" s="141">
        <f t="shared" si="249"/>
        <v>0</v>
      </c>
      <c r="L464" s="141">
        <f t="shared" si="249"/>
        <v>0</v>
      </c>
      <c r="M464" s="141">
        <f t="shared" si="249"/>
        <v>0</v>
      </c>
      <c r="N464" s="141">
        <f t="shared" si="249"/>
        <v>0</v>
      </c>
      <c r="O464" s="142">
        <f t="shared" si="249"/>
        <v>0</v>
      </c>
      <c r="P464" s="143">
        <f>SUM(G464:O464)</f>
        <v>0</v>
      </c>
      <c r="Q464" s="142">
        <f t="shared" ref="Q464:Y464" si="250">IF(Q462-Q459=-2,4)+IF(Q462-Q459=-1,3)+IF(Q462-Q459=0,2)+IF(Q462-Q459=1,1)+IF(Q462-Q459&gt;2,0)</f>
        <v>0</v>
      </c>
      <c r="R464" s="142">
        <f t="shared" si="250"/>
        <v>0</v>
      </c>
      <c r="S464" s="142">
        <f t="shared" si="250"/>
        <v>0</v>
      </c>
      <c r="T464" s="142">
        <f t="shared" si="250"/>
        <v>0</v>
      </c>
      <c r="U464" s="142">
        <f t="shared" si="250"/>
        <v>0</v>
      </c>
      <c r="V464" s="142">
        <f t="shared" si="250"/>
        <v>0</v>
      </c>
      <c r="W464" s="142">
        <f t="shared" si="250"/>
        <v>0</v>
      </c>
      <c r="X464" s="142">
        <f t="shared" si="250"/>
        <v>0</v>
      </c>
      <c r="Y464" s="142">
        <f t="shared" si="250"/>
        <v>0</v>
      </c>
      <c r="Z464" s="143">
        <f>SUM(Q464:Y464)</f>
        <v>0</v>
      </c>
      <c r="AA464" s="144">
        <f>P464+Z464</f>
        <v>0</v>
      </c>
      <c r="AB464" s="101"/>
      <c r="AC464" s="101"/>
    </row>
    <row r="465" spans="5:32" x14ac:dyDescent="0.35">
      <c r="E465" s="101"/>
      <c r="F465" s="38"/>
      <c r="G465" s="28">
        <f>G462-G459</f>
        <v>6</v>
      </c>
      <c r="H465" s="28">
        <f t="shared" ref="H465:O465" si="251">H462-H459</f>
        <v>6</v>
      </c>
      <c r="I465" s="28">
        <f t="shared" si="251"/>
        <v>5</v>
      </c>
      <c r="J465" s="28">
        <f t="shared" si="251"/>
        <v>6</v>
      </c>
      <c r="K465" s="28">
        <f t="shared" si="251"/>
        <v>7</v>
      </c>
      <c r="L465" s="28">
        <f t="shared" si="251"/>
        <v>5</v>
      </c>
      <c r="M465" s="28">
        <f t="shared" si="251"/>
        <v>7</v>
      </c>
      <c r="N465" s="28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5"/>
      <c r="AA465" s="146"/>
      <c r="AB465" s="101"/>
      <c r="AC465" s="101"/>
    </row>
    <row r="466" spans="5:32" x14ac:dyDescent="0.35">
      <c r="E466" s="101"/>
      <c r="F466" s="38"/>
      <c r="G466" s="28"/>
      <c r="H466" s="28"/>
      <c r="I466" s="28"/>
      <c r="J466" s="28"/>
      <c r="K466" s="28"/>
      <c r="L466" s="28"/>
      <c r="M466" s="28"/>
      <c r="N466" s="2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5"/>
      <c r="AA466" s="146"/>
      <c r="AB466" s="101"/>
      <c r="AC466" s="101"/>
    </row>
    <row r="467" spans="5:32" ht="15" thickBot="1" x14ac:dyDescent="0.4">
      <c r="E467" s="101"/>
      <c r="F467" s="38"/>
      <c r="G467" s="28"/>
      <c r="H467" s="28"/>
      <c r="I467" s="28"/>
      <c r="J467" s="28"/>
      <c r="K467" s="28"/>
      <c r="L467" s="28"/>
      <c r="M467" s="28"/>
      <c r="N467" s="28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01"/>
      <c r="AC467" s="101"/>
    </row>
    <row r="468" spans="5:32" ht="15" thickBot="1" x14ac:dyDescent="0.4">
      <c r="E468" s="147"/>
      <c r="F468" s="213" t="s">
        <v>54</v>
      </c>
      <c r="G468" s="213"/>
      <c r="H468" s="214" t="s">
        <v>55</v>
      </c>
      <c r="I468" s="214"/>
      <c r="J468" s="214"/>
      <c r="K468" s="214"/>
      <c r="L468" s="148">
        <f>COUNTIF(G465:Y465,"&lt;=-2")</f>
        <v>0</v>
      </c>
      <c r="M468" s="215" t="s">
        <v>56</v>
      </c>
      <c r="N468" s="215"/>
      <c r="O468" s="107">
        <f>COUNTIF(G465:Y465,"=0")</f>
        <v>0</v>
      </c>
      <c r="P468" s="198" t="s">
        <v>57</v>
      </c>
      <c r="Q468" s="198"/>
      <c r="R468" s="198"/>
      <c r="S468" s="198"/>
      <c r="T468" s="198"/>
      <c r="U468" s="148">
        <f>COUNTIF(G465:Y465,"=2")</f>
        <v>0</v>
      </c>
      <c r="V468" s="149"/>
      <c r="W468" s="149"/>
      <c r="X468" s="149"/>
      <c r="Y468" s="149"/>
      <c r="Z468" s="150"/>
      <c r="AA468" s="146"/>
      <c r="AB468" s="147"/>
      <c r="AC468" s="147"/>
      <c r="AD468" s="74"/>
      <c r="AE468" s="74"/>
      <c r="AF468" s="74"/>
    </row>
    <row r="469" spans="5:32" ht="15" thickBot="1" x14ac:dyDescent="0.4">
      <c r="E469" s="147"/>
      <c r="F469" s="213"/>
      <c r="G469" s="213"/>
      <c r="H469" s="216" t="s">
        <v>58</v>
      </c>
      <c r="I469" s="216"/>
      <c r="J469" s="216"/>
      <c r="K469" s="216"/>
      <c r="L469" s="151">
        <f>COUNTIF(G465:Y465,"=-1")</f>
        <v>0</v>
      </c>
      <c r="M469" s="217" t="s">
        <v>59</v>
      </c>
      <c r="N469" s="217"/>
      <c r="O469" s="152">
        <f>COUNTIF(G465:Y465,"=1")</f>
        <v>0</v>
      </c>
      <c r="P469" s="198" t="s">
        <v>60</v>
      </c>
      <c r="Q469" s="198"/>
      <c r="R469" s="198"/>
      <c r="S469" s="198"/>
      <c r="T469" s="198"/>
      <c r="U469" s="151">
        <f>COUNTIF(G465:Y465,"&gt;=3")</f>
        <v>18</v>
      </c>
      <c r="V469" s="149"/>
      <c r="W469" s="149"/>
      <c r="X469" s="149"/>
      <c r="Y469" s="149"/>
      <c r="Z469" s="150"/>
      <c r="AA469" s="146"/>
      <c r="AB469" s="147"/>
      <c r="AC469" s="147"/>
      <c r="AD469" s="74"/>
      <c r="AE469" s="74"/>
      <c r="AF469" s="74"/>
    </row>
    <row r="470" spans="5:32" x14ac:dyDescent="0.35">
      <c r="E470" s="147"/>
      <c r="F470" s="153"/>
      <c r="G470" s="153"/>
      <c r="H470" s="199" t="str">
        <f>M468</f>
        <v>Par</v>
      </c>
      <c r="I470" s="199"/>
      <c r="J470" s="28"/>
      <c r="K470" s="28"/>
      <c r="L470" s="28">
        <f>O468</f>
        <v>0</v>
      </c>
      <c r="M470" s="28"/>
      <c r="N470" s="38"/>
      <c r="O470" s="15"/>
      <c r="P470" s="149"/>
      <c r="Q470" s="149"/>
      <c r="R470" s="149"/>
      <c r="S470" s="149"/>
      <c r="T470" s="149"/>
      <c r="U470" s="15"/>
      <c r="V470" s="149"/>
      <c r="W470" s="149"/>
      <c r="X470" s="149"/>
      <c r="Y470" s="149"/>
      <c r="Z470" s="150"/>
      <c r="AA470" s="146"/>
      <c r="AB470" s="147"/>
      <c r="AC470" s="147"/>
      <c r="AD470" s="74"/>
      <c r="AE470" s="74"/>
      <c r="AF470" s="74"/>
    </row>
    <row r="471" spans="5:32" x14ac:dyDescent="0.35">
      <c r="E471" s="147"/>
      <c r="F471" s="153"/>
      <c r="G471" s="153"/>
      <c r="H471" s="200" t="str">
        <f>M469</f>
        <v>Bogey</v>
      </c>
      <c r="I471" s="200"/>
      <c r="J471" s="28"/>
      <c r="K471" s="28"/>
      <c r="L471" s="28">
        <f>O469</f>
        <v>0</v>
      </c>
      <c r="M471" s="28"/>
      <c r="N471" s="38"/>
      <c r="O471" s="15"/>
      <c r="P471" s="149"/>
      <c r="Q471" s="149"/>
      <c r="R471" s="149"/>
      <c r="S471" s="149"/>
      <c r="T471" s="149"/>
      <c r="U471" s="15"/>
      <c r="V471" s="149"/>
      <c r="W471" s="149"/>
      <c r="X471" s="149"/>
      <c r="Y471" s="149"/>
      <c r="Z471" s="150"/>
      <c r="AA471" s="146"/>
      <c r="AB471" s="147"/>
      <c r="AC471" s="147"/>
      <c r="AD471" s="74"/>
      <c r="AE471" s="74"/>
      <c r="AF471" s="74"/>
    </row>
    <row r="472" spans="5:32" x14ac:dyDescent="0.35">
      <c r="E472" s="147"/>
      <c r="F472" s="153"/>
      <c r="G472" s="153"/>
      <c r="H472" s="38" t="str">
        <f>P468</f>
        <v>Double bogey</v>
      </c>
      <c r="I472" s="38"/>
      <c r="J472" s="38"/>
      <c r="K472" s="38"/>
      <c r="L472" s="28">
        <f>U468</f>
        <v>0</v>
      </c>
      <c r="M472" s="28"/>
      <c r="N472" s="38"/>
      <c r="O472" s="15"/>
      <c r="P472" s="149"/>
      <c r="Q472" s="149"/>
      <c r="R472" s="149"/>
      <c r="S472" s="149"/>
      <c r="T472" s="149"/>
      <c r="U472" s="15"/>
      <c r="V472" s="149"/>
      <c r="W472" s="149"/>
      <c r="X472" s="149"/>
      <c r="Y472" s="149"/>
      <c r="Z472" s="150"/>
      <c r="AA472" s="146"/>
      <c r="AB472" s="147"/>
      <c r="AC472" s="147"/>
      <c r="AD472" s="74"/>
      <c r="AE472" s="74"/>
      <c r="AF472" s="74"/>
    </row>
    <row r="473" spans="5:32" x14ac:dyDescent="0.35">
      <c r="E473" s="147"/>
      <c r="F473" s="153"/>
      <c r="G473" s="153"/>
      <c r="H473" s="38" t="str">
        <f>P469</f>
        <v>Triple bogey &amp; plus</v>
      </c>
      <c r="I473" s="38"/>
      <c r="J473" s="38"/>
      <c r="K473" s="38"/>
      <c r="L473" s="28">
        <f>U469</f>
        <v>18</v>
      </c>
      <c r="M473" s="28"/>
      <c r="N473" s="38"/>
      <c r="O473" s="15"/>
      <c r="P473" s="149"/>
      <c r="Q473" s="149"/>
      <c r="R473" s="149"/>
      <c r="S473" s="149"/>
      <c r="T473" s="149"/>
      <c r="U473" s="15"/>
      <c r="V473" s="149"/>
      <c r="W473" s="149"/>
      <c r="X473" s="149"/>
      <c r="Y473" s="149"/>
      <c r="Z473" s="150"/>
      <c r="AA473" s="146"/>
      <c r="AB473" s="147"/>
      <c r="AC473" s="147"/>
      <c r="AD473" s="74"/>
      <c r="AE473" s="74"/>
      <c r="AF473" s="74"/>
    </row>
    <row r="474" spans="5:32" x14ac:dyDescent="0.35">
      <c r="E474" s="147"/>
      <c r="F474" s="153"/>
      <c r="G474" s="153"/>
      <c r="H474" s="38"/>
      <c r="I474" s="38"/>
      <c r="J474" s="38"/>
      <c r="K474" s="38"/>
      <c r="L474" s="28"/>
      <c r="M474" s="38"/>
      <c r="N474" s="38"/>
      <c r="O474" s="15"/>
      <c r="P474" s="149"/>
      <c r="Q474" s="149"/>
      <c r="R474" s="149"/>
      <c r="S474" s="149"/>
      <c r="T474" s="149"/>
      <c r="U474" s="15"/>
      <c r="V474" s="149"/>
      <c r="W474" s="149"/>
      <c r="X474" s="149"/>
      <c r="Y474" s="149"/>
      <c r="Z474" s="150"/>
      <c r="AA474" s="146"/>
      <c r="AB474" s="147"/>
      <c r="AC474" s="147"/>
      <c r="AD474" s="74"/>
      <c r="AE474" s="74"/>
      <c r="AF474" s="74"/>
    </row>
    <row r="475" spans="5:32" x14ac:dyDescent="0.35">
      <c r="E475" s="147"/>
      <c r="F475" s="153"/>
      <c r="G475" s="153"/>
      <c r="H475" s="38"/>
      <c r="I475" s="38"/>
      <c r="J475" s="38"/>
      <c r="K475" s="38"/>
      <c r="L475" s="28"/>
      <c r="M475" s="38"/>
      <c r="N475" s="38"/>
      <c r="O475" s="15"/>
      <c r="P475" s="149"/>
      <c r="Q475" s="149"/>
      <c r="R475" s="149"/>
      <c r="S475" s="149"/>
      <c r="T475" s="149"/>
      <c r="U475" s="15"/>
      <c r="V475" s="149"/>
      <c r="W475" s="149"/>
      <c r="X475" s="149"/>
      <c r="Y475" s="149"/>
      <c r="Z475" s="150"/>
      <c r="AA475" s="146"/>
      <c r="AB475" s="147"/>
      <c r="AC475" s="147"/>
      <c r="AD475" s="74"/>
      <c r="AE475" s="74"/>
      <c r="AF475" s="74"/>
    </row>
    <row r="476" spans="5:32" ht="15" thickBot="1" x14ac:dyDescent="0.4">
      <c r="E476" s="154"/>
      <c r="F476" s="155"/>
      <c r="G476" s="155"/>
      <c r="H476" s="156"/>
      <c r="I476" s="156"/>
      <c r="J476" s="156"/>
      <c r="K476" s="156"/>
      <c r="L476" s="156"/>
      <c r="M476" s="156"/>
      <c r="N476" s="156"/>
      <c r="O476" s="157"/>
      <c r="P476" s="157"/>
      <c r="Q476" s="157"/>
      <c r="R476" s="157"/>
      <c r="S476" s="158"/>
      <c r="T476" s="158"/>
      <c r="U476" s="158"/>
      <c r="V476" s="158"/>
      <c r="W476" s="158"/>
      <c r="X476" s="158"/>
      <c r="Y476" s="158"/>
      <c r="Z476" s="159"/>
      <c r="AA476" s="160"/>
      <c r="AB476" s="154"/>
      <c r="AC476" s="154"/>
      <c r="AD476" s="161"/>
      <c r="AE476" s="161"/>
      <c r="AF476" s="161"/>
    </row>
    <row r="477" spans="5:32" ht="15.5" thickTop="1" thickBot="1" x14ac:dyDescent="0.4"/>
    <row r="478" spans="5:32" x14ac:dyDescent="0.35">
      <c r="E478" s="101"/>
      <c r="F478" s="102" t="s">
        <v>49</v>
      </c>
      <c r="G478" s="196">
        <f>C26</f>
        <v>0</v>
      </c>
      <c r="H478" s="196"/>
      <c r="I478" s="196"/>
      <c r="J478" s="196"/>
      <c r="K478" s="74"/>
      <c r="L478" s="197" t="s">
        <v>2</v>
      </c>
      <c r="M478" s="197"/>
      <c r="N478" s="197"/>
      <c r="O478" s="197" t="s">
        <v>3</v>
      </c>
      <c r="P478" s="197"/>
      <c r="Q478" s="194" t="s">
        <v>50</v>
      </c>
      <c r="R478" s="194"/>
      <c r="S478" s="194"/>
      <c r="T478" s="194"/>
      <c r="U478" s="17"/>
      <c r="V478" s="17"/>
      <c r="Z478" s="81" t="s">
        <v>4</v>
      </c>
      <c r="AA478" s="103">
        <f>$D$3</f>
        <v>0</v>
      </c>
      <c r="AB478" s="101"/>
      <c r="AC478" s="101"/>
    </row>
    <row r="479" spans="5:32" ht="15" thickBot="1" x14ac:dyDescent="0.4">
      <c r="E479" s="101"/>
      <c r="F479" s="104" t="s">
        <v>6</v>
      </c>
      <c r="G479" s="210">
        <f>E26</f>
        <v>20</v>
      </c>
      <c r="H479" s="211"/>
      <c r="I479" s="211"/>
      <c r="J479" s="211"/>
      <c r="K479" s="17"/>
      <c r="L479" s="211">
        <f>$F$3</f>
        <v>133</v>
      </c>
      <c r="M479" s="211"/>
      <c r="N479" s="211"/>
      <c r="O479" s="211">
        <f>$G$3</f>
        <v>68.599999999999994</v>
      </c>
      <c r="P479" s="211"/>
      <c r="Q479" s="212">
        <f>ROUND((G479*(L479/113)+(O479-AA482)),0)</f>
        <v>20</v>
      </c>
      <c r="R479" s="212"/>
      <c r="S479" s="212"/>
      <c r="T479" s="212"/>
      <c r="U479" s="17"/>
      <c r="V479" s="17"/>
      <c r="AA479" s="17"/>
      <c r="AB479" s="101"/>
      <c r="AC479" s="101"/>
    </row>
    <row r="480" spans="5:32" ht="15" thickBot="1" x14ac:dyDescent="0.4">
      <c r="E480" s="101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01"/>
      <c r="AC480" s="101"/>
    </row>
    <row r="481" spans="5:32" ht="15" thickBot="1" x14ac:dyDescent="0.4">
      <c r="E481" s="101"/>
      <c r="F481" s="105" t="s">
        <v>14</v>
      </c>
      <c r="G481" s="106">
        <v>1</v>
      </c>
      <c r="H481" s="106">
        <v>2</v>
      </c>
      <c r="I481" s="106">
        <v>3</v>
      </c>
      <c r="J481" s="106">
        <v>4</v>
      </c>
      <c r="K481" s="106">
        <v>5</v>
      </c>
      <c r="L481" s="106">
        <v>6</v>
      </c>
      <c r="M481" s="106">
        <v>7</v>
      </c>
      <c r="N481" s="106">
        <v>8</v>
      </c>
      <c r="O481" s="107">
        <v>9</v>
      </c>
      <c r="P481" s="36" t="s">
        <v>8</v>
      </c>
      <c r="Q481" s="108">
        <v>10</v>
      </c>
      <c r="R481" s="106">
        <v>11</v>
      </c>
      <c r="S481" s="106">
        <v>12</v>
      </c>
      <c r="T481" s="106">
        <v>13</v>
      </c>
      <c r="U481" s="106">
        <v>14</v>
      </c>
      <c r="V481" s="106">
        <v>15</v>
      </c>
      <c r="W481" s="106">
        <v>16</v>
      </c>
      <c r="X481" s="106">
        <v>17</v>
      </c>
      <c r="Y481" s="107">
        <v>18</v>
      </c>
      <c r="Z481" s="36" t="s">
        <v>9</v>
      </c>
      <c r="AA481" s="37" t="s">
        <v>10</v>
      </c>
      <c r="AB481" s="101"/>
      <c r="AC481" s="101"/>
    </row>
    <row r="482" spans="5:32" x14ac:dyDescent="0.35">
      <c r="E482" s="101"/>
      <c r="F482" s="109" t="s">
        <v>11</v>
      </c>
      <c r="G482" s="110">
        <f>G$7</f>
        <v>4</v>
      </c>
      <c r="H482" s="110">
        <f t="shared" ref="H482:O482" si="253">H$7</f>
        <v>4</v>
      </c>
      <c r="I482" s="110">
        <f t="shared" si="253"/>
        <v>5</v>
      </c>
      <c r="J482" s="110">
        <f t="shared" si="253"/>
        <v>4</v>
      </c>
      <c r="K482" s="110">
        <f t="shared" si="253"/>
        <v>3</v>
      </c>
      <c r="L482" s="110">
        <f t="shared" si="253"/>
        <v>5</v>
      </c>
      <c r="M482" s="110">
        <f t="shared" si="253"/>
        <v>3</v>
      </c>
      <c r="N482" s="110">
        <f t="shared" si="253"/>
        <v>5</v>
      </c>
      <c r="O482" s="110">
        <f t="shared" si="253"/>
        <v>3</v>
      </c>
      <c r="P482" s="111">
        <f>SUM(G482:O482)</f>
        <v>36</v>
      </c>
      <c r="Q482" s="110">
        <f t="shared" ref="Q482:Y482" si="254">Q$7</f>
        <v>4</v>
      </c>
      <c r="R482" s="112">
        <f t="shared" si="254"/>
        <v>4</v>
      </c>
      <c r="S482" s="112">
        <f t="shared" si="254"/>
        <v>3</v>
      </c>
      <c r="T482" s="112">
        <f t="shared" si="254"/>
        <v>5</v>
      </c>
      <c r="U482" s="112">
        <f t="shared" si="254"/>
        <v>3</v>
      </c>
      <c r="V482" s="112">
        <f t="shared" si="254"/>
        <v>4</v>
      </c>
      <c r="W482" s="112">
        <f t="shared" si="254"/>
        <v>4</v>
      </c>
      <c r="X482" s="112">
        <f t="shared" si="254"/>
        <v>5</v>
      </c>
      <c r="Y482" s="113">
        <f t="shared" si="254"/>
        <v>4</v>
      </c>
      <c r="Z482" s="111">
        <f>SUM(Q482:Y482)</f>
        <v>36</v>
      </c>
      <c r="AA482" s="44">
        <f>SUM(P482+Z482)</f>
        <v>72</v>
      </c>
      <c r="AB482" s="101"/>
      <c r="AC482" s="101"/>
    </row>
    <row r="483" spans="5:32" x14ac:dyDescent="0.35">
      <c r="E483" s="101"/>
      <c r="F483" s="114" t="s">
        <v>7</v>
      </c>
      <c r="G483" s="115">
        <f>G$8</f>
        <v>4</v>
      </c>
      <c r="H483" s="115">
        <f t="shared" ref="H483:O483" si="255">H$8</f>
        <v>8</v>
      </c>
      <c r="I483" s="115">
        <f t="shared" si="255"/>
        <v>12</v>
      </c>
      <c r="J483" s="115">
        <f t="shared" si="255"/>
        <v>14</v>
      </c>
      <c r="K483" s="115">
        <f t="shared" si="255"/>
        <v>2</v>
      </c>
      <c r="L483" s="115">
        <f t="shared" si="255"/>
        <v>10</v>
      </c>
      <c r="M483" s="115">
        <f t="shared" si="255"/>
        <v>18</v>
      </c>
      <c r="N483" s="115">
        <f t="shared" si="255"/>
        <v>16</v>
      </c>
      <c r="O483" s="116">
        <f t="shared" si="255"/>
        <v>6</v>
      </c>
      <c r="P483" s="117"/>
      <c r="Q483" s="118">
        <f t="shared" ref="Q483:Y483" si="256">Q$8</f>
        <v>1</v>
      </c>
      <c r="R483" s="119">
        <f t="shared" si="256"/>
        <v>9</v>
      </c>
      <c r="S483" s="119">
        <f t="shared" si="256"/>
        <v>11</v>
      </c>
      <c r="T483" s="119">
        <f t="shared" si="256"/>
        <v>5</v>
      </c>
      <c r="U483" s="119">
        <f t="shared" si="256"/>
        <v>17</v>
      </c>
      <c r="V483" s="119">
        <f t="shared" si="256"/>
        <v>15</v>
      </c>
      <c r="W483" s="119">
        <f t="shared" si="256"/>
        <v>3</v>
      </c>
      <c r="X483" s="119">
        <f t="shared" si="256"/>
        <v>13</v>
      </c>
      <c r="Y483" s="116">
        <f t="shared" si="256"/>
        <v>7</v>
      </c>
      <c r="Z483" s="117"/>
      <c r="AA483" s="120"/>
      <c r="AB483" s="101"/>
      <c r="AC483" s="101"/>
    </row>
    <row r="484" spans="5:32" ht="15" thickBot="1" x14ac:dyDescent="0.4">
      <c r="E484" s="101"/>
      <c r="F484" s="121" t="s">
        <v>50</v>
      </c>
      <c r="G484" s="122">
        <f>IF($Q479&lt;=18,IF(G483&lt;=$Q479,1,0),IF($Q479&lt;=36,IF(G483&lt;=($Q479-18),2,1),IF($Q479&gt;36,IF(G483&lt;=($Q479-36),3,2))))</f>
        <v>1</v>
      </c>
      <c r="H484" s="122">
        <f t="shared" ref="H484:O484" si="257">IF($Q479&lt;=18,IF(H483&lt;=$Q479,1,0),IF($Q479&lt;=36,IF(H483&lt;=($Q479-18),2,1),IF($Q479&gt;36,IF(H483&lt;=($Q479-36),3,2))))</f>
        <v>1</v>
      </c>
      <c r="I484" s="122">
        <f t="shared" si="257"/>
        <v>1</v>
      </c>
      <c r="J484" s="122">
        <f t="shared" si="257"/>
        <v>1</v>
      </c>
      <c r="K484" s="122">
        <f t="shared" si="257"/>
        <v>2</v>
      </c>
      <c r="L484" s="122">
        <f t="shared" si="257"/>
        <v>1</v>
      </c>
      <c r="M484" s="122">
        <f t="shared" si="257"/>
        <v>1</v>
      </c>
      <c r="N484" s="122">
        <f t="shared" si="257"/>
        <v>1</v>
      </c>
      <c r="O484" s="123">
        <f t="shared" si="257"/>
        <v>1</v>
      </c>
      <c r="P484" s="124">
        <f>SUM(G484:O484)</f>
        <v>10</v>
      </c>
      <c r="Q484" s="123">
        <f t="shared" ref="Q484:Y484" si="258">IF($Q479&lt;=18,IF(Q483&lt;=$Q479,1,0),IF($Q479&lt;=36,IF(Q483&lt;=($Q479-18),2,1),IF($Q479&gt;36,IF(Q483&lt;=($Q479-36),3,2))))</f>
        <v>2</v>
      </c>
      <c r="R484" s="123">
        <f t="shared" si="258"/>
        <v>1</v>
      </c>
      <c r="S484" s="123">
        <f t="shared" si="258"/>
        <v>1</v>
      </c>
      <c r="T484" s="123">
        <f t="shared" si="258"/>
        <v>1</v>
      </c>
      <c r="U484" s="123">
        <f t="shared" si="258"/>
        <v>1</v>
      </c>
      <c r="V484" s="123">
        <f t="shared" si="258"/>
        <v>1</v>
      </c>
      <c r="W484" s="123">
        <f t="shared" si="258"/>
        <v>1</v>
      </c>
      <c r="X484" s="123">
        <f t="shared" si="258"/>
        <v>1</v>
      </c>
      <c r="Y484" s="123">
        <f t="shared" si="258"/>
        <v>1</v>
      </c>
      <c r="Z484" s="125">
        <f>SUM(Q484:Y484)</f>
        <v>10</v>
      </c>
      <c r="AA484" s="126">
        <f>P484+Z484</f>
        <v>20</v>
      </c>
      <c r="AB484" s="101"/>
      <c r="AC484" s="101"/>
    </row>
    <row r="485" spans="5:32" x14ac:dyDescent="0.35">
      <c r="E485" s="101"/>
      <c r="F485" s="127" t="s">
        <v>51</v>
      </c>
      <c r="G485" s="128">
        <f t="shared" ref="G485:O485" si="259">G26</f>
        <v>10</v>
      </c>
      <c r="H485" s="128">
        <f t="shared" si="259"/>
        <v>10</v>
      </c>
      <c r="I485" s="128">
        <f t="shared" si="259"/>
        <v>10</v>
      </c>
      <c r="J485" s="128">
        <f t="shared" si="259"/>
        <v>10</v>
      </c>
      <c r="K485" s="128">
        <f t="shared" si="259"/>
        <v>10</v>
      </c>
      <c r="L485" s="128">
        <f t="shared" si="259"/>
        <v>10</v>
      </c>
      <c r="M485" s="128">
        <f t="shared" si="259"/>
        <v>10</v>
      </c>
      <c r="N485" s="128">
        <f t="shared" si="259"/>
        <v>10</v>
      </c>
      <c r="O485" s="128">
        <f t="shared" si="259"/>
        <v>10</v>
      </c>
      <c r="P485" s="129">
        <f>SUM(G485:O485)</f>
        <v>90</v>
      </c>
      <c r="Q485" s="130">
        <f t="shared" ref="Q485:Y485" si="260">Q26</f>
        <v>10</v>
      </c>
      <c r="R485" s="128">
        <f t="shared" si="260"/>
        <v>10</v>
      </c>
      <c r="S485" s="128">
        <f t="shared" si="260"/>
        <v>10</v>
      </c>
      <c r="T485" s="128">
        <f t="shared" si="260"/>
        <v>10</v>
      </c>
      <c r="U485" s="128">
        <f t="shared" si="260"/>
        <v>10</v>
      </c>
      <c r="V485" s="128">
        <f t="shared" si="260"/>
        <v>10</v>
      </c>
      <c r="W485" s="128">
        <f t="shared" si="260"/>
        <v>10</v>
      </c>
      <c r="X485" s="128">
        <f t="shared" si="260"/>
        <v>10</v>
      </c>
      <c r="Y485" s="131">
        <f t="shared" si="260"/>
        <v>10</v>
      </c>
      <c r="Z485" s="129">
        <f>SUM(Q485:Y485)</f>
        <v>90</v>
      </c>
      <c r="AA485" s="132">
        <f>P485+Z485</f>
        <v>180</v>
      </c>
      <c r="AB485" s="101"/>
      <c r="AC485" s="101"/>
    </row>
    <row r="486" spans="5:32" x14ac:dyDescent="0.35">
      <c r="E486" s="101"/>
      <c r="F486" s="133" t="s">
        <v>52</v>
      </c>
      <c r="G486" s="134">
        <f>IF(G485-G482=-1,3+G484)+IF(G485-G482=0,2+G484)+IF(G485-G482=1,1+G484)+IF(G485-G482=2,G484)+IF(G485-G482=3,IF(G484-1&gt;0,G484-1,0))+IF(G485-G482=4,IF(G484-2&gt;0,G484-2,0))</f>
        <v>0</v>
      </c>
      <c r="H486" s="134">
        <f t="shared" ref="H486:O486" si="261">IF(H485-H482=-1,3+H484)+IF(H485-H482=0,2+H484)+IF(H485-H482=1,1+H484)+IF(H485-H482=2,H484)+IF(H485-H482=3,IF(H484-1&gt;0,H484-1,0))+IF(H485-H482=4,IF(H484-2&gt;0,H484-2,0))</f>
        <v>0</v>
      </c>
      <c r="I486" s="134">
        <f t="shared" si="261"/>
        <v>0</v>
      </c>
      <c r="J486" s="134">
        <f t="shared" si="261"/>
        <v>0</v>
      </c>
      <c r="K486" s="134">
        <f t="shared" si="261"/>
        <v>0</v>
      </c>
      <c r="L486" s="134">
        <f t="shared" si="261"/>
        <v>0</v>
      </c>
      <c r="M486" s="134">
        <f t="shared" si="261"/>
        <v>0</v>
      </c>
      <c r="N486" s="134">
        <f t="shared" si="261"/>
        <v>0</v>
      </c>
      <c r="O486" s="135">
        <f t="shared" si="261"/>
        <v>0</v>
      </c>
      <c r="P486" s="136">
        <f>SUM(G486:O486)</f>
        <v>0</v>
      </c>
      <c r="Q486" s="137">
        <f t="shared" ref="Q486:Y486" si="262">IF(Q485-Q482=-1,3+Q484)+IF(Q485-Q482=0,2+Q484)+IF(Q485-Q482=1,1+Q484)+IF(Q485-Q482=2,Q484)+IF(Q485-Q482=3,IF(Q484-1&gt;0,Q484-1,0))+IF(Q485-Q482=4,IF(Q484-2&gt;0,Q484-2,0))</f>
        <v>0</v>
      </c>
      <c r="R486" s="138">
        <f t="shared" si="262"/>
        <v>0</v>
      </c>
      <c r="S486" s="138">
        <f t="shared" si="262"/>
        <v>0</v>
      </c>
      <c r="T486" s="138">
        <f t="shared" si="262"/>
        <v>0</v>
      </c>
      <c r="U486" s="138">
        <f t="shared" si="262"/>
        <v>0</v>
      </c>
      <c r="V486" s="138">
        <f t="shared" si="262"/>
        <v>0</v>
      </c>
      <c r="W486" s="138">
        <f t="shared" si="262"/>
        <v>0</v>
      </c>
      <c r="X486" s="138">
        <f t="shared" si="262"/>
        <v>0</v>
      </c>
      <c r="Y486" s="135">
        <f t="shared" si="262"/>
        <v>0</v>
      </c>
      <c r="Z486" s="136">
        <f>SUM(Q486:Y486)</f>
        <v>0</v>
      </c>
      <c r="AA486" s="139">
        <f>P486+Z486</f>
        <v>0</v>
      </c>
      <c r="AB486" s="101"/>
      <c r="AC486" s="101"/>
    </row>
    <row r="487" spans="5:32" ht="15" thickBot="1" x14ac:dyDescent="0.4">
      <c r="E487" s="101"/>
      <c r="F487" s="140" t="s">
        <v>53</v>
      </c>
      <c r="G487" s="141">
        <f t="shared" ref="G487:O487" si="263">IF(G485-G482=-2,4)+IF(G485-G482=-1,3)+IF(G485-G482=0,2)+IF(G485-G482=1,1)+IF(G485-G482&gt;2,0)</f>
        <v>0</v>
      </c>
      <c r="H487" s="141">
        <f t="shared" si="263"/>
        <v>0</v>
      </c>
      <c r="I487" s="141">
        <f t="shared" si="263"/>
        <v>0</v>
      </c>
      <c r="J487" s="141">
        <f t="shared" si="263"/>
        <v>0</v>
      </c>
      <c r="K487" s="141">
        <f t="shared" si="263"/>
        <v>0</v>
      </c>
      <c r="L487" s="141">
        <f t="shared" si="263"/>
        <v>0</v>
      </c>
      <c r="M487" s="141">
        <f t="shared" si="263"/>
        <v>0</v>
      </c>
      <c r="N487" s="141">
        <f t="shared" si="263"/>
        <v>0</v>
      </c>
      <c r="O487" s="142">
        <f t="shared" si="263"/>
        <v>0</v>
      </c>
      <c r="P487" s="143">
        <f>SUM(G487:O487)</f>
        <v>0</v>
      </c>
      <c r="Q487" s="142">
        <f t="shared" ref="Q487:Y487" si="264">IF(Q485-Q482=-2,4)+IF(Q485-Q482=-1,3)+IF(Q485-Q482=0,2)+IF(Q485-Q482=1,1)+IF(Q485-Q482&gt;2,0)</f>
        <v>0</v>
      </c>
      <c r="R487" s="142">
        <f t="shared" si="264"/>
        <v>0</v>
      </c>
      <c r="S487" s="142">
        <f t="shared" si="264"/>
        <v>0</v>
      </c>
      <c r="T487" s="142">
        <f t="shared" si="264"/>
        <v>0</v>
      </c>
      <c r="U487" s="142">
        <f t="shared" si="264"/>
        <v>0</v>
      </c>
      <c r="V487" s="142">
        <f t="shared" si="264"/>
        <v>0</v>
      </c>
      <c r="W487" s="142">
        <f t="shared" si="264"/>
        <v>0</v>
      </c>
      <c r="X487" s="142">
        <f t="shared" si="264"/>
        <v>0</v>
      </c>
      <c r="Y487" s="142">
        <f t="shared" si="264"/>
        <v>0</v>
      </c>
      <c r="Z487" s="143">
        <f>SUM(Q487:Y487)</f>
        <v>0</v>
      </c>
      <c r="AA487" s="144">
        <f>P487+Z487</f>
        <v>0</v>
      </c>
      <c r="AB487" s="101"/>
      <c r="AC487" s="101"/>
    </row>
    <row r="488" spans="5:32" x14ac:dyDescent="0.35">
      <c r="E488" s="101"/>
      <c r="F488" s="38"/>
      <c r="G488" s="28">
        <f>G485-G482</f>
        <v>6</v>
      </c>
      <c r="H488" s="28">
        <f t="shared" ref="H488:O488" si="265">H485-H482</f>
        <v>6</v>
      </c>
      <c r="I488" s="28">
        <f t="shared" si="265"/>
        <v>5</v>
      </c>
      <c r="J488" s="28">
        <f t="shared" si="265"/>
        <v>6</v>
      </c>
      <c r="K488" s="28">
        <f t="shared" si="265"/>
        <v>7</v>
      </c>
      <c r="L488" s="28">
        <f t="shared" si="265"/>
        <v>5</v>
      </c>
      <c r="M488" s="28">
        <f t="shared" si="265"/>
        <v>7</v>
      </c>
      <c r="N488" s="28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5"/>
      <c r="AA488" s="146"/>
      <c r="AB488" s="101"/>
      <c r="AC488" s="101"/>
    </row>
    <row r="489" spans="5:32" x14ac:dyDescent="0.35">
      <c r="E489" s="101"/>
      <c r="F489" s="38"/>
      <c r="G489" s="28"/>
      <c r="H489" s="28"/>
      <c r="I489" s="28"/>
      <c r="J489" s="28"/>
      <c r="K489" s="28"/>
      <c r="L489" s="28"/>
      <c r="M489" s="28"/>
      <c r="N489" s="2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5"/>
      <c r="AA489" s="146"/>
      <c r="AB489" s="101"/>
      <c r="AC489" s="101"/>
    </row>
    <row r="490" spans="5:32" ht="15" thickBot="1" x14ac:dyDescent="0.4">
      <c r="E490" s="101"/>
      <c r="F490" s="38"/>
      <c r="G490" s="28"/>
      <c r="H490" s="28"/>
      <c r="I490" s="28"/>
      <c r="J490" s="28"/>
      <c r="K490" s="28"/>
      <c r="L490" s="28"/>
      <c r="M490" s="28"/>
      <c r="N490" s="2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01"/>
      <c r="AC490" s="101"/>
    </row>
    <row r="491" spans="5:32" ht="15" thickBot="1" x14ac:dyDescent="0.4">
      <c r="E491" s="147"/>
      <c r="F491" s="213" t="s">
        <v>54</v>
      </c>
      <c r="G491" s="213"/>
      <c r="H491" s="214" t="s">
        <v>55</v>
      </c>
      <c r="I491" s="214"/>
      <c r="J491" s="214"/>
      <c r="K491" s="214"/>
      <c r="L491" s="148">
        <f>COUNTIF(G488:Y488,"&lt;=-2")</f>
        <v>0</v>
      </c>
      <c r="M491" s="215" t="s">
        <v>56</v>
      </c>
      <c r="N491" s="215"/>
      <c r="O491" s="107">
        <f>COUNTIF(G488:Y488,"=0")</f>
        <v>0</v>
      </c>
      <c r="P491" s="198" t="s">
        <v>57</v>
      </c>
      <c r="Q491" s="198"/>
      <c r="R491" s="198"/>
      <c r="S491" s="198"/>
      <c r="T491" s="198"/>
      <c r="U491" s="148">
        <f>COUNTIF(G488:Y488,"=2")</f>
        <v>0</v>
      </c>
      <c r="V491" s="149"/>
      <c r="W491" s="149"/>
      <c r="X491" s="149"/>
      <c r="Y491" s="149"/>
      <c r="Z491" s="150"/>
      <c r="AA491" s="146"/>
      <c r="AB491" s="147"/>
      <c r="AC491" s="147"/>
      <c r="AD491" s="74"/>
      <c r="AE491" s="74"/>
      <c r="AF491" s="74"/>
    </row>
    <row r="492" spans="5:32" ht="15" thickBot="1" x14ac:dyDescent="0.4">
      <c r="E492" s="147"/>
      <c r="F492" s="213"/>
      <c r="G492" s="213"/>
      <c r="H492" s="216" t="s">
        <v>58</v>
      </c>
      <c r="I492" s="216"/>
      <c r="J492" s="216"/>
      <c r="K492" s="216"/>
      <c r="L492" s="151">
        <f>COUNTIF(G488:Y488,"=-1")</f>
        <v>0</v>
      </c>
      <c r="M492" s="217" t="s">
        <v>59</v>
      </c>
      <c r="N492" s="217"/>
      <c r="O492" s="152">
        <f>COUNTIF(G488:Y488,"=1")</f>
        <v>0</v>
      </c>
      <c r="P492" s="198" t="s">
        <v>60</v>
      </c>
      <c r="Q492" s="198"/>
      <c r="R492" s="198"/>
      <c r="S492" s="198"/>
      <c r="T492" s="198"/>
      <c r="U492" s="151">
        <f>COUNTIF(G488:Y488,"&gt;=3")</f>
        <v>18</v>
      </c>
      <c r="V492" s="149"/>
      <c r="W492" s="149"/>
      <c r="X492" s="149"/>
      <c r="Y492" s="149"/>
      <c r="Z492" s="150"/>
      <c r="AA492" s="146"/>
      <c r="AB492" s="147"/>
      <c r="AC492" s="147"/>
      <c r="AD492" s="74"/>
      <c r="AE492" s="74"/>
      <c r="AF492" s="74"/>
    </row>
    <row r="493" spans="5:32" x14ac:dyDescent="0.35">
      <c r="E493" s="147"/>
      <c r="F493" s="153"/>
      <c r="G493" s="153"/>
      <c r="H493" s="199" t="str">
        <f>M491</f>
        <v>Par</v>
      </c>
      <c r="I493" s="199"/>
      <c r="J493" s="28"/>
      <c r="K493" s="28"/>
      <c r="L493" s="28">
        <f>O491</f>
        <v>0</v>
      </c>
      <c r="M493" s="28"/>
      <c r="N493" s="38"/>
      <c r="O493" s="15"/>
      <c r="P493" s="149"/>
      <c r="Q493" s="149"/>
      <c r="R493" s="149"/>
      <c r="S493" s="149"/>
      <c r="T493" s="149"/>
      <c r="U493" s="15"/>
      <c r="V493" s="149"/>
      <c r="W493" s="149"/>
      <c r="X493" s="149"/>
      <c r="Y493" s="149"/>
      <c r="Z493" s="150"/>
      <c r="AA493" s="146"/>
      <c r="AB493" s="147"/>
      <c r="AC493" s="147"/>
      <c r="AD493" s="74"/>
      <c r="AE493" s="74"/>
      <c r="AF493" s="74"/>
    </row>
    <row r="494" spans="5:32" x14ac:dyDescent="0.35">
      <c r="E494" s="147"/>
      <c r="F494" s="153"/>
      <c r="G494" s="153"/>
      <c r="H494" s="200" t="str">
        <f>M492</f>
        <v>Bogey</v>
      </c>
      <c r="I494" s="200"/>
      <c r="J494" s="28"/>
      <c r="K494" s="28"/>
      <c r="L494" s="28">
        <f>O492</f>
        <v>0</v>
      </c>
      <c r="M494" s="28"/>
      <c r="N494" s="38"/>
      <c r="O494" s="15"/>
      <c r="P494" s="149"/>
      <c r="Q494" s="149"/>
      <c r="R494" s="149"/>
      <c r="S494" s="149"/>
      <c r="T494" s="149"/>
      <c r="U494" s="15"/>
      <c r="V494" s="149"/>
      <c r="W494" s="149"/>
      <c r="X494" s="149"/>
      <c r="Y494" s="149"/>
      <c r="Z494" s="150"/>
      <c r="AA494" s="146"/>
      <c r="AB494" s="147"/>
      <c r="AC494" s="147"/>
      <c r="AD494" s="74"/>
      <c r="AE494" s="74"/>
      <c r="AF494" s="74"/>
    </row>
    <row r="495" spans="5:32" x14ac:dyDescent="0.35">
      <c r="E495" s="147"/>
      <c r="F495" s="153"/>
      <c r="G495" s="153"/>
      <c r="H495" s="38" t="str">
        <f>P491</f>
        <v>Double bogey</v>
      </c>
      <c r="I495" s="38"/>
      <c r="J495" s="38"/>
      <c r="K495" s="38"/>
      <c r="L495" s="28">
        <f>U491</f>
        <v>0</v>
      </c>
      <c r="M495" s="28"/>
      <c r="N495" s="38"/>
      <c r="O495" s="15"/>
      <c r="P495" s="149"/>
      <c r="Q495" s="149"/>
      <c r="R495" s="149"/>
      <c r="S495" s="149"/>
      <c r="T495" s="149"/>
      <c r="U495" s="15"/>
      <c r="V495" s="149"/>
      <c r="W495" s="149"/>
      <c r="X495" s="149"/>
      <c r="Y495" s="149"/>
      <c r="Z495" s="150"/>
      <c r="AA495" s="146"/>
      <c r="AB495" s="147"/>
      <c r="AC495" s="147"/>
      <c r="AD495" s="74"/>
      <c r="AE495" s="74"/>
      <c r="AF495" s="74"/>
    </row>
    <row r="496" spans="5:32" x14ac:dyDescent="0.35">
      <c r="E496" s="147"/>
      <c r="F496" s="153"/>
      <c r="G496" s="153"/>
      <c r="H496" s="38" t="str">
        <f>P492</f>
        <v>Triple bogey &amp; plus</v>
      </c>
      <c r="I496" s="38"/>
      <c r="J496" s="38"/>
      <c r="K496" s="38"/>
      <c r="L496" s="28">
        <f>U492</f>
        <v>18</v>
      </c>
      <c r="M496" s="28"/>
      <c r="N496" s="38"/>
      <c r="O496" s="15"/>
      <c r="P496" s="149"/>
      <c r="Q496" s="149"/>
      <c r="R496" s="149"/>
      <c r="S496" s="149"/>
      <c r="T496" s="149"/>
      <c r="U496" s="15"/>
      <c r="V496" s="149"/>
      <c r="W496" s="149"/>
      <c r="X496" s="149"/>
      <c r="Y496" s="149"/>
      <c r="Z496" s="150"/>
      <c r="AA496" s="146"/>
      <c r="AB496" s="147"/>
      <c r="AC496" s="147"/>
      <c r="AD496" s="74"/>
      <c r="AE496" s="74"/>
      <c r="AF496" s="74"/>
    </row>
    <row r="497" spans="5:32" x14ac:dyDescent="0.35">
      <c r="E497" s="147"/>
      <c r="F497" s="153"/>
      <c r="G497" s="153"/>
      <c r="H497" s="38"/>
      <c r="I497" s="38"/>
      <c r="J497" s="38"/>
      <c r="K497" s="38"/>
      <c r="L497" s="28"/>
      <c r="M497" s="38"/>
      <c r="N497" s="38"/>
      <c r="O497" s="15"/>
      <c r="P497" s="149"/>
      <c r="Q497" s="149"/>
      <c r="R497" s="149"/>
      <c r="S497" s="149"/>
      <c r="T497" s="149"/>
      <c r="U497" s="15"/>
      <c r="V497" s="149"/>
      <c r="W497" s="149"/>
      <c r="X497" s="149"/>
      <c r="Y497" s="149"/>
      <c r="Z497" s="150"/>
      <c r="AA497" s="146"/>
      <c r="AB497" s="147"/>
      <c r="AC497" s="147"/>
      <c r="AD497" s="74"/>
      <c r="AE497" s="74"/>
      <c r="AF497" s="74"/>
    </row>
    <row r="498" spans="5:32" x14ac:dyDescent="0.35">
      <c r="E498" s="147"/>
      <c r="F498" s="153"/>
      <c r="G498" s="153"/>
      <c r="H498" s="38"/>
      <c r="I498" s="38"/>
      <c r="J498" s="38"/>
      <c r="K498" s="38"/>
      <c r="L498" s="28"/>
      <c r="M498" s="38"/>
      <c r="N498" s="38"/>
      <c r="O498" s="15"/>
      <c r="P498" s="149"/>
      <c r="Q498" s="149"/>
      <c r="R498" s="149"/>
      <c r="S498" s="149"/>
      <c r="T498" s="149"/>
      <c r="U498" s="15"/>
      <c r="V498" s="149"/>
      <c r="W498" s="149"/>
      <c r="X498" s="149"/>
      <c r="Y498" s="149"/>
      <c r="Z498" s="150"/>
      <c r="AA498" s="146"/>
      <c r="AB498" s="147"/>
      <c r="AC498" s="147"/>
      <c r="AD498" s="74"/>
      <c r="AE498" s="74"/>
      <c r="AF498" s="74"/>
    </row>
    <row r="499" spans="5:32" ht="15" thickBot="1" x14ac:dyDescent="0.4">
      <c r="E499" s="154"/>
      <c r="F499" s="155"/>
      <c r="G499" s="155"/>
      <c r="H499" s="156"/>
      <c r="I499" s="156"/>
      <c r="J499" s="156"/>
      <c r="K499" s="156"/>
      <c r="L499" s="156"/>
      <c r="M499" s="156"/>
      <c r="N499" s="156"/>
      <c r="O499" s="157"/>
      <c r="P499" s="157"/>
      <c r="Q499" s="157"/>
      <c r="R499" s="157"/>
      <c r="S499" s="158"/>
      <c r="T499" s="158"/>
      <c r="U499" s="158"/>
      <c r="V499" s="158"/>
      <c r="W499" s="158"/>
      <c r="X499" s="158"/>
      <c r="Y499" s="158"/>
      <c r="Z499" s="159"/>
      <c r="AA499" s="160"/>
      <c r="AB499" s="154"/>
      <c r="AC499" s="154"/>
      <c r="AD499" s="161"/>
      <c r="AE499" s="161"/>
      <c r="AF499" s="161"/>
    </row>
    <row r="500" spans="5:32" ht="15.5" thickTop="1" thickBot="1" x14ac:dyDescent="0.4"/>
    <row r="501" spans="5:32" x14ac:dyDescent="0.35">
      <c r="E501" s="101"/>
      <c r="F501" s="102" t="s">
        <v>49</v>
      </c>
      <c r="G501" s="196">
        <f>C27</f>
        <v>0</v>
      </c>
      <c r="H501" s="196"/>
      <c r="I501" s="196"/>
      <c r="J501" s="196"/>
      <c r="K501" s="74"/>
      <c r="L501" s="197" t="s">
        <v>2</v>
      </c>
      <c r="M501" s="197"/>
      <c r="N501" s="197"/>
      <c r="O501" s="197" t="s">
        <v>3</v>
      </c>
      <c r="P501" s="197"/>
      <c r="Q501" s="194" t="s">
        <v>50</v>
      </c>
      <c r="R501" s="194"/>
      <c r="S501" s="194"/>
      <c r="T501" s="194"/>
      <c r="U501" s="17"/>
      <c r="V501" s="17"/>
      <c r="Z501" s="81" t="s">
        <v>4</v>
      </c>
      <c r="AA501" s="103">
        <f>$D$3</f>
        <v>0</v>
      </c>
      <c r="AB501" s="101"/>
      <c r="AC501" s="101"/>
    </row>
    <row r="502" spans="5:32" ht="15" thickBot="1" x14ac:dyDescent="0.4">
      <c r="E502" s="101"/>
      <c r="F502" s="104" t="s">
        <v>6</v>
      </c>
      <c r="G502" s="210">
        <f>E27</f>
        <v>20</v>
      </c>
      <c r="H502" s="211"/>
      <c r="I502" s="211"/>
      <c r="J502" s="211"/>
      <c r="K502" s="17"/>
      <c r="L502" s="211">
        <f>$F$3</f>
        <v>133</v>
      </c>
      <c r="M502" s="211"/>
      <c r="N502" s="211"/>
      <c r="O502" s="211">
        <f>$G$3</f>
        <v>68.599999999999994</v>
      </c>
      <c r="P502" s="211"/>
      <c r="Q502" s="212">
        <f>ROUND((G502*(L502/113)+(O502-AA505)),0)</f>
        <v>20</v>
      </c>
      <c r="R502" s="212"/>
      <c r="S502" s="212"/>
      <c r="T502" s="212"/>
      <c r="U502" s="17"/>
      <c r="V502" s="17"/>
      <c r="AA502" s="17"/>
      <c r="AB502" s="101"/>
      <c r="AC502" s="101"/>
    </row>
    <row r="503" spans="5:32" ht="15" thickBot="1" x14ac:dyDescent="0.4">
      <c r="E503" s="101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01"/>
      <c r="AC503" s="101"/>
    </row>
    <row r="504" spans="5:32" ht="15" thickBot="1" x14ac:dyDescent="0.4">
      <c r="E504" s="101"/>
      <c r="F504" s="105" t="s">
        <v>14</v>
      </c>
      <c r="G504" s="106">
        <v>1</v>
      </c>
      <c r="H504" s="106">
        <v>2</v>
      </c>
      <c r="I504" s="106">
        <v>3</v>
      </c>
      <c r="J504" s="106">
        <v>4</v>
      </c>
      <c r="K504" s="106">
        <v>5</v>
      </c>
      <c r="L504" s="106">
        <v>6</v>
      </c>
      <c r="M504" s="106">
        <v>7</v>
      </c>
      <c r="N504" s="106">
        <v>8</v>
      </c>
      <c r="O504" s="107">
        <v>9</v>
      </c>
      <c r="P504" s="36" t="s">
        <v>8</v>
      </c>
      <c r="Q504" s="108">
        <v>10</v>
      </c>
      <c r="R504" s="106">
        <v>11</v>
      </c>
      <c r="S504" s="106">
        <v>12</v>
      </c>
      <c r="T504" s="106">
        <v>13</v>
      </c>
      <c r="U504" s="106">
        <v>14</v>
      </c>
      <c r="V504" s="106">
        <v>15</v>
      </c>
      <c r="W504" s="106">
        <v>16</v>
      </c>
      <c r="X504" s="106">
        <v>17</v>
      </c>
      <c r="Y504" s="107">
        <v>18</v>
      </c>
      <c r="Z504" s="36" t="s">
        <v>9</v>
      </c>
      <c r="AA504" s="37" t="s">
        <v>10</v>
      </c>
      <c r="AB504" s="101"/>
      <c r="AC504" s="101"/>
    </row>
    <row r="505" spans="5:32" x14ac:dyDescent="0.35">
      <c r="E505" s="101"/>
      <c r="F505" s="109" t="s">
        <v>11</v>
      </c>
      <c r="G505" s="110">
        <f>G$7</f>
        <v>4</v>
      </c>
      <c r="H505" s="110">
        <f t="shared" ref="H505:O505" si="267">H$7</f>
        <v>4</v>
      </c>
      <c r="I505" s="110">
        <f t="shared" si="267"/>
        <v>5</v>
      </c>
      <c r="J505" s="110">
        <f t="shared" si="267"/>
        <v>4</v>
      </c>
      <c r="K505" s="110">
        <f t="shared" si="267"/>
        <v>3</v>
      </c>
      <c r="L505" s="110">
        <f t="shared" si="267"/>
        <v>5</v>
      </c>
      <c r="M505" s="110">
        <f t="shared" si="267"/>
        <v>3</v>
      </c>
      <c r="N505" s="110">
        <f t="shared" si="267"/>
        <v>5</v>
      </c>
      <c r="O505" s="110">
        <f t="shared" si="267"/>
        <v>3</v>
      </c>
      <c r="P505" s="111">
        <f>SUM(G505:O505)</f>
        <v>36</v>
      </c>
      <c r="Q505" s="110">
        <f t="shared" ref="Q505:Y505" si="268">Q$7</f>
        <v>4</v>
      </c>
      <c r="R505" s="112">
        <f t="shared" si="268"/>
        <v>4</v>
      </c>
      <c r="S505" s="112">
        <f t="shared" si="268"/>
        <v>3</v>
      </c>
      <c r="T505" s="112">
        <f t="shared" si="268"/>
        <v>5</v>
      </c>
      <c r="U505" s="112">
        <f t="shared" si="268"/>
        <v>3</v>
      </c>
      <c r="V505" s="112">
        <f t="shared" si="268"/>
        <v>4</v>
      </c>
      <c r="W505" s="112">
        <f t="shared" si="268"/>
        <v>4</v>
      </c>
      <c r="X505" s="112">
        <f t="shared" si="268"/>
        <v>5</v>
      </c>
      <c r="Y505" s="113">
        <f t="shared" si="268"/>
        <v>4</v>
      </c>
      <c r="Z505" s="111">
        <f>SUM(Q505:Y505)</f>
        <v>36</v>
      </c>
      <c r="AA505" s="44">
        <f>SUM(P505+Z505)</f>
        <v>72</v>
      </c>
      <c r="AB505" s="101"/>
      <c r="AC505" s="101"/>
    </row>
    <row r="506" spans="5:32" x14ac:dyDescent="0.35">
      <c r="E506" s="101"/>
      <c r="F506" s="114" t="s">
        <v>7</v>
      </c>
      <c r="G506" s="115">
        <f>G$8</f>
        <v>4</v>
      </c>
      <c r="H506" s="115">
        <f t="shared" ref="H506:O506" si="269">H$8</f>
        <v>8</v>
      </c>
      <c r="I506" s="115">
        <f t="shared" si="269"/>
        <v>12</v>
      </c>
      <c r="J506" s="115">
        <f t="shared" si="269"/>
        <v>14</v>
      </c>
      <c r="K506" s="115">
        <f t="shared" si="269"/>
        <v>2</v>
      </c>
      <c r="L506" s="115">
        <f t="shared" si="269"/>
        <v>10</v>
      </c>
      <c r="M506" s="115">
        <f t="shared" si="269"/>
        <v>18</v>
      </c>
      <c r="N506" s="115">
        <f t="shared" si="269"/>
        <v>16</v>
      </c>
      <c r="O506" s="116">
        <f t="shared" si="269"/>
        <v>6</v>
      </c>
      <c r="P506" s="117"/>
      <c r="Q506" s="118">
        <f t="shared" ref="Q506:Y506" si="270">Q$8</f>
        <v>1</v>
      </c>
      <c r="R506" s="119">
        <f t="shared" si="270"/>
        <v>9</v>
      </c>
      <c r="S506" s="119">
        <f t="shared" si="270"/>
        <v>11</v>
      </c>
      <c r="T506" s="119">
        <f t="shared" si="270"/>
        <v>5</v>
      </c>
      <c r="U506" s="119">
        <f t="shared" si="270"/>
        <v>17</v>
      </c>
      <c r="V506" s="119">
        <f t="shared" si="270"/>
        <v>15</v>
      </c>
      <c r="W506" s="119">
        <f t="shared" si="270"/>
        <v>3</v>
      </c>
      <c r="X506" s="119">
        <f t="shared" si="270"/>
        <v>13</v>
      </c>
      <c r="Y506" s="116">
        <f t="shared" si="270"/>
        <v>7</v>
      </c>
      <c r="Z506" s="117"/>
      <c r="AA506" s="120"/>
      <c r="AB506" s="101"/>
      <c r="AC506" s="101"/>
    </row>
    <row r="507" spans="5:32" ht="15" thickBot="1" x14ac:dyDescent="0.4">
      <c r="E507" s="101"/>
      <c r="F507" s="121" t="s">
        <v>50</v>
      </c>
      <c r="G507" s="122">
        <f>IF($Q502&lt;=18,IF(G506&lt;=$Q502,1,0),IF($Q502&lt;=36,IF(G506&lt;=($Q502-18),2,1),IF($Q502&gt;36,IF(G506&lt;=($Q502-36),3,2))))</f>
        <v>1</v>
      </c>
      <c r="H507" s="122">
        <f t="shared" ref="H507:O507" si="271">IF($Q502&lt;=18,IF(H506&lt;=$Q502,1,0),IF($Q502&lt;=36,IF(H506&lt;=($Q502-18),2,1),IF($Q502&gt;36,IF(H506&lt;=($Q502-36),3,2))))</f>
        <v>1</v>
      </c>
      <c r="I507" s="122">
        <f t="shared" si="271"/>
        <v>1</v>
      </c>
      <c r="J507" s="122">
        <f t="shared" si="271"/>
        <v>1</v>
      </c>
      <c r="K507" s="122">
        <f t="shared" si="271"/>
        <v>2</v>
      </c>
      <c r="L507" s="122">
        <f t="shared" si="271"/>
        <v>1</v>
      </c>
      <c r="M507" s="122">
        <f t="shared" si="271"/>
        <v>1</v>
      </c>
      <c r="N507" s="122">
        <f t="shared" si="271"/>
        <v>1</v>
      </c>
      <c r="O507" s="123">
        <f t="shared" si="271"/>
        <v>1</v>
      </c>
      <c r="P507" s="124">
        <f>SUM(G507:O507)</f>
        <v>10</v>
      </c>
      <c r="Q507" s="123">
        <f t="shared" ref="Q507:Y507" si="272">IF($Q502&lt;=18,IF(Q506&lt;=$Q502,1,0),IF($Q502&lt;=36,IF(Q506&lt;=($Q502-18),2,1),IF($Q502&gt;36,IF(Q506&lt;=($Q502-36),3,2))))</f>
        <v>2</v>
      </c>
      <c r="R507" s="123">
        <f t="shared" si="272"/>
        <v>1</v>
      </c>
      <c r="S507" s="123">
        <f t="shared" si="272"/>
        <v>1</v>
      </c>
      <c r="T507" s="123">
        <f t="shared" si="272"/>
        <v>1</v>
      </c>
      <c r="U507" s="123">
        <f t="shared" si="272"/>
        <v>1</v>
      </c>
      <c r="V507" s="123">
        <f t="shared" si="272"/>
        <v>1</v>
      </c>
      <c r="W507" s="123">
        <f t="shared" si="272"/>
        <v>1</v>
      </c>
      <c r="X507" s="123">
        <f t="shared" si="272"/>
        <v>1</v>
      </c>
      <c r="Y507" s="123">
        <f t="shared" si="272"/>
        <v>1</v>
      </c>
      <c r="Z507" s="125">
        <f>SUM(Q507:Y507)</f>
        <v>10</v>
      </c>
      <c r="AA507" s="126">
        <f>P507+Z507</f>
        <v>20</v>
      </c>
      <c r="AB507" s="101"/>
      <c r="AC507" s="101"/>
    </row>
    <row r="508" spans="5:32" x14ac:dyDescent="0.35">
      <c r="E508" s="101"/>
      <c r="F508" s="127" t="s">
        <v>51</v>
      </c>
      <c r="G508" s="128">
        <f t="shared" ref="G508:O508" si="273">G27</f>
        <v>10</v>
      </c>
      <c r="H508" s="128">
        <f t="shared" si="273"/>
        <v>10</v>
      </c>
      <c r="I508" s="128">
        <f t="shared" si="273"/>
        <v>10</v>
      </c>
      <c r="J508" s="128">
        <f t="shared" si="273"/>
        <v>10</v>
      </c>
      <c r="K508" s="128">
        <f t="shared" si="273"/>
        <v>10</v>
      </c>
      <c r="L508" s="128">
        <f t="shared" si="273"/>
        <v>10</v>
      </c>
      <c r="M508" s="128">
        <f t="shared" si="273"/>
        <v>10</v>
      </c>
      <c r="N508" s="128">
        <f t="shared" si="273"/>
        <v>10</v>
      </c>
      <c r="O508" s="128">
        <f t="shared" si="273"/>
        <v>10</v>
      </c>
      <c r="P508" s="129">
        <f>SUM(G508:O508)</f>
        <v>90</v>
      </c>
      <c r="Q508" s="130">
        <f t="shared" ref="Q508:Y508" si="274">Q27</f>
        <v>10</v>
      </c>
      <c r="R508" s="128">
        <f t="shared" si="274"/>
        <v>10</v>
      </c>
      <c r="S508" s="128">
        <f t="shared" si="274"/>
        <v>10</v>
      </c>
      <c r="T508" s="128">
        <f t="shared" si="274"/>
        <v>10</v>
      </c>
      <c r="U508" s="128">
        <f t="shared" si="274"/>
        <v>10</v>
      </c>
      <c r="V508" s="128">
        <f t="shared" si="274"/>
        <v>10</v>
      </c>
      <c r="W508" s="128">
        <f t="shared" si="274"/>
        <v>10</v>
      </c>
      <c r="X508" s="128">
        <f t="shared" si="274"/>
        <v>10</v>
      </c>
      <c r="Y508" s="131">
        <f t="shared" si="274"/>
        <v>10</v>
      </c>
      <c r="Z508" s="129">
        <f>SUM(Q508:Y508)</f>
        <v>90</v>
      </c>
      <c r="AA508" s="132">
        <f>P508+Z508</f>
        <v>180</v>
      </c>
      <c r="AB508" s="101"/>
      <c r="AC508" s="101"/>
    </row>
    <row r="509" spans="5:32" x14ac:dyDescent="0.35">
      <c r="E509" s="101"/>
      <c r="F509" s="133" t="s">
        <v>52</v>
      </c>
      <c r="G509" s="134">
        <f>IF(G508-G505=-1,3+G507)+IF(G508-G505=0,2+G507)+IF(G508-G505=1,1+G507)+IF(G508-G505=2,G507)+IF(G508-G505=3,IF(G507-1&gt;0,G507-1,0))+IF(G508-G505=4,IF(G507-2&gt;0,G507-2,0))</f>
        <v>0</v>
      </c>
      <c r="H509" s="134">
        <f t="shared" ref="H509:O509" si="275">IF(H508-H505=-1,3+H507)+IF(H508-H505=0,2+H507)+IF(H508-H505=1,1+H507)+IF(H508-H505=2,H507)+IF(H508-H505=3,IF(H507-1&gt;0,H507-1,0))+IF(H508-H505=4,IF(H507-2&gt;0,H507-2,0))</f>
        <v>0</v>
      </c>
      <c r="I509" s="134">
        <f t="shared" si="275"/>
        <v>0</v>
      </c>
      <c r="J509" s="134">
        <f t="shared" si="275"/>
        <v>0</v>
      </c>
      <c r="K509" s="134">
        <f t="shared" si="275"/>
        <v>0</v>
      </c>
      <c r="L509" s="134">
        <f t="shared" si="275"/>
        <v>0</v>
      </c>
      <c r="M509" s="134">
        <f t="shared" si="275"/>
        <v>0</v>
      </c>
      <c r="N509" s="134">
        <f t="shared" si="275"/>
        <v>0</v>
      </c>
      <c r="O509" s="135">
        <f t="shared" si="275"/>
        <v>0</v>
      </c>
      <c r="P509" s="136">
        <f>SUM(G509:O509)</f>
        <v>0</v>
      </c>
      <c r="Q509" s="137">
        <f t="shared" ref="Q509:Y509" si="276">IF(Q508-Q505=-1,3+Q507)+IF(Q508-Q505=0,2+Q507)+IF(Q508-Q505=1,1+Q507)+IF(Q508-Q505=2,Q507)+IF(Q508-Q505=3,IF(Q507-1&gt;0,Q507-1,0))+IF(Q508-Q505=4,IF(Q507-2&gt;0,Q507-2,0))</f>
        <v>0</v>
      </c>
      <c r="R509" s="138">
        <f t="shared" si="276"/>
        <v>0</v>
      </c>
      <c r="S509" s="138">
        <f t="shared" si="276"/>
        <v>0</v>
      </c>
      <c r="T509" s="138">
        <f t="shared" si="276"/>
        <v>0</v>
      </c>
      <c r="U509" s="138">
        <f t="shared" si="276"/>
        <v>0</v>
      </c>
      <c r="V509" s="138">
        <f t="shared" si="276"/>
        <v>0</v>
      </c>
      <c r="W509" s="138">
        <f t="shared" si="276"/>
        <v>0</v>
      </c>
      <c r="X509" s="138">
        <f t="shared" si="276"/>
        <v>0</v>
      </c>
      <c r="Y509" s="135">
        <f t="shared" si="276"/>
        <v>0</v>
      </c>
      <c r="Z509" s="136">
        <f>SUM(Q509:Y509)</f>
        <v>0</v>
      </c>
      <c r="AA509" s="139">
        <f>P509+Z509</f>
        <v>0</v>
      </c>
      <c r="AB509" s="101"/>
      <c r="AC509" s="101"/>
    </row>
    <row r="510" spans="5:32" ht="15" thickBot="1" x14ac:dyDescent="0.4">
      <c r="E510" s="101"/>
      <c r="F510" s="140" t="s">
        <v>53</v>
      </c>
      <c r="G510" s="141">
        <f t="shared" ref="G510:O510" si="277">IF(G508-G505=-2,4)+IF(G508-G505=-1,3)+IF(G508-G505=0,2)+IF(G508-G505=1,1)+IF(G508-G505&gt;2,0)</f>
        <v>0</v>
      </c>
      <c r="H510" s="141">
        <f t="shared" si="277"/>
        <v>0</v>
      </c>
      <c r="I510" s="141">
        <f t="shared" si="277"/>
        <v>0</v>
      </c>
      <c r="J510" s="141">
        <f t="shared" si="277"/>
        <v>0</v>
      </c>
      <c r="K510" s="141">
        <f t="shared" si="277"/>
        <v>0</v>
      </c>
      <c r="L510" s="141">
        <f t="shared" si="277"/>
        <v>0</v>
      </c>
      <c r="M510" s="141">
        <f t="shared" si="277"/>
        <v>0</v>
      </c>
      <c r="N510" s="141">
        <f t="shared" si="277"/>
        <v>0</v>
      </c>
      <c r="O510" s="142">
        <f t="shared" si="277"/>
        <v>0</v>
      </c>
      <c r="P510" s="143">
        <f>SUM(G510:O510)</f>
        <v>0</v>
      </c>
      <c r="Q510" s="142">
        <f t="shared" ref="Q510:Y510" si="278">IF(Q508-Q505=-2,4)+IF(Q508-Q505=-1,3)+IF(Q508-Q505=0,2)+IF(Q508-Q505=1,1)+IF(Q508-Q505&gt;2,0)</f>
        <v>0</v>
      </c>
      <c r="R510" s="142">
        <f t="shared" si="278"/>
        <v>0</v>
      </c>
      <c r="S510" s="142">
        <f t="shared" si="278"/>
        <v>0</v>
      </c>
      <c r="T510" s="142">
        <f t="shared" si="278"/>
        <v>0</v>
      </c>
      <c r="U510" s="142">
        <f t="shared" si="278"/>
        <v>0</v>
      </c>
      <c r="V510" s="142">
        <f t="shared" si="278"/>
        <v>0</v>
      </c>
      <c r="W510" s="142">
        <f t="shared" si="278"/>
        <v>0</v>
      </c>
      <c r="X510" s="142">
        <f t="shared" si="278"/>
        <v>0</v>
      </c>
      <c r="Y510" s="142">
        <f t="shared" si="278"/>
        <v>0</v>
      </c>
      <c r="Z510" s="143">
        <f>SUM(Q510:Y510)</f>
        <v>0</v>
      </c>
      <c r="AA510" s="144">
        <f>P510+Z510</f>
        <v>0</v>
      </c>
      <c r="AB510" s="101"/>
      <c r="AC510" s="101"/>
    </row>
    <row r="511" spans="5:32" x14ac:dyDescent="0.35">
      <c r="E511" s="101"/>
      <c r="F511" s="38"/>
      <c r="G511" s="28">
        <f>G508-G505</f>
        <v>6</v>
      </c>
      <c r="H511" s="28">
        <f t="shared" ref="H511:O511" si="279">H508-H505</f>
        <v>6</v>
      </c>
      <c r="I511" s="28">
        <f t="shared" si="279"/>
        <v>5</v>
      </c>
      <c r="J511" s="28">
        <f t="shared" si="279"/>
        <v>6</v>
      </c>
      <c r="K511" s="28">
        <f t="shared" si="279"/>
        <v>7</v>
      </c>
      <c r="L511" s="28">
        <f t="shared" si="279"/>
        <v>5</v>
      </c>
      <c r="M511" s="28">
        <f t="shared" si="279"/>
        <v>7</v>
      </c>
      <c r="N511" s="28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5"/>
      <c r="AA511" s="146"/>
      <c r="AB511" s="101"/>
      <c r="AC511" s="101"/>
    </row>
    <row r="512" spans="5:32" x14ac:dyDescent="0.35">
      <c r="E512" s="101"/>
      <c r="F512" s="38"/>
      <c r="G512" s="28"/>
      <c r="H512" s="28"/>
      <c r="I512" s="28"/>
      <c r="J512" s="28"/>
      <c r="K512" s="28"/>
      <c r="L512" s="28"/>
      <c r="M512" s="28"/>
      <c r="N512" s="2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5"/>
      <c r="AA512" s="146"/>
      <c r="AB512" s="101"/>
      <c r="AC512" s="101"/>
    </row>
    <row r="513" spans="5:32" ht="15" thickBot="1" x14ac:dyDescent="0.4">
      <c r="E513" s="101"/>
      <c r="F513" s="38"/>
      <c r="G513" s="28"/>
      <c r="H513" s="28"/>
      <c r="I513" s="28"/>
      <c r="J513" s="28"/>
      <c r="K513" s="28"/>
      <c r="L513" s="28"/>
      <c r="M513" s="28"/>
      <c r="N513" s="2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01"/>
      <c r="AC513" s="101"/>
    </row>
    <row r="514" spans="5:32" ht="15" thickBot="1" x14ac:dyDescent="0.4">
      <c r="E514" s="147"/>
      <c r="F514" s="213" t="s">
        <v>54</v>
      </c>
      <c r="G514" s="213"/>
      <c r="H514" s="214" t="s">
        <v>55</v>
      </c>
      <c r="I514" s="214"/>
      <c r="J514" s="214"/>
      <c r="K514" s="214"/>
      <c r="L514" s="148">
        <f>COUNTIF(G511:Y511,"&lt;=-2")</f>
        <v>0</v>
      </c>
      <c r="M514" s="215" t="s">
        <v>56</v>
      </c>
      <c r="N514" s="215"/>
      <c r="O514" s="107">
        <f>COUNTIF(G511:Y511,"=0")</f>
        <v>0</v>
      </c>
      <c r="P514" s="198" t="s">
        <v>57</v>
      </c>
      <c r="Q514" s="198"/>
      <c r="R514" s="198"/>
      <c r="S514" s="198"/>
      <c r="T514" s="198"/>
      <c r="U514" s="148">
        <f>COUNTIF(G511:Y511,"=2")</f>
        <v>0</v>
      </c>
      <c r="V514" s="149"/>
      <c r="W514" s="149"/>
      <c r="X514" s="149"/>
      <c r="Y514" s="149"/>
      <c r="Z514" s="150"/>
      <c r="AA514" s="146"/>
      <c r="AB514" s="147"/>
      <c r="AC514" s="147"/>
      <c r="AD514" s="74"/>
      <c r="AE514" s="74"/>
      <c r="AF514" s="74"/>
    </row>
    <row r="515" spans="5:32" ht="15" thickBot="1" x14ac:dyDescent="0.4">
      <c r="E515" s="147"/>
      <c r="F515" s="213"/>
      <c r="G515" s="213"/>
      <c r="H515" s="216" t="s">
        <v>58</v>
      </c>
      <c r="I515" s="216"/>
      <c r="J515" s="216"/>
      <c r="K515" s="216"/>
      <c r="L515" s="151">
        <f>COUNTIF(G511:Y511,"=-1")</f>
        <v>0</v>
      </c>
      <c r="M515" s="217" t="s">
        <v>59</v>
      </c>
      <c r="N515" s="217"/>
      <c r="O515" s="152">
        <f>COUNTIF(G511:Y511,"=1")</f>
        <v>0</v>
      </c>
      <c r="P515" s="198" t="s">
        <v>60</v>
      </c>
      <c r="Q515" s="198"/>
      <c r="R515" s="198"/>
      <c r="S515" s="198"/>
      <c r="T515" s="198"/>
      <c r="U515" s="151">
        <f>COUNTIF(G511:Y511,"&gt;=3")</f>
        <v>18</v>
      </c>
      <c r="V515" s="149"/>
      <c r="W515" s="149"/>
      <c r="X515" s="149"/>
      <c r="Y515" s="149"/>
      <c r="Z515" s="150"/>
      <c r="AA515" s="146"/>
      <c r="AB515" s="147"/>
      <c r="AC515" s="147"/>
      <c r="AD515" s="74"/>
      <c r="AE515" s="74"/>
      <c r="AF515" s="74"/>
    </row>
    <row r="516" spans="5:32" x14ac:dyDescent="0.35">
      <c r="E516" s="147"/>
      <c r="F516" s="153"/>
      <c r="G516" s="153"/>
      <c r="H516" s="199" t="str">
        <f>M514</f>
        <v>Par</v>
      </c>
      <c r="I516" s="199"/>
      <c r="J516" s="28"/>
      <c r="K516" s="28"/>
      <c r="L516" s="28">
        <f>O514</f>
        <v>0</v>
      </c>
      <c r="M516" s="28"/>
      <c r="N516" s="38"/>
      <c r="O516" s="15"/>
      <c r="P516" s="149"/>
      <c r="Q516" s="149"/>
      <c r="R516" s="149"/>
      <c r="S516" s="149"/>
      <c r="T516" s="149"/>
      <c r="U516" s="15"/>
      <c r="V516" s="149"/>
      <c r="W516" s="149"/>
      <c r="X516" s="149"/>
      <c r="Y516" s="149"/>
      <c r="Z516" s="150"/>
      <c r="AA516" s="146"/>
      <c r="AB516" s="147"/>
      <c r="AC516" s="147"/>
      <c r="AD516" s="74"/>
      <c r="AE516" s="74"/>
      <c r="AF516" s="74"/>
    </row>
    <row r="517" spans="5:32" x14ac:dyDescent="0.35">
      <c r="E517" s="147"/>
      <c r="F517" s="153"/>
      <c r="G517" s="153"/>
      <c r="H517" s="200" t="str">
        <f>M515</f>
        <v>Bogey</v>
      </c>
      <c r="I517" s="200"/>
      <c r="J517" s="28"/>
      <c r="K517" s="28"/>
      <c r="L517" s="28">
        <f>O515</f>
        <v>0</v>
      </c>
      <c r="M517" s="28"/>
      <c r="N517" s="38"/>
      <c r="O517" s="15"/>
      <c r="P517" s="149"/>
      <c r="Q517" s="149"/>
      <c r="R517" s="149"/>
      <c r="S517" s="149"/>
      <c r="T517" s="149"/>
      <c r="U517" s="15"/>
      <c r="V517" s="149"/>
      <c r="W517" s="149"/>
      <c r="X517" s="149"/>
      <c r="Y517" s="149"/>
      <c r="Z517" s="150"/>
      <c r="AA517" s="146"/>
      <c r="AB517" s="147"/>
      <c r="AC517" s="147"/>
      <c r="AD517" s="74"/>
      <c r="AE517" s="74"/>
      <c r="AF517" s="74"/>
    </row>
    <row r="518" spans="5:32" x14ac:dyDescent="0.35">
      <c r="E518" s="147"/>
      <c r="F518" s="153"/>
      <c r="G518" s="153"/>
      <c r="H518" s="38" t="str">
        <f>P514</f>
        <v>Double bogey</v>
      </c>
      <c r="I518" s="38"/>
      <c r="J518" s="38"/>
      <c r="K518" s="38"/>
      <c r="L518" s="28">
        <f>U514</f>
        <v>0</v>
      </c>
      <c r="M518" s="28"/>
      <c r="N518" s="38"/>
      <c r="O518" s="15"/>
      <c r="P518" s="149"/>
      <c r="Q518" s="149"/>
      <c r="R518" s="149"/>
      <c r="S518" s="149"/>
      <c r="T518" s="149"/>
      <c r="U518" s="15"/>
      <c r="V518" s="149"/>
      <c r="W518" s="149"/>
      <c r="X518" s="149"/>
      <c r="Y518" s="149"/>
      <c r="Z518" s="150"/>
      <c r="AA518" s="146"/>
      <c r="AB518" s="147"/>
      <c r="AC518" s="147"/>
      <c r="AD518" s="74"/>
      <c r="AE518" s="74"/>
      <c r="AF518" s="74"/>
    </row>
    <row r="519" spans="5:32" x14ac:dyDescent="0.35">
      <c r="E519" s="147"/>
      <c r="F519" s="153"/>
      <c r="G519" s="153"/>
      <c r="H519" s="38" t="str">
        <f>P515</f>
        <v>Triple bogey &amp; plus</v>
      </c>
      <c r="I519" s="38"/>
      <c r="J519" s="38"/>
      <c r="K519" s="38"/>
      <c r="L519" s="28">
        <f>U515</f>
        <v>18</v>
      </c>
      <c r="M519" s="28"/>
      <c r="N519" s="38"/>
      <c r="O519" s="15"/>
      <c r="P519" s="149"/>
      <c r="Q519" s="149"/>
      <c r="R519" s="149"/>
      <c r="S519" s="149"/>
      <c r="T519" s="149"/>
      <c r="U519" s="15"/>
      <c r="V519" s="149"/>
      <c r="W519" s="149"/>
      <c r="X519" s="149"/>
      <c r="Y519" s="149"/>
      <c r="Z519" s="150"/>
      <c r="AA519" s="146"/>
      <c r="AB519" s="147"/>
      <c r="AC519" s="147"/>
      <c r="AD519" s="74"/>
      <c r="AE519" s="74"/>
      <c r="AF519" s="74"/>
    </row>
    <row r="520" spans="5:32" x14ac:dyDescent="0.35">
      <c r="E520" s="147"/>
      <c r="F520" s="153"/>
      <c r="G520" s="153"/>
      <c r="H520" s="38"/>
      <c r="I520" s="38"/>
      <c r="J520" s="38"/>
      <c r="K520" s="38"/>
      <c r="L520" s="28"/>
      <c r="M520" s="38"/>
      <c r="N520" s="38"/>
      <c r="O520" s="15"/>
      <c r="P520" s="149"/>
      <c r="Q520" s="149"/>
      <c r="R520" s="149"/>
      <c r="S520" s="149"/>
      <c r="T520" s="149"/>
      <c r="U520" s="15"/>
      <c r="V520" s="149"/>
      <c r="W520" s="149"/>
      <c r="X520" s="149"/>
      <c r="Y520" s="149"/>
      <c r="Z520" s="150"/>
      <c r="AA520" s="146"/>
      <c r="AB520" s="147"/>
      <c r="AC520" s="147"/>
      <c r="AD520" s="74"/>
      <c r="AE520" s="74"/>
      <c r="AF520" s="74"/>
    </row>
    <row r="521" spans="5:32" x14ac:dyDescent="0.35">
      <c r="E521" s="147"/>
      <c r="F521" s="153"/>
      <c r="G521" s="153"/>
      <c r="H521" s="38"/>
      <c r="I521" s="38"/>
      <c r="J521" s="38"/>
      <c r="K521" s="38"/>
      <c r="L521" s="28"/>
      <c r="M521" s="38"/>
      <c r="N521" s="38"/>
      <c r="O521" s="15"/>
      <c r="P521" s="149"/>
      <c r="Q521" s="149"/>
      <c r="R521" s="149"/>
      <c r="S521" s="149"/>
      <c r="T521" s="149"/>
      <c r="U521" s="15"/>
      <c r="V521" s="149"/>
      <c r="W521" s="149"/>
      <c r="X521" s="149"/>
      <c r="Y521" s="149"/>
      <c r="Z521" s="150"/>
      <c r="AA521" s="146"/>
      <c r="AB521" s="147"/>
      <c r="AC521" s="147"/>
      <c r="AD521" s="74"/>
      <c r="AE521" s="74"/>
      <c r="AF521" s="74"/>
    </row>
    <row r="522" spans="5:32" ht="15" thickBot="1" x14ac:dyDescent="0.4">
      <c r="E522" s="154"/>
      <c r="F522" s="155"/>
      <c r="G522" s="155"/>
      <c r="H522" s="156"/>
      <c r="I522" s="156"/>
      <c r="J522" s="156"/>
      <c r="K522" s="156"/>
      <c r="L522" s="156"/>
      <c r="M522" s="156"/>
      <c r="N522" s="156"/>
      <c r="O522" s="157"/>
      <c r="P522" s="157"/>
      <c r="Q522" s="157"/>
      <c r="R522" s="157"/>
      <c r="S522" s="158"/>
      <c r="T522" s="158"/>
      <c r="U522" s="158"/>
      <c r="V522" s="158"/>
      <c r="W522" s="158"/>
      <c r="X522" s="158"/>
      <c r="Y522" s="158"/>
      <c r="Z522" s="159"/>
      <c r="AA522" s="160"/>
      <c r="AB522" s="154"/>
      <c r="AC522" s="154"/>
      <c r="AD522" s="161"/>
      <c r="AE522" s="161"/>
      <c r="AF522" s="161"/>
    </row>
    <row r="523" spans="5:32" ht="15.5" thickTop="1" thickBot="1" x14ac:dyDescent="0.4"/>
    <row r="524" spans="5:32" x14ac:dyDescent="0.35">
      <c r="E524" s="101"/>
      <c r="F524" s="102" t="s">
        <v>49</v>
      </c>
      <c r="G524" s="196">
        <f>C28</f>
        <v>0</v>
      </c>
      <c r="H524" s="196"/>
      <c r="I524" s="196"/>
      <c r="J524" s="196"/>
      <c r="K524" s="74"/>
      <c r="L524" s="197" t="s">
        <v>2</v>
      </c>
      <c r="M524" s="197"/>
      <c r="N524" s="197"/>
      <c r="O524" s="197" t="s">
        <v>3</v>
      </c>
      <c r="P524" s="197"/>
      <c r="Q524" s="194" t="s">
        <v>50</v>
      </c>
      <c r="R524" s="194"/>
      <c r="S524" s="194"/>
      <c r="T524" s="194"/>
      <c r="U524" s="17"/>
      <c r="V524" s="17"/>
      <c r="Z524" s="81" t="s">
        <v>4</v>
      </c>
      <c r="AA524" s="103">
        <f>$D$3</f>
        <v>0</v>
      </c>
      <c r="AB524" s="101"/>
      <c r="AC524" s="101"/>
    </row>
    <row r="525" spans="5:32" ht="15" thickBot="1" x14ac:dyDescent="0.4">
      <c r="E525" s="101"/>
      <c r="F525" s="104" t="s">
        <v>6</v>
      </c>
      <c r="G525" s="210">
        <f>E28</f>
        <v>20</v>
      </c>
      <c r="H525" s="211"/>
      <c r="I525" s="211"/>
      <c r="J525" s="211"/>
      <c r="K525" s="17"/>
      <c r="L525" s="211">
        <f>$F$3</f>
        <v>133</v>
      </c>
      <c r="M525" s="211"/>
      <c r="N525" s="211"/>
      <c r="O525" s="211">
        <f>$G$3</f>
        <v>68.599999999999994</v>
      </c>
      <c r="P525" s="211"/>
      <c r="Q525" s="212">
        <f>ROUND((G525*(L525/113)+(O525-AA528)),0)</f>
        <v>20</v>
      </c>
      <c r="R525" s="212"/>
      <c r="S525" s="212"/>
      <c r="T525" s="212"/>
      <c r="U525" s="17"/>
      <c r="V525" s="17"/>
      <c r="AA525" s="17"/>
      <c r="AB525" s="101"/>
      <c r="AC525" s="101"/>
    </row>
    <row r="526" spans="5:32" ht="15" thickBot="1" x14ac:dyDescent="0.4">
      <c r="E526" s="10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01"/>
      <c r="AC526" s="101"/>
    </row>
    <row r="527" spans="5:32" ht="15" thickBot="1" x14ac:dyDescent="0.4">
      <c r="E527" s="101"/>
      <c r="F527" s="105" t="s">
        <v>14</v>
      </c>
      <c r="G527" s="106">
        <v>1</v>
      </c>
      <c r="H527" s="106">
        <v>2</v>
      </c>
      <c r="I527" s="106">
        <v>3</v>
      </c>
      <c r="J527" s="106">
        <v>4</v>
      </c>
      <c r="K527" s="106">
        <v>5</v>
      </c>
      <c r="L527" s="106">
        <v>6</v>
      </c>
      <c r="M527" s="106">
        <v>7</v>
      </c>
      <c r="N527" s="106">
        <v>8</v>
      </c>
      <c r="O527" s="107">
        <v>9</v>
      </c>
      <c r="P527" s="36" t="s">
        <v>8</v>
      </c>
      <c r="Q527" s="108">
        <v>10</v>
      </c>
      <c r="R527" s="106">
        <v>11</v>
      </c>
      <c r="S527" s="106">
        <v>12</v>
      </c>
      <c r="T527" s="106">
        <v>13</v>
      </c>
      <c r="U527" s="106">
        <v>14</v>
      </c>
      <c r="V527" s="106">
        <v>15</v>
      </c>
      <c r="W527" s="106">
        <v>16</v>
      </c>
      <c r="X527" s="106">
        <v>17</v>
      </c>
      <c r="Y527" s="107">
        <v>18</v>
      </c>
      <c r="Z527" s="36" t="s">
        <v>9</v>
      </c>
      <c r="AA527" s="37" t="s">
        <v>10</v>
      </c>
      <c r="AB527" s="101"/>
      <c r="AC527" s="101"/>
    </row>
    <row r="528" spans="5:32" x14ac:dyDescent="0.35">
      <c r="E528" s="101"/>
      <c r="F528" s="109" t="s">
        <v>11</v>
      </c>
      <c r="G528" s="110">
        <f>G$7</f>
        <v>4</v>
      </c>
      <c r="H528" s="110">
        <f t="shared" ref="H528:O528" si="281">H$7</f>
        <v>4</v>
      </c>
      <c r="I528" s="110">
        <f t="shared" si="281"/>
        <v>5</v>
      </c>
      <c r="J528" s="110">
        <f t="shared" si="281"/>
        <v>4</v>
      </c>
      <c r="K528" s="110">
        <f t="shared" si="281"/>
        <v>3</v>
      </c>
      <c r="L528" s="110">
        <f t="shared" si="281"/>
        <v>5</v>
      </c>
      <c r="M528" s="110">
        <f t="shared" si="281"/>
        <v>3</v>
      </c>
      <c r="N528" s="110">
        <f t="shared" si="281"/>
        <v>5</v>
      </c>
      <c r="O528" s="110">
        <f t="shared" si="281"/>
        <v>3</v>
      </c>
      <c r="P528" s="111">
        <f>SUM(G528:O528)</f>
        <v>36</v>
      </c>
      <c r="Q528" s="110">
        <f t="shared" ref="Q528:Y528" si="282">Q$7</f>
        <v>4</v>
      </c>
      <c r="R528" s="112">
        <f t="shared" si="282"/>
        <v>4</v>
      </c>
      <c r="S528" s="112">
        <f t="shared" si="282"/>
        <v>3</v>
      </c>
      <c r="T528" s="112">
        <f t="shared" si="282"/>
        <v>5</v>
      </c>
      <c r="U528" s="112">
        <f t="shared" si="282"/>
        <v>3</v>
      </c>
      <c r="V528" s="112">
        <f t="shared" si="282"/>
        <v>4</v>
      </c>
      <c r="W528" s="112">
        <f t="shared" si="282"/>
        <v>4</v>
      </c>
      <c r="X528" s="112">
        <f t="shared" si="282"/>
        <v>5</v>
      </c>
      <c r="Y528" s="113">
        <f t="shared" si="282"/>
        <v>4</v>
      </c>
      <c r="Z528" s="111">
        <f>SUM(Q528:Y528)</f>
        <v>36</v>
      </c>
      <c r="AA528" s="44">
        <f>SUM(P528+Z528)</f>
        <v>72</v>
      </c>
      <c r="AB528" s="101"/>
      <c r="AC528" s="101"/>
    </row>
    <row r="529" spans="5:32" x14ac:dyDescent="0.35">
      <c r="E529" s="101"/>
      <c r="F529" s="114" t="s">
        <v>7</v>
      </c>
      <c r="G529" s="115">
        <f>G$8</f>
        <v>4</v>
      </c>
      <c r="H529" s="115">
        <f t="shared" ref="H529:O529" si="283">H$8</f>
        <v>8</v>
      </c>
      <c r="I529" s="115">
        <f t="shared" si="283"/>
        <v>12</v>
      </c>
      <c r="J529" s="115">
        <f t="shared" si="283"/>
        <v>14</v>
      </c>
      <c r="K529" s="115">
        <f t="shared" si="283"/>
        <v>2</v>
      </c>
      <c r="L529" s="115">
        <f t="shared" si="283"/>
        <v>10</v>
      </c>
      <c r="M529" s="115">
        <f t="shared" si="283"/>
        <v>18</v>
      </c>
      <c r="N529" s="115">
        <f t="shared" si="283"/>
        <v>16</v>
      </c>
      <c r="O529" s="116">
        <f t="shared" si="283"/>
        <v>6</v>
      </c>
      <c r="P529" s="117"/>
      <c r="Q529" s="118">
        <f t="shared" ref="Q529:Y529" si="284">Q$8</f>
        <v>1</v>
      </c>
      <c r="R529" s="119">
        <f t="shared" si="284"/>
        <v>9</v>
      </c>
      <c r="S529" s="119">
        <f t="shared" si="284"/>
        <v>11</v>
      </c>
      <c r="T529" s="119">
        <f t="shared" si="284"/>
        <v>5</v>
      </c>
      <c r="U529" s="119">
        <f t="shared" si="284"/>
        <v>17</v>
      </c>
      <c r="V529" s="119">
        <f t="shared" si="284"/>
        <v>15</v>
      </c>
      <c r="W529" s="119">
        <f t="shared" si="284"/>
        <v>3</v>
      </c>
      <c r="X529" s="119">
        <f t="shared" si="284"/>
        <v>13</v>
      </c>
      <c r="Y529" s="116">
        <f t="shared" si="284"/>
        <v>7</v>
      </c>
      <c r="Z529" s="117"/>
      <c r="AA529" s="120"/>
      <c r="AB529" s="101"/>
      <c r="AC529" s="101"/>
    </row>
    <row r="530" spans="5:32" ht="15" thickBot="1" x14ac:dyDescent="0.4">
      <c r="E530" s="101"/>
      <c r="F530" s="121" t="s">
        <v>50</v>
      </c>
      <c r="G530" s="122">
        <f>IF($Q525&lt;=18,IF(G529&lt;=$Q525,1,0),IF($Q525&lt;=36,IF(G529&lt;=($Q525-18),2,1),IF($Q525&gt;36,IF(G529&lt;=($Q525-36),3,2))))</f>
        <v>1</v>
      </c>
      <c r="H530" s="122">
        <f t="shared" ref="H530:O530" si="285">IF($Q525&lt;=18,IF(H529&lt;=$Q525,1,0),IF($Q525&lt;=36,IF(H529&lt;=($Q525-18),2,1),IF($Q525&gt;36,IF(H529&lt;=($Q525-36),3,2))))</f>
        <v>1</v>
      </c>
      <c r="I530" s="122">
        <f t="shared" si="285"/>
        <v>1</v>
      </c>
      <c r="J530" s="122">
        <f t="shared" si="285"/>
        <v>1</v>
      </c>
      <c r="K530" s="122">
        <f t="shared" si="285"/>
        <v>2</v>
      </c>
      <c r="L530" s="122">
        <f t="shared" si="285"/>
        <v>1</v>
      </c>
      <c r="M530" s="122">
        <f t="shared" si="285"/>
        <v>1</v>
      </c>
      <c r="N530" s="122">
        <f t="shared" si="285"/>
        <v>1</v>
      </c>
      <c r="O530" s="123">
        <f t="shared" si="285"/>
        <v>1</v>
      </c>
      <c r="P530" s="124">
        <f>SUM(G530:O530)</f>
        <v>10</v>
      </c>
      <c r="Q530" s="123">
        <f t="shared" ref="Q530:Y530" si="286">IF($Q525&lt;=18,IF(Q529&lt;=$Q525,1,0),IF($Q525&lt;=36,IF(Q529&lt;=($Q525-18),2,1),IF($Q525&gt;36,IF(Q529&lt;=($Q525-36),3,2))))</f>
        <v>2</v>
      </c>
      <c r="R530" s="123">
        <f t="shared" si="286"/>
        <v>1</v>
      </c>
      <c r="S530" s="123">
        <f t="shared" si="286"/>
        <v>1</v>
      </c>
      <c r="T530" s="123">
        <f t="shared" si="286"/>
        <v>1</v>
      </c>
      <c r="U530" s="123">
        <f t="shared" si="286"/>
        <v>1</v>
      </c>
      <c r="V530" s="123">
        <f t="shared" si="286"/>
        <v>1</v>
      </c>
      <c r="W530" s="123">
        <f t="shared" si="286"/>
        <v>1</v>
      </c>
      <c r="X530" s="123">
        <f t="shared" si="286"/>
        <v>1</v>
      </c>
      <c r="Y530" s="123">
        <f t="shared" si="286"/>
        <v>1</v>
      </c>
      <c r="Z530" s="125">
        <f>SUM(Q530:Y530)</f>
        <v>10</v>
      </c>
      <c r="AA530" s="126">
        <f>P530+Z530</f>
        <v>20</v>
      </c>
      <c r="AB530" s="101"/>
      <c r="AC530" s="101"/>
    </row>
    <row r="531" spans="5:32" x14ac:dyDescent="0.35">
      <c r="E531" s="101"/>
      <c r="F531" s="127" t="s">
        <v>51</v>
      </c>
      <c r="G531" s="128">
        <f t="shared" ref="G531:O531" si="287">G28</f>
        <v>10</v>
      </c>
      <c r="H531" s="128">
        <f t="shared" si="287"/>
        <v>10</v>
      </c>
      <c r="I531" s="128">
        <f t="shared" si="287"/>
        <v>10</v>
      </c>
      <c r="J531" s="128">
        <f t="shared" si="287"/>
        <v>10</v>
      </c>
      <c r="K531" s="128">
        <f t="shared" si="287"/>
        <v>10</v>
      </c>
      <c r="L531" s="128">
        <f t="shared" si="287"/>
        <v>10</v>
      </c>
      <c r="M531" s="128">
        <f t="shared" si="287"/>
        <v>10</v>
      </c>
      <c r="N531" s="128">
        <f t="shared" si="287"/>
        <v>10</v>
      </c>
      <c r="O531" s="128">
        <f t="shared" si="287"/>
        <v>10</v>
      </c>
      <c r="P531" s="129">
        <f>SUM(G531:O531)</f>
        <v>90</v>
      </c>
      <c r="Q531" s="130">
        <f t="shared" ref="Q531:Y531" si="288">Q28</f>
        <v>10</v>
      </c>
      <c r="R531" s="128">
        <f t="shared" si="288"/>
        <v>10</v>
      </c>
      <c r="S531" s="128">
        <f t="shared" si="288"/>
        <v>10</v>
      </c>
      <c r="T531" s="128">
        <f t="shared" si="288"/>
        <v>10</v>
      </c>
      <c r="U531" s="128">
        <f t="shared" si="288"/>
        <v>10</v>
      </c>
      <c r="V531" s="128">
        <f t="shared" si="288"/>
        <v>10</v>
      </c>
      <c r="W531" s="128">
        <f t="shared" si="288"/>
        <v>10</v>
      </c>
      <c r="X531" s="128">
        <f t="shared" si="288"/>
        <v>10</v>
      </c>
      <c r="Y531" s="131">
        <f t="shared" si="288"/>
        <v>10</v>
      </c>
      <c r="Z531" s="129">
        <f>SUM(Q531:Y531)</f>
        <v>90</v>
      </c>
      <c r="AA531" s="132">
        <f>P531+Z531</f>
        <v>180</v>
      </c>
      <c r="AB531" s="101"/>
      <c r="AC531" s="101"/>
    </row>
    <row r="532" spans="5:32" x14ac:dyDescent="0.35">
      <c r="E532" s="101"/>
      <c r="F532" s="133" t="s">
        <v>52</v>
      </c>
      <c r="G532" s="134">
        <f>IF(G531-G528=-1,3+G530)+IF(G531-G528=0,2+G530)+IF(G531-G528=1,1+G530)+IF(G531-G528=2,G530)+IF(G531-G528=3,IF(G530-1&gt;0,G530-1,0))+IF(G531-G528=4,IF(G530-2&gt;0,G530-2,0))</f>
        <v>0</v>
      </c>
      <c r="H532" s="134">
        <f t="shared" ref="H532:O532" si="289">IF(H531-H528=-1,3+H530)+IF(H531-H528=0,2+H530)+IF(H531-H528=1,1+H530)+IF(H531-H528=2,H530)+IF(H531-H528=3,IF(H530-1&gt;0,H530-1,0))+IF(H531-H528=4,IF(H530-2&gt;0,H530-2,0))</f>
        <v>0</v>
      </c>
      <c r="I532" s="134">
        <f t="shared" si="289"/>
        <v>0</v>
      </c>
      <c r="J532" s="134">
        <f t="shared" si="289"/>
        <v>0</v>
      </c>
      <c r="K532" s="134">
        <f t="shared" si="289"/>
        <v>0</v>
      </c>
      <c r="L532" s="134">
        <f t="shared" si="289"/>
        <v>0</v>
      </c>
      <c r="M532" s="134">
        <f t="shared" si="289"/>
        <v>0</v>
      </c>
      <c r="N532" s="134">
        <f t="shared" si="289"/>
        <v>0</v>
      </c>
      <c r="O532" s="135">
        <f t="shared" si="289"/>
        <v>0</v>
      </c>
      <c r="P532" s="136">
        <f>SUM(G532:O532)</f>
        <v>0</v>
      </c>
      <c r="Q532" s="137">
        <f t="shared" ref="Q532:Y532" si="290">IF(Q531-Q528=-1,3+Q530)+IF(Q531-Q528=0,2+Q530)+IF(Q531-Q528=1,1+Q530)+IF(Q531-Q528=2,Q530)+IF(Q531-Q528=3,IF(Q530-1&gt;0,Q530-1,0))+IF(Q531-Q528=4,IF(Q530-2&gt;0,Q530-2,0))</f>
        <v>0</v>
      </c>
      <c r="R532" s="138">
        <f t="shared" si="290"/>
        <v>0</v>
      </c>
      <c r="S532" s="138">
        <f t="shared" si="290"/>
        <v>0</v>
      </c>
      <c r="T532" s="138">
        <f t="shared" si="290"/>
        <v>0</v>
      </c>
      <c r="U532" s="138">
        <f t="shared" si="290"/>
        <v>0</v>
      </c>
      <c r="V532" s="138">
        <f t="shared" si="290"/>
        <v>0</v>
      </c>
      <c r="W532" s="138">
        <f t="shared" si="290"/>
        <v>0</v>
      </c>
      <c r="X532" s="138">
        <f t="shared" si="290"/>
        <v>0</v>
      </c>
      <c r="Y532" s="135">
        <f t="shared" si="290"/>
        <v>0</v>
      </c>
      <c r="Z532" s="136">
        <f>SUM(Q532:Y532)</f>
        <v>0</v>
      </c>
      <c r="AA532" s="139">
        <f>P532+Z532</f>
        <v>0</v>
      </c>
      <c r="AB532" s="101"/>
      <c r="AC532" s="101"/>
    </row>
    <row r="533" spans="5:32" ht="15" thickBot="1" x14ac:dyDescent="0.4">
      <c r="E533" s="101"/>
      <c r="F533" s="140" t="s">
        <v>53</v>
      </c>
      <c r="G533" s="141">
        <f t="shared" ref="G533:O533" si="291">IF(G531-G528=-2,4)+IF(G531-G528=-1,3)+IF(G531-G528=0,2)+IF(G531-G528=1,1)+IF(G531-G528&gt;2,0)</f>
        <v>0</v>
      </c>
      <c r="H533" s="141">
        <f t="shared" si="291"/>
        <v>0</v>
      </c>
      <c r="I533" s="141">
        <f t="shared" si="291"/>
        <v>0</v>
      </c>
      <c r="J533" s="141">
        <f t="shared" si="291"/>
        <v>0</v>
      </c>
      <c r="K533" s="141">
        <f t="shared" si="291"/>
        <v>0</v>
      </c>
      <c r="L533" s="141">
        <f t="shared" si="291"/>
        <v>0</v>
      </c>
      <c r="M533" s="141">
        <f t="shared" si="291"/>
        <v>0</v>
      </c>
      <c r="N533" s="141">
        <f t="shared" si="291"/>
        <v>0</v>
      </c>
      <c r="O533" s="142">
        <f t="shared" si="291"/>
        <v>0</v>
      </c>
      <c r="P533" s="143">
        <f>SUM(G533:O533)</f>
        <v>0</v>
      </c>
      <c r="Q533" s="142">
        <f t="shared" ref="Q533:Y533" si="292">IF(Q531-Q528=-2,4)+IF(Q531-Q528=-1,3)+IF(Q531-Q528=0,2)+IF(Q531-Q528=1,1)+IF(Q531-Q528&gt;2,0)</f>
        <v>0</v>
      </c>
      <c r="R533" s="142">
        <f t="shared" si="292"/>
        <v>0</v>
      </c>
      <c r="S533" s="142">
        <f t="shared" si="292"/>
        <v>0</v>
      </c>
      <c r="T533" s="142">
        <f t="shared" si="292"/>
        <v>0</v>
      </c>
      <c r="U533" s="142">
        <f t="shared" si="292"/>
        <v>0</v>
      </c>
      <c r="V533" s="142">
        <f t="shared" si="292"/>
        <v>0</v>
      </c>
      <c r="W533" s="142">
        <f t="shared" si="292"/>
        <v>0</v>
      </c>
      <c r="X533" s="142">
        <f t="shared" si="292"/>
        <v>0</v>
      </c>
      <c r="Y533" s="142">
        <f t="shared" si="292"/>
        <v>0</v>
      </c>
      <c r="Z533" s="143">
        <f>SUM(Q533:Y533)</f>
        <v>0</v>
      </c>
      <c r="AA533" s="144">
        <f>P533+Z533</f>
        <v>0</v>
      </c>
      <c r="AB533" s="101"/>
      <c r="AC533" s="101"/>
    </row>
    <row r="534" spans="5:32" x14ac:dyDescent="0.35">
      <c r="E534" s="101"/>
      <c r="F534" s="38"/>
      <c r="G534" s="28">
        <f>G531-G528</f>
        <v>6</v>
      </c>
      <c r="H534" s="28">
        <f t="shared" ref="H534:O534" si="293">H531-H528</f>
        <v>6</v>
      </c>
      <c r="I534" s="28">
        <f t="shared" si="293"/>
        <v>5</v>
      </c>
      <c r="J534" s="28">
        <f t="shared" si="293"/>
        <v>6</v>
      </c>
      <c r="K534" s="28">
        <f t="shared" si="293"/>
        <v>7</v>
      </c>
      <c r="L534" s="28">
        <f t="shared" si="293"/>
        <v>5</v>
      </c>
      <c r="M534" s="28">
        <f t="shared" si="293"/>
        <v>7</v>
      </c>
      <c r="N534" s="28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5"/>
      <c r="AA534" s="146"/>
      <c r="AB534" s="101"/>
      <c r="AC534" s="101"/>
    </row>
    <row r="535" spans="5:32" x14ac:dyDescent="0.35">
      <c r="E535" s="101"/>
      <c r="F535" s="38"/>
      <c r="G535" s="28"/>
      <c r="H535" s="28"/>
      <c r="I535" s="28"/>
      <c r="J535" s="28"/>
      <c r="K535" s="28"/>
      <c r="L535" s="28"/>
      <c r="M535" s="28"/>
      <c r="N535" s="2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5"/>
      <c r="AA535" s="146"/>
      <c r="AB535" s="101"/>
      <c r="AC535" s="101"/>
    </row>
    <row r="536" spans="5:32" ht="15" thickBot="1" x14ac:dyDescent="0.4">
      <c r="E536" s="101"/>
      <c r="F536" s="38"/>
      <c r="G536" s="28"/>
      <c r="H536" s="28"/>
      <c r="I536" s="28"/>
      <c r="J536" s="28"/>
      <c r="K536" s="28"/>
      <c r="L536" s="28"/>
      <c r="M536" s="28"/>
      <c r="N536" s="2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01"/>
      <c r="AC536" s="101"/>
    </row>
    <row r="537" spans="5:32" ht="15" thickBot="1" x14ac:dyDescent="0.4">
      <c r="E537" s="147"/>
      <c r="F537" s="213" t="s">
        <v>54</v>
      </c>
      <c r="G537" s="213"/>
      <c r="H537" s="214" t="s">
        <v>55</v>
      </c>
      <c r="I537" s="214"/>
      <c r="J537" s="214"/>
      <c r="K537" s="214"/>
      <c r="L537" s="148">
        <f>COUNTIF(G534:Y534,"&lt;=-2")</f>
        <v>0</v>
      </c>
      <c r="M537" s="215" t="s">
        <v>56</v>
      </c>
      <c r="N537" s="215"/>
      <c r="O537" s="107">
        <f>COUNTIF(G534:Y534,"=0")</f>
        <v>0</v>
      </c>
      <c r="P537" s="198" t="s">
        <v>57</v>
      </c>
      <c r="Q537" s="198"/>
      <c r="R537" s="198"/>
      <c r="S537" s="198"/>
      <c r="T537" s="198"/>
      <c r="U537" s="148">
        <f>COUNTIF(G534:Y534,"=2")</f>
        <v>0</v>
      </c>
      <c r="V537" s="149"/>
      <c r="W537" s="149"/>
      <c r="X537" s="149"/>
      <c r="Y537" s="149"/>
      <c r="Z537" s="150"/>
      <c r="AA537" s="146"/>
      <c r="AB537" s="147"/>
      <c r="AC537" s="147"/>
      <c r="AD537" s="74"/>
      <c r="AE537" s="74"/>
      <c r="AF537" s="74"/>
    </row>
    <row r="538" spans="5:32" ht="15" thickBot="1" x14ac:dyDescent="0.4">
      <c r="E538" s="147"/>
      <c r="F538" s="213"/>
      <c r="G538" s="213"/>
      <c r="H538" s="216" t="s">
        <v>58</v>
      </c>
      <c r="I538" s="216"/>
      <c r="J538" s="216"/>
      <c r="K538" s="216"/>
      <c r="L538" s="151">
        <f>COUNTIF(G534:Y534,"=-1")</f>
        <v>0</v>
      </c>
      <c r="M538" s="217" t="s">
        <v>59</v>
      </c>
      <c r="N538" s="217"/>
      <c r="O538" s="152">
        <f>COUNTIF(G534:Y534,"=1")</f>
        <v>0</v>
      </c>
      <c r="P538" s="198" t="s">
        <v>60</v>
      </c>
      <c r="Q538" s="198"/>
      <c r="R538" s="198"/>
      <c r="S538" s="198"/>
      <c r="T538" s="198"/>
      <c r="U538" s="151">
        <f>COUNTIF(G534:Y534,"&gt;=3")</f>
        <v>18</v>
      </c>
      <c r="V538" s="149"/>
      <c r="W538" s="149"/>
      <c r="X538" s="149"/>
      <c r="Y538" s="149"/>
      <c r="Z538" s="150"/>
      <c r="AA538" s="146"/>
      <c r="AB538" s="147"/>
      <c r="AC538" s="147"/>
      <c r="AD538" s="74"/>
      <c r="AE538" s="74"/>
      <c r="AF538" s="74"/>
    </row>
    <row r="539" spans="5:32" x14ac:dyDescent="0.35">
      <c r="E539" s="147"/>
      <c r="F539" s="153"/>
      <c r="G539" s="153"/>
      <c r="H539" s="199" t="str">
        <f>M537</f>
        <v>Par</v>
      </c>
      <c r="I539" s="199"/>
      <c r="J539" s="28"/>
      <c r="K539" s="28"/>
      <c r="L539" s="28">
        <f>O537</f>
        <v>0</v>
      </c>
      <c r="M539" s="28"/>
      <c r="N539" s="38"/>
      <c r="O539" s="15"/>
      <c r="P539" s="149"/>
      <c r="Q539" s="149"/>
      <c r="R539" s="149"/>
      <c r="S539" s="149"/>
      <c r="T539" s="149"/>
      <c r="U539" s="15"/>
      <c r="V539" s="149"/>
      <c r="W539" s="149"/>
      <c r="X539" s="149"/>
      <c r="Y539" s="149"/>
      <c r="Z539" s="150"/>
      <c r="AA539" s="146"/>
      <c r="AB539" s="147"/>
      <c r="AC539" s="147"/>
      <c r="AD539" s="74"/>
      <c r="AE539" s="74"/>
      <c r="AF539" s="74"/>
    </row>
    <row r="540" spans="5:32" x14ac:dyDescent="0.35">
      <c r="E540" s="147"/>
      <c r="F540" s="153"/>
      <c r="G540" s="153"/>
      <c r="H540" s="200" t="str">
        <f>M538</f>
        <v>Bogey</v>
      </c>
      <c r="I540" s="200"/>
      <c r="J540" s="28"/>
      <c r="K540" s="28"/>
      <c r="L540" s="28">
        <f>O538</f>
        <v>0</v>
      </c>
      <c r="M540" s="28"/>
      <c r="N540" s="38"/>
      <c r="O540" s="15"/>
      <c r="P540" s="149"/>
      <c r="Q540" s="149"/>
      <c r="R540" s="149"/>
      <c r="S540" s="149"/>
      <c r="T540" s="149"/>
      <c r="U540" s="15"/>
      <c r="V540" s="149"/>
      <c r="W540" s="149"/>
      <c r="X540" s="149"/>
      <c r="Y540" s="149"/>
      <c r="Z540" s="150"/>
      <c r="AA540" s="146"/>
      <c r="AB540" s="147"/>
      <c r="AC540" s="147"/>
      <c r="AD540" s="74"/>
      <c r="AE540" s="74"/>
      <c r="AF540" s="74"/>
    </row>
    <row r="541" spans="5:32" x14ac:dyDescent="0.35">
      <c r="E541" s="147"/>
      <c r="F541" s="153"/>
      <c r="G541" s="153"/>
      <c r="H541" s="38" t="str">
        <f>P537</f>
        <v>Double bogey</v>
      </c>
      <c r="I541" s="38"/>
      <c r="J541" s="38"/>
      <c r="K541" s="38"/>
      <c r="L541" s="28">
        <f>U537</f>
        <v>0</v>
      </c>
      <c r="M541" s="28"/>
      <c r="N541" s="38"/>
      <c r="O541" s="15"/>
      <c r="P541" s="149"/>
      <c r="Q541" s="149"/>
      <c r="R541" s="149"/>
      <c r="S541" s="149"/>
      <c r="T541" s="149"/>
      <c r="U541" s="15"/>
      <c r="V541" s="149"/>
      <c r="W541" s="149"/>
      <c r="X541" s="149"/>
      <c r="Y541" s="149"/>
      <c r="Z541" s="150"/>
      <c r="AA541" s="146"/>
      <c r="AB541" s="147"/>
      <c r="AC541" s="147"/>
      <c r="AD541" s="74"/>
      <c r="AE541" s="74"/>
      <c r="AF541" s="74"/>
    </row>
    <row r="542" spans="5:32" x14ac:dyDescent="0.35">
      <c r="E542" s="147"/>
      <c r="F542" s="153"/>
      <c r="G542" s="153"/>
      <c r="H542" s="38" t="str">
        <f>P538</f>
        <v>Triple bogey &amp; plus</v>
      </c>
      <c r="I542" s="38"/>
      <c r="J542" s="38"/>
      <c r="K542" s="38"/>
      <c r="L542" s="28">
        <f>U538</f>
        <v>18</v>
      </c>
      <c r="M542" s="28"/>
      <c r="N542" s="38"/>
      <c r="O542" s="15"/>
      <c r="P542" s="149"/>
      <c r="Q542" s="149"/>
      <c r="R542" s="149"/>
      <c r="S542" s="149"/>
      <c r="T542" s="149"/>
      <c r="U542" s="15"/>
      <c r="V542" s="149"/>
      <c r="W542" s="149"/>
      <c r="X542" s="149"/>
      <c r="Y542" s="149"/>
      <c r="Z542" s="150"/>
      <c r="AA542" s="146"/>
      <c r="AB542" s="147"/>
      <c r="AC542" s="147"/>
      <c r="AD542" s="74"/>
      <c r="AE542" s="74"/>
      <c r="AF542" s="74"/>
    </row>
    <row r="543" spans="5:32" x14ac:dyDescent="0.35">
      <c r="E543" s="147"/>
      <c r="F543" s="153"/>
      <c r="G543" s="153"/>
      <c r="H543" s="38"/>
      <c r="I543" s="38"/>
      <c r="J543" s="38"/>
      <c r="K543" s="38"/>
      <c r="L543" s="28"/>
      <c r="M543" s="38"/>
      <c r="N543" s="38"/>
      <c r="O543" s="15"/>
      <c r="P543" s="149"/>
      <c r="Q543" s="149"/>
      <c r="R543" s="149"/>
      <c r="S543" s="149"/>
      <c r="T543" s="149"/>
      <c r="U543" s="15"/>
      <c r="V543" s="149"/>
      <c r="W543" s="149"/>
      <c r="X543" s="149"/>
      <c r="Y543" s="149"/>
      <c r="Z543" s="150"/>
      <c r="AA543" s="146"/>
      <c r="AB543" s="147"/>
      <c r="AC543" s="147"/>
      <c r="AD543" s="74"/>
      <c r="AE543" s="74"/>
      <c r="AF543" s="74"/>
    </row>
    <row r="544" spans="5:32" x14ac:dyDescent="0.35">
      <c r="E544" s="147"/>
      <c r="F544" s="153"/>
      <c r="G544" s="153"/>
      <c r="H544" s="38"/>
      <c r="I544" s="38"/>
      <c r="J544" s="38"/>
      <c r="K544" s="38"/>
      <c r="L544" s="28"/>
      <c r="M544" s="38"/>
      <c r="N544" s="38"/>
      <c r="O544" s="15"/>
      <c r="P544" s="149"/>
      <c r="Q544" s="149"/>
      <c r="R544" s="149"/>
      <c r="S544" s="149"/>
      <c r="T544" s="149"/>
      <c r="U544" s="15"/>
      <c r="V544" s="149"/>
      <c r="W544" s="149"/>
      <c r="X544" s="149"/>
      <c r="Y544" s="149"/>
      <c r="Z544" s="150"/>
      <c r="AA544" s="146"/>
      <c r="AB544" s="147"/>
      <c r="AC544" s="147"/>
      <c r="AD544" s="74"/>
      <c r="AE544" s="74"/>
      <c r="AF544" s="74"/>
    </row>
    <row r="545" spans="5:32" ht="15" thickBot="1" x14ac:dyDescent="0.4">
      <c r="E545" s="154"/>
      <c r="F545" s="155"/>
      <c r="G545" s="155"/>
      <c r="H545" s="156"/>
      <c r="I545" s="156"/>
      <c r="J545" s="156"/>
      <c r="K545" s="156"/>
      <c r="L545" s="156"/>
      <c r="M545" s="156"/>
      <c r="N545" s="156"/>
      <c r="O545" s="157"/>
      <c r="P545" s="157"/>
      <c r="Q545" s="157"/>
      <c r="R545" s="157"/>
      <c r="S545" s="158"/>
      <c r="T545" s="158"/>
      <c r="U545" s="158"/>
      <c r="V545" s="158"/>
      <c r="W545" s="158"/>
      <c r="X545" s="158"/>
      <c r="Y545" s="158"/>
      <c r="Z545" s="159"/>
      <c r="AA545" s="160"/>
      <c r="AB545" s="154"/>
      <c r="AC545" s="154"/>
      <c r="AD545" s="161"/>
      <c r="AE545" s="161"/>
      <c r="AF545" s="161"/>
    </row>
    <row r="546" spans="5:32" ht="15.5" thickTop="1" thickBot="1" x14ac:dyDescent="0.4"/>
    <row r="547" spans="5:32" x14ac:dyDescent="0.35">
      <c r="E547" s="101"/>
      <c r="F547" s="102" t="s">
        <v>49</v>
      </c>
      <c r="G547" s="196">
        <f>C29</f>
        <v>0</v>
      </c>
      <c r="H547" s="196"/>
      <c r="I547" s="196"/>
      <c r="J547" s="196"/>
      <c r="K547" s="74"/>
      <c r="L547" s="197" t="s">
        <v>2</v>
      </c>
      <c r="M547" s="197"/>
      <c r="N547" s="197"/>
      <c r="O547" s="197" t="s">
        <v>3</v>
      </c>
      <c r="P547" s="197"/>
      <c r="Q547" s="194" t="s">
        <v>50</v>
      </c>
      <c r="R547" s="194"/>
      <c r="S547" s="194"/>
      <c r="T547" s="194"/>
      <c r="U547" s="17"/>
      <c r="V547" s="17"/>
      <c r="Z547" s="81" t="s">
        <v>4</v>
      </c>
      <c r="AA547" s="103">
        <f>$D$3</f>
        <v>0</v>
      </c>
      <c r="AB547" s="101"/>
      <c r="AC547" s="101"/>
    </row>
    <row r="548" spans="5:32" ht="15" thickBot="1" x14ac:dyDescent="0.4">
      <c r="E548" s="101"/>
      <c r="F548" s="104" t="s">
        <v>6</v>
      </c>
      <c r="G548" s="210">
        <f>E29</f>
        <v>20</v>
      </c>
      <c r="H548" s="211"/>
      <c r="I548" s="211"/>
      <c r="J548" s="211"/>
      <c r="K548" s="17"/>
      <c r="L548" s="211">
        <f>$F$3</f>
        <v>133</v>
      </c>
      <c r="M548" s="211"/>
      <c r="N548" s="211"/>
      <c r="O548" s="211">
        <f>$G$3</f>
        <v>68.599999999999994</v>
      </c>
      <c r="P548" s="211"/>
      <c r="Q548" s="212">
        <f>ROUND((G548*(L548/113)+(O548-AA551)),0)</f>
        <v>20</v>
      </c>
      <c r="R548" s="212"/>
      <c r="S548" s="212"/>
      <c r="T548" s="212"/>
      <c r="U548" s="17"/>
      <c r="V548" s="17"/>
      <c r="AA548" s="17"/>
      <c r="AB548" s="101"/>
      <c r="AC548" s="101"/>
    </row>
    <row r="549" spans="5:32" ht="15" thickBot="1" x14ac:dyDescent="0.4">
      <c r="E549" s="101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01"/>
      <c r="AC549" s="101"/>
    </row>
    <row r="550" spans="5:32" ht="15" thickBot="1" x14ac:dyDescent="0.4">
      <c r="E550" s="101"/>
      <c r="F550" s="105" t="s">
        <v>14</v>
      </c>
      <c r="G550" s="106">
        <v>1</v>
      </c>
      <c r="H550" s="106">
        <v>2</v>
      </c>
      <c r="I550" s="106">
        <v>3</v>
      </c>
      <c r="J550" s="106">
        <v>4</v>
      </c>
      <c r="K550" s="106">
        <v>5</v>
      </c>
      <c r="L550" s="106">
        <v>6</v>
      </c>
      <c r="M550" s="106">
        <v>7</v>
      </c>
      <c r="N550" s="106">
        <v>8</v>
      </c>
      <c r="O550" s="107">
        <v>9</v>
      </c>
      <c r="P550" s="36" t="s">
        <v>8</v>
      </c>
      <c r="Q550" s="108">
        <v>10</v>
      </c>
      <c r="R550" s="106">
        <v>11</v>
      </c>
      <c r="S550" s="106">
        <v>12</v>
      </c>
      <c r="T550" s="106">
        <v>13</v>
      </c>
      <c r="U550" s="106">
        <v>14</v>
      </c>
      <c r="V550" s="106">
        <v>15</v>
      </c>
      <c r="W550" s="106">
        <v>16</v>
      </c>
      <c r="X550" s="106">
        <v>17</v>
      </c>
      <c r="Y550" s="107">
        <v>18</v>
      </c>
      <c r="Z550" s="36" t="s">
        <v>9</v>
      </c>
      <c r="AA550" s="37" t="s">
        <v>10</v>
      </c>
      <c r="AB550" s="101"/>
      <c r="AC550" s="101"/>
    </row>
    <row r="551" spans="5:32" x14ac:dyDescent="0.35">
      <c r="E551" s="101"/>
      <c r="F551" s="109" t="s">
        <v>11</v>
      </c>
      <c r="G551" s="110">
        <f>G$7</f>
        <v>4</v>
      </c>
      <c r="H551" s="110">
        <f t="shared" ref="H551:O551" si="295">H$7</f>
        <v>4</v>
      </c>
      <c r="I551" s="110">
        <f t="shared" si="295"/>
        <v>5</v>
      </c>
      <c r="J551" s="110">
        <f t="shared" si="295"/>
        <v>4</v>
      </c>
      <c r="K551" s="110">
        <f t="shared" si="295"/>
        <v>3</v>
      </c>
      <c r="L551" s="110">
        <f t="shared" si="295"/>
        <v>5</v>
      </c>
      <c r="M551" s="110">
        <f t="shared" si="295"/>
        <v>3</v>
      </c>
      <c r="N551" s="110">
        <f t="shared" si="295"/>
        <v>5</v>
      </c>
      <c r="O551" s="110">
        <f t="shared" si="295"/>
        <v>3</v>
      </c>
      <c r="P551" s="111">
        <f>SUM(G551:O551)</f>
        <v>36</v>
      </c>
      <c r="Q551" s="110">
        <f t="shared" ref="Q551:Y551" si="296">Q$7</f>
        <v>4</v>
      </c>
      <c r="R551" s="112">
        <f t="shared" si="296"/>
        <v>4</v>
      </c>
      <c r="S551" s="112">
        <f t="shared" si="296"/>
        <v>3</v>
      </c>
      <c r="T551" s="112">
        <f t="shared" si="296"/>
        <v>5</v>
      </c>
      <c r="U551" s="112">
        <f t="shared" si="296"/>
        <v>3</v>
      </c>
      <c r="V551" s="112">
        <f t="shared" si="296"/>
        <v>4</v>
      </c>
      <c r="W551" s="112">
        <f t="shared" si="296"/>
        <v>4</v>
      </c>
      <c r="X551" s="112">
        <f t="shared" si="296"/>
        <v>5</v>
      </c>
      <c r="Y551" s="113">
        <f t="shared" si="296"/>
        <v>4</v>
      </c>
      <c r="Z551" s="111">
        <f>SUM(Q551:Y551)</f>
        <v>36</v>
      </c>
      <c r="AA551" s="44">
        <f>SUM(P551+Z551)</f>
        <v>72</v>
      </c>
      <c r="AB551" s="101"/>
      <c r="AC551" s="101"/>
    </row>
    <row r="552" spans="5:32" x14ac:dyDescent="0.35">
      <c r="E552" s="101"/>
      <c r="F552" s="114" t="s">
        <v>7</v>
      </c>
      <c r="G552" s="115">
        <f>G$8</f>
        <v>4</v>
      </c>
      <c r="H552" s="115">
        <f t="shared" ref="H552:O552" si="297">H$8</f>
        <v>8</v>
      </c>
      <c r="I552" s="115">
        <f t="shared" si="297"/>
        <v>12</v>
      </c>
      <c r="J552" s="115">
        <f t="shared" si="297"/>
        <v>14</v>
      </c>
      <c r="K552" s="115">
        <f t="shared" si="297"/>
        <v>2</v>
      </c>
      <c r="L552" s="115">
        <f t="shared" si="297"/>
        <v>10</v>
      </c>
      <c r="M552" s="115">
        <f t="shared" si="297"/>
        <v>18</v>
      </c>
      <c r="N552" s="115">
        <f t="shared" si="297"/>
        <v>16</v>
      </c>
      <c r="O552" s="116">
        <f t="shared" si="297"/>
        <v>6</v>
      </c>
      <c r="P552" s="117"/>
      <c r="Q552" s="118">
        <f t="shared" ref="Q552:Y552" si="298">Q$8</f>
        <v>1</v>
      </c>
      <c r="R552" s="119">
        <f t="shared" si="298"/>
        <v>9</v>
      </c>
      <c r="S552" s="119">
        <f t="shared" si="298"/>
        <v>11</v>
      </c>
      <c r="T552" s="119">
        <f t="shared" si="298"/>
        <v>5</v>
      </c>
      <c r="U552" s="119">
        <f t="shared" si="298"/>
        <v>17</v>
      </c>
      <c r="V552" s="119">
        <f t="shared" si="298"/>
        <v>15</v>
      </c>
      <c r="W552" s="119">
        <f t="shared" si="298"/>
        <v>3</v>
      </c>
      <c r="X552" s="119">
        <f t="shared" si="298"/>
        <v>13</v>
      </c>
      <c r="Y552" s="116">
        <f t="shared" si="298"/>
        <v>7</v>
      </c>
      <c r="Z552" s="117"/>
      <c r="AA552" s="120"/>
      <c r="AB552" s="101"/>
      <c r="AC552" s="101"/>
    </row>
    <row r="553" spans="5:32" ht="15" thickBot="1" x14ac:dyDescent="0.4">
      <c r="E553" s="101"/>
      <c r="F553" s="121" t="s">
        <v>50</v>
      </c>
      <c r="G553" s="122">
        <f>IF($Q548&lt;=18,IF(G552&lt;=$Q548,1,0),IF($Q548&lt;=36,IF(G552&lt;=($Q548-18),2,1),IF($Q548&gt;36,IF(G552&lt;=($Q548-36),3,2))))</f>
        <v>1</v>
      </c>
      <c r="H553" s="122">
        <f t="shared" ref="H553:O553" si="299">IF($Q548&lt;=18,IF(H552&lt;=$Q548,1,0),IF($Q548&lt;=36,IF(H552&lt;=($Q548-18),2,1),IF($Q548&gt;36,IF(H552&lt;=($Q548-36),3,2))))</f>
        <v>1</v>
      </c>
      <c r="I553" s="122">
        <f t="shared" si="299"/>
        <v>1</v>
      </c>
      <c r="J553" s="122">
        <f t="shared" si="299"/>
        <v>1</v>
      </c>
      <c r="K553" s="122">
        <f t="shared" si="299"/>
        <v>2</v>
      </c>
      <c r="L553" s="122">
        <f t="shared" si="299"/>
        <v>1</v>
      </c>
      <c r="M553" s="122">
        <f t="shared" si="299"/>
        <v>1</v>
      </c>
      <c r="N553" s="122">
        <f t="shared" si="299"/>
        <v>1</v>
      </c>
      <c r="O553" s="123">
        <f t="shared" si="299"/>
        <v>1</v>
      </c>
      <c r="P553" s="124">
        <f>SUM(G553:O553)</f>
        <v>10</v>
      </c>
      <c r="Q553" s="123">
        <f t="shared" ref="Q553:Y553" si="300">IF($Q548&lt;=18,IF(Q552&lt;=$Q548,1,0),IF($Q548&lt;=36,IF(Q552&lt;=($Q548-18),2,1),IF($Q548&gt;36,IF(Q552&lt;=($Q548-36),3,2))))</f>
        <v>2</v>
      </c>
      <c r="R553" s="123">
        <f t="shared" si="300"/>
        <v>1</v>
      </c>
      <c r="S553" s="123">
        <f t="shared" si="300"/>
        <v>1</v>
      </c>
      <c r="T553" s="123">
        <f t="shared" si="300"/>
        <v>1</v>
      </c>
      <c r="U553" s="123">
        <f t="shared" si="300"/>
        <v>1</v>
      </c>
      <c r="V553" s="123">
        <f t="shared" si="300"/>
        <v>1</v>
      </c>
      <c r="W553" s="123">
        <f t="shared" si="300"/>
        <v>1</v>
      </c>
      <c r="X553" s="123">
        <f t="shared" si="300"/>
        <v>1</v>
      </c>
      <c r="Y553" s="123">
        <f t="shared" si="300"/>
        <v>1</v>
      </c>
      <c r="Z553" s="125">
        <f>SUM(Q553:Y553)</f>
        <v>10</v>
      </c>
      <c r="AA553" s="126">
        <f>P553+Z553</f>
        <v>20</v>
      </c>
      <c r="AB553" s="101"/>
      <c r="AC553" s="101"/>
    </row>
    <row r="554" spans="5:32" x14ac:dyDescent="0.35">
      <c r="E554" s="101"/>
      <c r="F554" s="127" t="s">
        <v>51</v>
      </c>
      <c r="G554" s="128">
        <f t="shared" ref="G554:O554" si="301">G29</f>
        <v>10</v>
      </c>
      <c r="H554" s="128">
        <f t="shared" si="301"/>
        <v>10</v>
      </c>
      <c r="I554" s="128">
        <f t="shared" si="301"/>
        <v>10</v>
      </c>
      <c r="J554" s="128">
        <f t="shared" si="301"/>
        <v>10</v>
      </c>
      <c r="K554" s="128">
        <f t="shared" si="301"/>
        <v>10</v>
      </c>
      <c r="L554" s="128">
        <f t="shared" si="301"/>
        <v>10</v>
      </c>
      <c r="M554" s="128">
        <f t="shared" si="301"/>
        <v>10</v>
      </c>
      <c r="N554" s="128">
        <f t="shared" si="301"/>
        <v>10</v>
      </c>
      <c r="O554" s="128">
        <f t="shared" si="301"/>
        <v>10</v>
      </c>
      <c r="P554" s="129">
        <f>SUM(G554:O554)</f>
        <v>90</v>
      </c>
      <c r="Q554" s="130">
        <f t="shared" ref="Q554:Y554" si="302">Q29</f>
        <v>10</v>
      </c>
      <c r="R554" s="128">
        <f t="shared" si="302"/>
        <v>10</v>
      </c>
      <c r="S554" s="128">
        <f t="shared" si="302"/>
        <v>10</v>
      </c>
      <c r="T554" s="128">
        <f t="shared" si="302"/>
        <v>10</v>
      </c>
      <c r="U554" s="128">
        <f t="shared" si="302"/>
        <v>10</v>
      </c>
      <c r="V554" s="128">
        <f t="shared" si="302"/>
        <v>10</v>
      </c>
      <c r="W554" s="128">
        <f t="shared" si="302"/>
        <v>10</v>
      </c>
      <c r="X554" s="128">
        <f t="shared" si="302"/>
        <v>10</v>
      </c>
      <c r="Y554" s="131">
        <f t="shared" si="302"/>
        <v>10</v>
      </c>
      <c r="Z554" s="129">
        <f>SUM(Q554:Y554)</f>
        <v>90</v>
      </c>
      <c r="AA554" s="132">
        <f>P554+Z554</f>
        <v>180</v>
      </c>
      <c r="AB554" s="101"/>
      <c r="AC554" s="101"/>
    </row>
    <row r="555" spans="5:32" x14ac:dyDescent="0.35">
      <c r="E555" s="101"/>
      <c r="F555" s="133" t="s">
        <v>52</v>
      </c>
      <c r="G555" s="134">
        <f>IF(G554-G551=-1,3+G553)+IF(G554-G551=0,2+G553)+IF(G554-G551=1,1+G553)+IF(G554-G551=2,G553)+IF(G554-G551=3,IF(G553-1&gt;0,G553-1,0))+IF(G554-G551=4,IF(G553-2&gt;0,G553-2,0))</f>
        <v>0</v>
      </c>
      <c r="H555" s="134">
        <f t="shared" ref="H555:O555" si="303">IF(H554-H551=-1,3+H553)+IF(H554-H551=0,2+H553)+IF(H554-H551=1,1+H553)+IF(H554-H551=2,H553)+IF(H554-H551=3,IF(H553-1&gt;0,H553-1,0))+IF(H554-H551=4,IF(H553-2&gt;0,H553-2,0))</f>
        <v>0</v>
      </c>
      <c r="I555" s="134">
        <f t="shared" si="303"/>
        <v>0</v>
      </c>
      <c r="J555" s="134">
        <f t="shared" si="303"/>
        <v>0</v>
      </c>
      <c r="K555" s="134">
        <f t="shared" si="303"/>
        <v>0</v>
      </c>
      <c r="L555" s="134">
        <f t="shared" si="303"/>
        <v>0</v>
      </c>
      <c r="M555" s="134">
        <f t="shared" si="303"/>
        <v>0</v>
      </c>
      <c r="N555" s="134">
        <f t="shared" si="303"/>
        <v>0</v>
      </c>
      <c r="O555" s="135">
        <f t="shared" si="303"/>
        <v>0</v>
      </c>
      <c r="P555" s="136">
        <f>SUM(G555:O555)</f>
        <v>0</v>
      </c>
      <c r="Q555" s="137">
        <f t="shared" ref="Q555:Y555" si="304">IF(Q554-Q551=-1,3+Q553)+IF(Q554-Q551=0,2+Q553)+IF(Q554-Q551=1,1+Q553)+IF(Q554-Q551=2,Q553)+IF(Q554-Q551=3,IF(Q553-1&gt;0,Q553-1,0))+IF(Q554-Q551=4,IF(Q553-2&gt;0,Q553-2,0))</f>
        <v>0</v>
      </c>
      <c r="R555" s="138">
        <f t="shared" si="304"/>
        <v>0</v>
      </c>
      <c r="S555" s="138">
        <f t="shared" si="304"/>
        <v>0</v>
      </c>
      <c r="T555" s="138">
        <f t="shared" si="304"/>
        <v>0</v>
      </c>
      <c r="U555" s="138">
        <f t="shared" si="304"/>
        <v>0</v>
      </c>
      <c r="V555" s="138">
        <f t="shared" si="304"/>
        <v>0</v>
      </c>
      <c r="W555" s="138">
        <f t="shared" si="304"/>
        <v>0</v>
      </c>
      <c r="X555" s="138">
        <f t="shared" si="304"/>
        <v>0</v>
      </c>
      <c r="Y555" s="135">
        <f t="shared" si="304"/>
        <v>0</v>
      </c>
      <c r="Z555" s="136">
        <f>SUM(Q555:Y555)</f>
        <v>0</v>
      </c>
      <c r="AA555" s="139">
        <f>P555+Z555</f>
        <v>0</v>
      </c>
      <c r="AB555" s="101"/>
      <c r="AC555" s="101"/>
    </row>
    <row r="556" spans="5:32" ht="15" thickBot="1" x14ac:dyDescent="0.4">
      <c r="E556" s="101"/>
      <c r="F556" s="140" t="s">
        <v>53</v>
      </c>
      <c r="G556" s="141">
        <f t="shared" ref="G556:O556" si="305">IF(G554-G551=-2,4)+IF(G554-G551=-1,3)+IF(G554-G551=0,2)+IF(G554-G551=1,1)+IF(G554-G551&gt;2,0)</f>
        <v>0</v>
      </c>
      <c r="H556" s="141">
        <f t="shared" si="305"/>
        <v>0</v>
      </c>
      <c r="I556" s="141">
        <f t="shared" si="305"/>
        <v>0</v>
      </c>
      <c r="J556" s="141">
        <f t="shared" si="305"/>
        <v>0</v>
      </c>
      <c r="K556" s="141">
        <f t="shared" si="305"/>
        <v>0</v>
      </c>
      <c r="L556" s="141">
        <f t="shared" si="305"/>
        <v>0</v>
      </c>
      <c r="M556" s="141">
        <f t="shared" si="305"/>
        <v>0</v>
      </c>
      <c r="N556" s="141">
        <f t="shared" si="305"/>
        <v>0</v>
      </c>
      <c r="O556" s="142">
        <f t="shared" si="305"/>
        <v>0</v>
      </c>
      <c r="P556" s="143">
        <f>SUM(G556:O556)</f>
        <v>0</v>
      </c>
      <c r="Q556" s="142">
        <f t="shared" ref="Q556:Y556" si="306">IF(Q554-Q551=-2,4)+IF(Q554-Q551=-1,3)+IF(Q554-Q551=0,2)+IF(Q554-Q551=1,1)+IF(Q554-Q551&gt;2,0)</f>
        <v>0</v>
      </c>
      <c r="R556" s="142">
        <f t="shared" si="306"/>
        <v>0</v>
      </c>
      <c r="S556" s="142">
        <f t="shared" si="306"/>
        <v>0</v>
      </c>
      <c r="T556" s="142">
        <f t="shared" si="306"/>
        <v>0</v>
      </c>
      <c r="U556" s="142">
        <f t="shared" si="306"/>
        <v>0</v>
      </c>
      <c r="V556" s="142">
        <f t="shared" si="306"/>
        <v>0</v>
      </c>
      <c r="W556" s="142">
        <f t="shared" si="306"/>
        <v>0</v>
      </c>
      <c r="X556" s="142">
        <f t="shared" si="306"/>
        <v>0</v>
      </c>
      <c r="Y556" s="142">
        <f t="shared" si="306"/>
        <v>0</v>
      </c>
      <c r="Z556" s="143">
        <f>SUM(Q556:Y556)</f>
        <v>0</v>
      </c>
      <c r="AA556" s="144">
        <f>P556+Z556</f>
        <v>0</v>
      </c>
      <c r="AB556" s="101"/>
      <c r="AC556" s="101"/>
    </row>
    <row r="557" spans="5:32" x14ac:dyDescent="0.35">
      <c r="E557" s="101"/>
      <c r="F557" s="38"/>
      <c r="G557" s="28">
        <f>G554-G551</f>
        <v>6</v>
      </c>
      <c r="H557" s="28">
        <f t="shared" ref="H557:O557" si="307">H554-H551</f>
        <v>6</v>
      </c>
      <c r="I557" s="28">
        <f t="shared" si="307"/>
        <v>5</v>
      </c>
      <c r="J557" s="28">
        <f t="shared" si="307"/>
        <v>6</v>
      </c>
      <c r="K557" s="28">
        <f t="shared" si="307"/>
        <v>7</v>
      </c>
      <c r="L557" s="28">
        <f t="shared" si="307"/>
        <v>5</v>
      </c>
      <c r="M557" s="28">
        <f t="shared" si="307"/>
        <v>7</v>
      </c>
      <c r="N557" s="28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5"/>
      <c r="AA557" s="146"/>
      <c r="AB557" s="101"/>
      <c r="AC557" s="101"/>
    </row>
    <row r="558" spans="5:32" x14ac:dyDescent="0.35">
      <c r="E558" s="101"/>
      <c r="F558" s="38"/>
      <c r="G558" s="28"/>
      <c r="H558" s="28"/>
      <c r="I558" s="28"/>
      <c r="J558" s="28"/>
      <c r="K558" s="28"/>
      <c r="L558" s="28"/>
      <c r="M558" s="28"/>
      <c r="N558" s="2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5"/>
      <c r="AA558" s="146"/>
      <c r="AB558" s="101"/>
      <c r="AC558" s="101"/>
    </row>
    <row r="559" spans="5:32" ht="15" thickBot="1" x14ac:dyDescent="0.4">
      <c r="E559" s="101"/>
      <c r="F559" s="38"/>
      <c r="G559" s="28"/>
      <c r="H559" s="28"/>
      <c r="I559" s="28"/>
      <c r="J559" s="28"/>
      <c r="K559" s="28"/>
      <c r="L559" s="28"/>
      <c r="M559" s="28"/>
      <c r="N559" s="2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01"/>
      <c r="AC559" s="101"/>
    </row>
    <row r="560" spans="5:32" ht="15" thickBot="1" x14ac:dyDescent="0.4">
      <c r="E560" s="147"/>
      <c r="F560" s="213" t="s">
        <v>54</v>
      </c>
      <c r="G560" s="213"/>
      <c r="H560" s="214" t="s">
        <v>55</v>
      </c>
      <c r="I560" s="214"/>
      <c r="J560" s="214"/>
      <c r="K560" s="214"/>
      <c r="L560" s="148">
        <f>COUNTIF(G557:Y557,"&lt;=-2")</f>
        <v>0</v>
      </c>
      <c r="M560" s="215" t="s">
        <v>56</v>
      </c>
      <c r="N560" s="215"/>
      <c r="O560" s="107">
        <f>COUNTIF(G557:Y557,"=0")</f>
        <v>0</v>
      </c>
      <c r="P560" s="198" t="s">
        <v>57</v>
      </c>
      <c r="Q560" s="198"/>
      <c r="R560" s="198"/>
      <c r="S560" s="198"/>
      <c r="T560" s="198"/>
      <c r="U560" s="148">
        <f>COUNTIF(G557:Y557,"=2")</f>
        <v>0</v>
      </c>
      <c r="V560" s="149"/>
      <c r="W560" s="149"/>
      <c r="X560" s="149"/>
      <c r="Y560" s="149"/>
      <c r="Z560" s="150"/>
      <c r="AA560" s="146"/>
      <c r="AB560" s="147"/>
      <c r="AC560" s="147"/>
      <c r="AD560" s="74"/>
      <c r="AE560" s="74"/>
      <c r="AF560" s="74"/>
    </row>
    <row r="561" spans="5:32" ht="15" thickBot="1" x14ac:dyDescent="0.4">
      <c r="E561" s="147"/>
      <c r="F561" s="213"/>
      <c r="G561" s="213"/>
      <c r="H561" s="216" t="s">
        <v>58</v>
      </c>
      <c r="I561" s="216"/>
      <c r="J561" s="216"/>
      <c r="K561" s="216"/>
      <c r="L561" s="151">
        <f>COUNTIF(G557:Y557,"=-1")</f>
        <v>0</v>
      </c>
      <c r="M561" s="217" t="s">
        <v>59</v>
      </c>
      <c r="N561" s="217"/>
      <c r="O561" s="152">
        <f>COUNTIF(G557:Y557,"=1")</f>
        <v>0</v>
      </c>
      <c r="P561" s="198" t="s">
        <v>60</v>
      </c>
      <c r="Q561" s="198"/>
      <c r="R561" s="198"/>
      <c r="S561" s="198"/>
      <c r="T561" s="198"/>
      <c r="U561" s="151">
        <f>COUNTIF(G557:Y557,"&gt;=3")</f>
        <v>18</v>
      </c>
      <c r="V561" s="149"/>
      <c r="W561" s="149"/>
      <c r="X561" s="149"/>
      <c r="Y561" s="149"/>
      <c r="Z561" s="150"/>
      <c r="AA561" s="146"/>
      <c r="AB561" s="147"/>
      <c r="AC561" s="147"/>
      <c r="AD561" s="74"/>
      <c r="AE561" s="74"/>
      <c r="AF561" s="74"/>
    </row>
    <row r="562" spans="5:32" x14ac:dyDescent="0.35">
      <c r="E562" s="147"/>
      <c r="F562" s="153"/>
      <c r="G562" s="153"/>
      <c r="H562" s="199" t="str">
        <f>M560</f>
        <v>Par</v>
      </c>
      <c r="I562" s="199"/>
      <c r="J562" s="28"/>
      <c r="K562" s="28"/>
      <c r="L562" s="28">
        <f>O560</f>
        <v>0</v>
      </c>
      <c r="M562" s="28"/>
      <c r="N562" s="38"/>
      <c r="O562" s="15"/>
      <c r="P562" s="149"/>
      <c r="Q562" s="149"/>
      <c r="R562" s="149"/>
      <c r="S562" s="149"/>
      <c r="T562" s="149"/>
      <c r="U562" s="15"/>
      <c r="V562" s="149"/>
      <c r="W562" s="149"/>
      <c r="X562" s="149"/>
      <c r="Y562" s="149"/>
      <c r="Z562" s="150"/>
      <c r="AA562" s="146"/>
      <c r="AB562" s="147"/>
      <c r="AC562" s="147"/>
      <c r="AD562" s="74"/>
      <c r="AE562" s="74"/>
      <c r="AF562" s="74"/>
    </row>
    <row r="563" spans="5:32" x14ac:dyDescent="0.35">
      <c r="E563" s="147"/>
      <c r="F563" s="153"/>
      <c r="G563" s="153"/>
      <c r="H563" s="200" t="str">
        <f>M561</f>
        <v>Bogey</v>
      </c>
      <c r="I563" s="200"/>
      <c r="J563" s="28"/>
      <c r="K563" s="28"/>
      <c r="L563" s="28">
        <f>O561</f>
        <v>0</v>
      </c>
      <c r="M563" s="28"/>
      <c r="N563" s="38"/>
      <c r="O563" s="15"/>
      <c r="P563" s="149"/>
      <c r="Q563" s="149"/>
      <c r="R563" s="149"/>
      <c r="S563" s="149"/>
      <c r="T563" s="149"/>
      <c r="U563" s="15"/>
      <c r="V563" s="149"/>
      <c r="W563" s="149"/>
      <c r="X563" s="149"/>
      <c r="Y563" s="149"/>
      <c r="Z563" s="150"/>
      <c r="AA563" s="146"/>
      <c r="AB563" s="147"/>
      <c r="AC563" s="147"/>
      <c r="AD563" s="74"/>
      <c r="AE563" s="74"/>
      <c r="AF563" s="74"/>
    </row>
    <row r="564" spans="5:32" x14ac:dyDescent="0.35">
      <c r="E564" s="147"/>
      <c r="F564" s="153"/>
      <c r="G564" s="153"/>
      <c r="H564" s="38" t="str">
        <f>P560</f>
        <v>Double bogey</v>
      </c>
      <c r="I564" s="38"/>
      <c r="J564" s="38"/>
      <c r="K564" s="38"/>
      <c r="L564" s="28">
        <f>U560</f>
        <v>0</v>
      </c>
      <c r="M564" s="28"/>
      <c r="N564" s="38"/>
      <c r="O564" s="15"/>
      <c r="P564" s="149"/>
      <c r="Q564" s="149"/>
      <c r="R564" s="149"/>
      <c r="S564" s="149"/>
      <c r="T564" s="149"/>
      <c r="U564" s="15"/>
      <c r="V564" s="149"/>
      <c r="W564" s="149"/>
      <c r="X564" s="149"/>
      <c r="Y564" s="149"/>
      <c r="Z564" s="150"/>
      <c r="AA564" s="146"/>
      <c r="AB564" s="147"/>
      <c r="AC564" s="147"/>
      <c r="AD564" s="74"/>
      <c r="AE564" s="74"/>
      <c r="AF564" s="74"/>
    </row>
    <row r="565" spans="5:32" x14ac:dyDescent="0.35">
      <c r="E565" s="147"/>
      <c r="F565" s="153"/>
      <c r="G565" s="153"/>
      <c r="H565" s="38" t="str">
        <f>P561</f>
        <v>Triple bogey &amp; plus</v>
      </c>
      <c r="I565" s="38"/>
      <c r="J565" s="38"/>
      <c r="K565" s="38"/>
      <c r="L565" s="28">
        <f>U561</f>
        <v>18</v>
      </c>
      <c r="M565" s="28"/>
      <c r="N565" s="38"/>
      <c r="O565" s="15"/>
      <c r="P565" s="149"/>
      <c r="Q565" s="149"/>
      <c r="R565" s="149"/>
      <c r="S565" s="149"/>
      <c r="T565" s="149"/>
      <c r="U565" s="15"/>
      <c r="V565" s="149"/>
      <c r="W565" s="149"/>
      <c r="X565" s="149"/>
      <c r="Y565" s="149"/>
      <c r="Z565" s="150"/>
      <c r="AA565" s="146"/>
      <c r="AB565" s="147"/>
      <c r="AC565" s="147"/>
      <c r="AD565" s="74"/>
      <c r="AE565" s="74"/>
      <c r="AF565" s="74"/>
    </row>
    <row r="566" spans="5:32" x14ac:dyDescent="0.35">
      <c r="E566" s="147"/>
      <c r="F566" s="153"/>
      <c r="G566" s="153"/>
      <c r="H566" s="38"/>
      <c r="I566" s="38"/>
      <c r="J566" s="38"/>
      <c r="K566" s="38"/>
      <c r="L566" s="28"/>
      <c r="M566" s="38"/>
      <c r="N566" s="38"/>
      <c r="O566" s="15"/>
      <c r="P566" s="149"/>
      <c r="Q566" s="149"/>
      <c r="R566" s="149"/>
      <c r="S566" s="149"/>
      <c r="T566" s="149"/>
      <c r="U566" s="15"/>
      <c r="V566" s="149"/>
      <c r="W566" s="149"/>
      <c r="X566" s="149"/>
      <c r="Y566" s="149"/>
      <c r="Z566" s="150"/>
      <c r="AA566" s="146"/>
      <c r="AB566" s="147"/>
      <c r="AC566" s="147"/>
      <c r="AD566" s="74"/>
      <c r="AE566" s="74"/>
      <c r="AF566" s="74"/>
    </row>
    <row r="567" spans="5:32" x14ac:dyDescent="0.35">
      <c r="E567" s="147"/>
      <c r="F567" s="153"/>
      <c r="G567" s="153"/>
      <c r="H567" s="38"/>
      <c r="I567" s="38"/>
      <c r="J567" s="38"/>
      <c r="K567" s="38"/>
      <c r="L567" s="28"/>
      <c r="M567" s="38"/>
      <c r="N567" s="38"/>
      <c r="O567" s="15"/>
      <c r="P567" s="149"/>
      <c r="Q567" s="149"/>
      <c r="R567" s="149"/>
      <c r="S567" s="149"/>
      <c r="T567" s="149"/>
      <c r="U567" s="15"/>
      <c r="V567" s="149"/>
      <c r="W567" s="149"/>
      <c r="X567" s="149"/>
      <c r="Y567" s="149"/>
      <c r="Z567" s="150"/>
      <c r="AA567" s="146"/>
      <c r="AB567" s="147"/>
      <c r="AC567" s="147"/>
      <c r="AD567" s="74"/>
      <c r="AE567" s="74"/>
      <c r="AF567" s="74"/>
    </row>
    <row r="568" spans="5:32" ht="15" thickBot="1" x14ac:dyDescent="0.4">
      <c r="E568" s="154"/>
      <c r="F568" s="155"/>
      <c r="G568" s="155"/>
      <c r="H568" s="156"/>
      <c r="I568" s="156"/>
      <c r="J568" s="156"/>
      <c r="K568" s="156"/>
      <c r="L568" s="156"/>
      <c r="M568" s="156"/>
      <c r="N568" s="156"/>
      <c r="O568" s="157"/>
      <c r="P568" s="157"/>
      <c r="Q568" s="157"/>
      <c r="R568" s="157"/>
      <c r="S568" s="158"/>
      <c r="T568" s="158"/>
      <c r="U568" s="158"/>
      <c r="V568" s="158"/>
      <c r="W568" s="158"/>
      <c r="X568" s="158"/>
      <c r="Y568" s="158"/>
      <c r="Z568" s="159"/>
      <c r="AA568" s="160"/>
      <c r="AB568" s="154"/>
      <c r="AC568" s="154"/>
      <c r="AD568" s="161"/>
      <c r="AE568" s="161"/>
      <c r="AF568" s="161"/>
    </row>
    <row r="569" spans="5:32" ht="15.5" thickTop="1" thickBot="1" x14ac:dyDescent="0.4"/>
    <row r="570" spans="5:32" x14ac:dyDescent="0.35">
      <c r="E570" s="101"/>
      <c r="F570" s="102" t="s">
        <v>49</v>
      </c>
      <c r="G570" s="196">
        <f>C30</f>
        <v>0</v>
      </c>
      <c r="H570" s="196"/>
      <c r="I570" s="196"/>
      <c r="J570" s="196"/>
      <c r="K570" s="74"/>
      <c r="L570" s="197" t="s">
        <v>2</v>
      </c>
      <c r="M570" s="197"/>
      <c r="N570" s="197"/>
      <c r="O570" s="197" t="s">
        <v>3</v>
      </c>
      <c r="P570" s="197"/>
      <c r="Q570" s="194" t="s">
        <v>50</v>
      </c>
      <c r="R570" s="194"/>
      <c r="S570" s="194"/>
      <c r="T570" s="194"/>
      <c r="U570" s="17"/>
      <c r="V570" s="17"/>
      <c r="Z570" s="81" t="s">
        <v>4</v>
      </c>
      <c r="AA570" s="103">
        <f>$D$3</f>
        <v>0</v>
      </c>
      <c r="AB570" s="101"/>
      <c r="AC570" s="101"/>
    </row>
    <row r="571" spans="5:32" ht="15" thickBot="1" x14ac:dyDescent="0.4">
      <c r="E571" s="101"/>
      <c r="F571" s="104" t="s">
        <v>6</v>
      </c>
      <c r="G571" s="210">
        <f>E30</f>
        <v>20</v>
      </c>
      <c r="H571" s="211"/>
      <c r="I571" s="211"/>
      <c r="J571" s="211"/>
      <c r="K571" s="17"/>
      <c r="L571" s="211">
        <f>$F$3</f>
        <v>133</v>
      </c>
      <c r="M571" s="211"/>
      <c r="N571" s="211"/>
      <c r="O571" s="211">
        <f>$G$3</f>
        <v>68.599999999999994</v>
      </c>
      <c r="P571" s="211"/>
      <c r="Q571" s="212">
        <f>ROUND((G571*(L571/113)+(O571-AA574)),0)</f>
        <v>20</v>
      </c>
      <c r="R571" s="212"/>
      <c r="S571" s="212"/>
      <c r="T571" s="212"/>
      <c r="U571" s="17"/>
      <c r="V571" s="17"/>
      <c r="AA571" s="17"/>
      <c r="AB571" s="101"/>
      <c r="AC571" s="101"/>
    </row>
    <row r="572" spans="5:32" ht="15" thickBot="1" x14ac:dyDescent="0.4">
      <c r="E572" s="101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01"/>
      <c r="AC572" s="101"/>
    </row>
    <row r="573" spans="5:32" ht="15" thickBot="1" x14ac:dyDescent="0.4">
      <c r="E573" s="101"/>
      <c r="F573" s="105" t="s">
        <v>14</v>
      </c>
      <c r="G573" s="106">
        <v>1</v>
      </c>
      <c r="H573" s="106">
        <v>2</v>
      </c>
      <c r="I573" s="106">
        <v>3</v>
      </c>
      <c r="J573" s="106">
        <v>4</v>
      </c>
      <c r="K573" s="106">
        <v>5</v>
      </c>
      <c r="L573" s="106">
        <v>6</v>
      </c>
      <c r="M573" s="106">
        <v>7</v>
      </c>
      <c r="N573" s="106">
        <v>8</v>
      </c>
      <c r="O573" s="107">
        <v>9</v>
      </c>
      <c r="P573" s="36" t="s">
        <v>8</v>
      </c>
      <c r="Q573" s="108">
        <v>10</v>
      </c>
      <c r="R573" s="106">
        <v>11</v>
      </c>
      <c r="S573" s="106">
        <v>12</v>
      </c>
      <c r="T573" s="106">
        <v>13</v>
      </c>
      <c r="U573" s="106">
        <v>14</v>
      </c>
      <c r="V573" s="106">
        <v>15</v>
      </c>
      <c r="W573" s="106">
        <v>16</v>
      </c>
      <c r="X573" s="106">
        <v>17</v>
      </c>
      <c r="Y573" s="107">
        <v>18</v>
      </c>
      <c r="Z573" s="36" t="s">
        <v>9</v>
      </c>
      <c r="AA573" s="37" t="s">
        <v>10</v>
      </c>
      <c r="AB573" s="101"/>
      <c r="AC573" s="101"/>
    </row>
    <row r="574" spans="5:32" x14ac:dyDescent="0.35">
      <c r="E574" s="101"/>
      <c r="F574" s="109" t="s">
        <v>11</v>
      </c>
      <c r="G574" s="110">
        <f>G$7</f>
        <v>4</v>
      </c>
      <c r="H574" s="110">
        <f t="shared" ref="H574:O574" si="309">H$7</f>
        <v>4</v>
      </c>
      <c r="I574" s="110">
        <f t="shared" si="309"/>
        <v>5</v>
      </c>
      <c r="J574" s="110">
        <f t="shared" si="309"/>
        <v>4</v>
      </c>
      <c r="K574" s="110">
        <f t="shared" si="309"/>
        <v>3</v>
      </c>
      <c r="L574" s="110">
        <f t="shared" si="309"/>
        <v>5</v>
      </c>
      <c r="M574" s="110">
        <f t="shared" si="309"/>
        <v>3</v>
      </c>
      <c r="N574" s="110">
        <f t="shared" si="309"/>
        <v>5</v>
      </c>
      <c r="O574" s="110">
        <f t="shared" si="309"/>
        <v>3</v>
      </c>
      <c r="P574" s="111">
        <f>SUM(G574:O574)</f>
        <v>36</v>
      </c>
      <c r="Q574" s="110">
        <f t="shared" ref="Q574:Y574" si="310">Q$7</f>
        <v>4</v>
      </c>
      <c r="R574" s="112">
        <f t="shared" si="310"/>
        <v>4</v>
      </c>
      <c r="S574" s="112">
        <f t="shared" si="310"/>
        <v>3</v>
      </c>
      <c r="T574" s="112">
        <f t="shared" si="310"/>
        <v>5</v>
      </c>
      <c r="U574" s="112">
        <f t="shared" si="310"/>
        <v>3</v>
      </c>
      <c r="V574" s="112">
        <f t="shared" si="310"/>
        <v>4</v>
      </c>
      <c r="W574" s="112">
        <f t="shared" si="310"/>
        <v>4</v>
      </c>
      <c r="X574" s="112">
        <f t="shared" si="310"/>
        <v>5</v>
      </c>
      <c r="Y574" s="113">
        <f t="shared" si="310"/>
        <v>4</v>
      </c>
      <c r="Z574" s="111">
        <f>SUM(Q574:Y574)</f>
        <v>36</v>
      </c>
      <c r="AA574" s="44">
        <f>SUM(P574+Z574)</f>
        <v>72</v>
      </c>
      <c r="AB574" s="101"/>
      <c r="AC574" s="101"/>
    </row>
    <row r="575" spans="5:32" x14ac:dyDescent="0.35">
      <c r="E575" s="101"/>
      <c r="F575" s="114" t="s">
        <v>7</v>
      </c>
      <c r="G575" s="115">
        <f>G$8</f>
        <v>4</v>
      </c>
      <c r="H575" s="115">
        <f t="shared" ref="H575:O575" si="311">H$8</f>
        <v>8</v>
      </c>
      <c r="I575" s="115">
        <f t="shared" si="311"/>
        <v>12</v>
      </c>
      <c r="J575" s="115">
        <f t="shared" si="311"/>
        <v>14</v>
      </c>
      <c r="K575" s="115">
        <f t="shared" si="311"/>
        <v>2</v>
      </c>
      <c r="L575" s="115">
        <f t="shared" si="311"/>
        <v>10</v>
      </c>
      <c r="M575" s="115">
        <f t="shared" si="311"/>
        <v>18</v>
      </c>
      <c r="N575" s="115">
        <f t="shared" si="311"/>
        <v>16</v>
      </c>
      <c r="O575" s="116">
        <f t="shared" si="311"/>
        <v>6</v>
      </c>
      <c r="P575" s="117"/>
      <c r="Q575" s="118">
        <f t="shared" ref="Q575:Y575" si="312">Q$8</f>
        <v>1</v>
      </c>
      <c r="R575" s="119">
        <f t="shared" si="312"/>
        <v>9</v>
      </c>
      <c r="S575" s="119">
        <f t="shared" si="312"/>
        <v>11</v>
      </c>
      <c r="T575" s="119">
        <f t="shared" si="312"/>
        <v>5</v>
      </c>
      <c r="U575" s="119">
        <f t="shared" si="312"/>
        <v>17</v>
      </c>
      <c r="V575" s="119">
        <f t="shared" si="312"/>
        <v>15</v>
      </c>
      <c r="W575" s="119">
        <f t="shared" si="312"/>
        <v>3</v>
      </c>
      <c r="X575" s="119">
        <f t="shared" si="312"/>
        <v>13</v>
      </c>
      <c r="Y575" s="116">
        <f t="shared" si="312"/>
        <v>7</v>
      </c>
      <c r="Z575" s="117"/>
      <c r="AA575" s="120"/>
      <c r="AB575" s="101"/>
      <c r="AC575" s="101"/>
    </row>
    <row r="576" spans="5:32" ht="15" thickBot="1" x14ac:dyDescent="0.4">
      <c r="E576" s="101"/>
      <c r="F576" s="121" t="s">
        <v>50</v>
      </c>
      <c r="G576" s="122">
        <f>IF($Q571&lt;=18,IF(G575&lt;=$Q571,1,0),IF($Q571&lt;=36,IF(G575&lt;=($Q571-18),2,1),IF($Q571&gt;36,IF(G575&lt;=($Q571-36),3,2))))</f>
        <v>1</v>
      </c>
      <c r="H576" s="122">
        <f t="shared" ref="H576:O576" si="313">IF($Q571&lt;=18,IF(H575&lt;=$Q571,1,0),IF($Q571&lt;=36,IF(H575&lt;=($Q571-18),2,1),IF($Q571&gt;36,IF(H575&lt;=($Q571-36),3,2))))</f>
        <v>1</v>
      </c>
      <c r="I576" s="122">
        <f t="shared" si="313"/>
        <v>1</v>
      </c>
      <c r="J576" s="122">
        <f t="shared" si="313"/>
        <v>1</v>
      </c>
      <c r="K576" s="122">
        <f t="shared" si="313"/>
        <v>2</v>
      </c>
      <c r="L576" s="122">
        <f t="shared" si="313"/>
        <v>1</v>
      </c>
      <c r="M576" s="122">
        <f t="shared" si="313"/>
        <v>1</v>
      </c>
      <c r="N576" s="122">
        <f t="shared" si="313"/>
        <v>1</v>
      </c>
      <c r="O576" s="123">
        <f t="shared" si="313"/>
        <v>1</v>
      </c>
      <c r="P576" s="124">
        <f>SUM(G576:O576)</f>
        <v>10</v>
      </c>
      <c r="Q576" s="123">
        <f t="shared" ref="Q576:Y576" si="314">IF($Q571&lt;=18,IF(Q575&lt;=$Q571,1,0),IF($Q571&lt;=36,IF(Q575&lt;=($Q571-18),2,1),IF($Q571&gt;36,IF(Q575&lt;=($Q571-36),3,2))))</f>
        <v>2</v>
      </c>
      <c r="R576" s="123">
        <f t="shared" si="314"/>
        <v>1</v>
      </c>
      <c r="S576" s="123">
        <f t="shared" si="314"/>
        <v>1</v>
      </c>
      <c r="T576" s="123">
        <f t="shared" si="314"/>
        <v>1</v>
      </c>
      <c r="U576" s="123">
        <f t="shared" si="314"/>
        <v>1</v>
      </c>
      <c r="V576" s="123">
        <f t="shared" si="314"/>
        <v>1</v>
      </c>
      <c r="W576" s="123">
        <f t="shared" si="314"/>
        <v>1</v>
      </c>
      <c r="X576" s="123">
        <f t="shared" si="314"/>
        <v>1</v>
      </c>
      <c r="Y576" s="123">
        <f t="shared" si="314"/>
        <v>1</v>
      </c>
      <c r="Z576" s="125">
        <f>SUM(Q576:Y576)</f>
        <v>10</v>
      </c>
      <c r="AA576" s="126">
        <f>P576+Z576</f>
        <v>20</v>
      </c>
      <c r="AB576" s="101"/>
      <c r="AC576" s="101"/>
    </row>
    <row r="577" spans="5:32" x14ac:dyDescent="0.35">
      <c r="E577" s="101"/>
      <c r="F577" s="127" t="s">
        <v>51</v>
      </c>
      <c r="G577" s="128">
        <f t="shared" ref="G577:O577" si="315">G30</f>
        <v>10</v>
      </c>
      <c r="H577" s="128">
        <f t="shared" si="315"/>
        <v>10</v>
      </c>
      <c r="I577" s="128">
        <f t="shared" si="315"/>
        <v>10</v>
      </c>
      <c r="J577" s="128">
        <f t="shared" si="315"/>
        <v>10</v>
      </c>
      <c r="K577" s="128">
        <f t="shared" si="315"/>
        <v>10</v>
      </c>
      <c r="L577" s="128">
        <f t="shared" si="315"/>
        <v>10</v>
      </c>
      <c r="M577" s="128">
        <f t="shared" si="315"/>
        <v>10</v>
      </c>
      <c r="N577" s="128">
        <f t="shared" si="315"/>
        <v>10</v>
      </c>
      <c r="O577" s="128">
        <f t="shared" si="315"/>
        <v>10</v>
      </c>
      <c r="P577" s="129">
        <f>SUM(G577:O577)</f>
        <v>90</v>
      </c>
      <c r="Q577" s="130">
        <f t="shared" ref="Q577:Y577" si="316">Q30</f>
        <v>10</v>
      </c>
      <c r="R577" s="128">
        <f t="shared" si="316"/>
        <v>10</v>
      </c>
      <c r="S577" s="128">
        <f t="shared" si="316"/>
        <v>10</v>
      </c>
      <c r="T577" s="128">
        <f t="shared" si="316"/>
        <v>10</v>
      </c>
      <c r="U577" s="128">
        <f t="shared" si="316"/>
        <v>10</v>
      </c>
      <c r="V577" s="128">
        <f t="shared" si="316"/>
        <v>10</v>
      </c>
      <c r="W577" s="128">
        <f t="shared" si="316"/>
        <v>10</v>
      </c>
      <c r="X577" s="128">
        <f t="shared" si="316"/>
        <v>10</v>
      </c>
      <c r="Y577" s="131">
        <f t="shared" si="316"/>
        <v>10</v>
      </c>
      <c r="Z577" s="129">
        <f>SUM(Q577:Y577)</f>
        <v>90</v>
      </c>
      <c r="AA577" s="132">
        <f>P577+Z577</f>
        <v>180</v>
      </c>
      <c r="AB577" s="101"/>
      <c r="AC577" s="101"/>
    </row>
    <row r="578" spans="5:32" x14ac:dyDescent="0.35">
      <c r="E578" s="101"/>
      <c r="F578" s="133" t="s">
        <v>52</v>
      </c>
      <c r="G578" s="134">
        <f>IF(G577-G574=-1,3+G576)+IF(G577-G574=0,2+G576)+IF(G577-G574=1,1+G576)+IF(G577-G574=2,G576)+IF(G577-G574=3,IF(G576-1&gt;0,G576-1,0))+IF(G577-G574=4,IF(G576-2&gt;0,G576-2,0))</f>
        <v>0</v>
      </c>
      <c r="H578" s="134">
        <f t="shared" ref="H578:O578" si="317">IF(H577-H574=-1,3+H576)+IF(H577-H574=0,2+H576)+IF(H577-H574=1,1+H576)+IF(H577-H574=2,H576)+IF(H577-H574=3,IF(H576-1&gt;0,H576-1,0))+IF(H577-H574=4,IF(H576-2&gt;0,H576-2,0))</f>
        <v>0</v>
      </c>
      <c r="I578" s="134">
        <f t="shared" si="317"/>
        <v>0</v>
      </c>
      <c r="J578" s="134">
        <f t="shared" si="317"/>
        <v>0</v>
      </c>
      <c r="K578" s="134">
        <f t="shared" si="317"/>
        <v>0</v>
      </c>
      <c r="L578" s="134">
        <f t="shared" si="317"/>
        <v>0</v>
      </c>
      <c r="M578" s="134">
        <f t="shared" si="317"/>
        <v>0</v>
      </c>
      <c r="N578" s="134">
        <f t="shared" si="317"/>
        <v>0</v>
      </c>
      <c r="O578" s="135">
        <f t="shared" si="317"/>
        <v>0</v>
      </c>
      <c r="P578" s="136">
        <f>SUM(G578:O578)</f>
        <v>0</v>
      </c>
      <c r="Q578" s="137">
        <f t="shared" ref="Q578:Y578" si="318">IF(Q577-Q574=-1,3+Q576)+IF(Q577-Q574=0,2+Q576)+IF(Q577-Q574=1,1+Q576)+IF(Q577-Q574=2,Q576)+IF(Q577-Q574=3,IF(Q576-1&gt;0,Q576-1,0))+IF(Q577-Q574=4,IF(Q576-2&gt;0,Q576-2,0))</f>
        <v>0</v>
      </c>
      <c r="R578" s="138">
        <f t="shared" si="318"/>
        <v>0</v>
      </c>
      <c r="S578" s="138">
        <f t="shared" si="318"/>
        <v>0</v>
      </c>
      <c r="T578" s="138">
        <f t="shared" si="318"/>
        <v>0</v>
      </c>
      <c r="U578" s="138">
        <f t="shared" si="318"/>
        <v>0</v>
      </c>
      <c r="V578" s="138">
        <f t="shared" si="318"/>
        <v>0</v>
      </c>
      <c r="W578" s="138">
        <f t="shared" si="318"/>
        <v>0</v>
      </c>
      <c r="X578" s="138">
        <f t="shared" si="318"/>
        <v>0</v>
      </c>
      <c r="Y578" s="135">
        <f t="shared" si="318"/>
        <v>0</v>
      </c>
      <c r="Z578" s="136">
        <f>SUM(Q578:Y578)</f>
        <v>0</v>
      </c>
      <c r="AA578" s="139">
        <f>P578+Z578</f>
        <v>0</v>
      </c>
      <c r="AB578" s="101"/>
      <c r="AC578" s="101"/>
    </row>
    <row r="579" spans="5:32" ht="15" thickBot="1" x14ac:dyDescent="0.4">
      <c r="E579" s="101"/>
      <c r="F579" s="140" t="s">
        <v>53</v>
      </c>
      <c r="G579" s="141">
        <f t="shared" ref="G579:O579" si="319">IF(G577-G574=-2,4)+IF(G577-G574=-1,3)+IF(G577-G574=0,2)+IF(G577-G574=1,1)+IF(G577-G574&gt;2,0)</f>
        <v>0</v>
      </c>
      <c r="H579" s="141">
        <f t="shared" si="319"/>
        <v>0</v>
      </c>
      <c r="I579" s="141">
        <f t="shared" si="319"/>
        <v>0</v>
      </c>
      <c r="J579" s="141">
        <f t="shared" si="319"/>
        <v>0</v>
      </c>
      <c r="K579" s="141">
        <f t="shared" si="319"/>
        <v>0</v>
      </c>
      <c r="L579" s="141">
        <f t="shared" si="319"/>
        <v>0</v>
      </c>
      <c r="M579" s="141">
        <f t="shared" si="319"/>
        <v>0</v>
      </c>
      <c r="N579" s="141">
        <f t="shared" si="319"/>
        <v>0</v>
      </c>
      <c r="O579" s="142">
        <f t="shared" si="319"/>
        <v>0</v>
      </c>
      <c r="P579" s="143">
        <f>SUM(G579:O579)</f>
        <v>0</v>
      </c>
      <c r="Q579" s="142">
        <f t="shared" ref="Q579:Y579" si="320">IF(Q577-Q574=-2,4)+IF(Q577-Q574=-1,3)+IF(Q577-Q574=0,2)+IF(Q577-Q574=1,1)+IF(Q577-Q574&gt;2,0)</f>
        <v>0</v>
      </c>
      <c r="R579" s="142">
        <f t="shared" si="320"/>
        <v>0</v>
      </c>
      <c r="S579" s="142">
        <f t="shared" si="320"/>
        <v>0</v>
      </c>
      <c r="T579" s="142">
        <f t="shared" si="320"/>
        <v>0</v>
      </c>
      <c r="U579" s="142">
        <f t="shared" si="320"/>
        <v>0</v>
      </c>
      <c r="V579" s="142">
        <f t="shared" si="320"/>
        <v>0</v>
      </c>
      <c r="W579" s="142">
        <f t="shared" si="320"/>
        <v>0</v>
      </c>
      <c r="X579" s="142">
        <f t="shared" si="320"/>
        <v>0</v>
      </c>
      <c r="Y579" s="142">
        <f t="shared" si="320"/>
        <v>0</v>
      </c>
      <c r="Z579" s="143">
        <f>SUM(Q579:Y579)</f>
        <v>0</v>
      </c>
      <c r="AA579" s="144">
        <f>P579+Z579</f>
        <v>0</v>
      </c>
      <c r="AB579" s="101"/>
      <c r="AC579" s="101"/>
    </row>
    <row r="580" spans="5:32" x14ac:dyDescent="0.35">
      <c r="E580" s="101"/>
      <c r="F580" s="38"/>
      <c r="G580" s="28">
        <f>G577-G574</f>
        <v>6</v>
      </c>
      <c r="H580" s="28">
        <f t="shared" ref="H580:O580" si="321">H577-H574</f>
        <v>6</v>
      </c>
      <c r="I580" s="28">
        <f t="shared" si="321"/>
        <v>5</v>
      </c>
      <c r="J580" s="28">
        <f t="shared" si="321"/>
        <v>6</v>
      </c>
      <c r="K580" s="28">
        <f t="shared" si="321"/>
        <v>7</v>
      </c>
      <c r="L580" s="28">
        <f t="shared" si="321"/>
        <v>5</v>
      </c>
      <c r="M580" s="28">
        <f t="shared" si="321"/>
        <v>7</v>
      </c>
      <c r="N580" s="28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5"/>
      <c r="AA580" s="146"/>
      <c r="AB580" s="101"/>
      <c r="AC580" s="101"/>
    </row>
    <row r="581" spans="5:32" x14ac:dyDescent="0.35">
      <c r="E581" s="101"/>
      <c r="F581" s="38"/>
      <c r="G581" s="28"/>
      <c r="H581" s="28"/>
      <c r="I581" s="28"/>
      <c r="J581" s="28"/>
      <c r="K581" s="28"/>
      <c r="L581" s="28"/>
      <c r="M581" s="28"/>
      <c r="N581" s="2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5"/>
      <c r="AA581" s="146"/>
      <c r="AB581" s="101"/>
      <c r="AC581" s="101"/>
    </row>
    <row r="582" spans="5:32" ht="15" thickBot="1" x14ac:dyDescent="0.4">
      <c r="E582" s="101"/>
      <c r="F582" s="38"/>
      <c r="G582" s="28"/>
      <c r="H582" s="28"/>
      <c r="I582" s="28"/>
      <c r="J582" s="28"/>
      <c r="K582" s="28"/>
      <c r="L582" s="28"/>
      <c r="M582" s="28"/>
      <c r="N582" s="2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01"/>
      <c r="AC582" s="101"/>
    </row>
    <row r="583" spans="5:32" ht="15" thickBot="1" x14ac:dyDescent="0.4">
      <c r="E583" s="147"/>
      <c r="F583" s="213" t="s">
        <v>54</v>
      </c>
      <c r="G583" s="213"/>
      <c r="H583" s="214" t="s">
        <v>55</v>
      </c>
      <c r="I583" s="214"/>
      <c r="J583" s="214"/>
      <c r="K583" s="214"/>
      <c r="L583" s="148">
        <f>COUNTIF(G580:Y580,"&lt;=-2")</f>
        <v>0</v>
      </c>
      <c r="M583" s="215" t="s">
        <v>56</v>
      </c>
      <c r="N583" s="215"/>
      <c r="O583" s="107">
        <f>COUNTIF(G580:Y580,"=0")</f>
        <v>0</v>
      </c>
      <c r="P583" s="198" t="s">
        <v>57</v>
      </c>
      <c r="Q583" s="198"/>
      <c r="R583" s="198"/>
      <c r="S583" s="198"/>
      <c r="T583" s="198"/>
      <c r="U583" s="148">
        <f>COUNTIF(G580:Y580,"=2")</f>
        <v>0</v>
      </c>
      <c r="V583" s="149"/>
      <c r="W583" s="149"/>
      <c r="X583" s="149"/>
      <c r="Y583" s="149"/>
      <c r="Z583" s="150"/>
      <c r="AA583" s="146"/>
      <c r="AB583" s="147"/>
      <c r="AC583" s="147"/>
      <c r="AD583" s="74"/>
      <c r="AE583" s="74"/>
      <c r="AF583" s="74"/>
    </row>
    <row r="584" spans="5:32" ht="15" thickBot="1" x14ac:dyDescent="0.4">
      <c r="E584" s="147"/>
      <c r="F584" s="213"/>
      <c r="G584" s="213"/>
      <c r="H584" s="216" t="s">
        <v>58</v>
      </c>
      <c r="I584" s="216"/>
      <c r="J584" s="216"/>
      <c r="K584" s="216"/>
      <c r="L584" s="151">
        <f>COUNTIF(G580:Y580,"=-1")</f>
        <v>0</v>
      </c>
      <c r="M584" s="217" t="s">
        <v>59</v>
      </c>
      <c r="N584" s="217"/>
      <c r="O584" s="152">
        <f>COUNTIF(G580:Y580,"=1")</f>
        <v>0</v>
      </c>
      <c r="P584" s="198" t="s">
        <v>60</v>
      </c>
      <c r="Q584" s="198"/>
      <c r="R584" s="198"/>
      <c r="S584" s="198"/>
      <c r="T584" s="198"/>
      <c r="U584" s="151">
        <f>COUNTIF(G580:Y580,"&gt;=3")</f>
        <v>18</v>
      </c>
      <c r="V584" s="149"/>
      <c r="W584" s="149"/>
      <c r="X584" s="149"/>
      <c r="Y584" s="149"/>
      <c r="Z584" s="150"/>
      <c r="AA584" s="146"/>
      <c r="AB584" s="147"/>
      <c r="AC584" s="147"/>
      <c r="AD584" s="74"/>
      <c r="AE584" s="74"/>
      <c r="AF584" s="74"/>
    </row>
    <row r="585" spans="5:32" x14ac:dyDescent="0.35">
      <c r="E585" s="147"/>
      <c r="F585" s="153"/>
      <c r="G585" s="153"/>
      <c r="H585" s="199" t="str">
        <f>M583</f>
        <v>Par</v>
      </c>
      <c r="I585" s="199"/>
      <c r="J585" s="28"/>
      <c r="K585" s="28"/>
      <c r="L585" s="28">
        <f>O583</f>
        <v>0</v>
      </c>
      <c r="M585" s="28"/>
      <c r="N585" s="38"/>
      <c r="O585" s="15"/>
      <c r="P585" s="149"/>
      <c r="Q585" s="149"/>
      <c r="R585" s="149"/>
      <c r="S585" s="149"/>
      <c r="T585" s="149"/>
      <c r="U585" s="15"/>
      <c r="V585" s="149"/>
      <c r="W585" s="149"/>
      <c r="X585" s="149"/>
      <c r="Y585" s="149"/>
      <c r="Z585" s="150"/>
      <c r="AA585" s="146"/>
      <c r="AB585" s="147"/>
      <c r="AC585" s="147"/>
      <c r="AD585" s="74"/>
      <c r="AE585" s="74"/>
      <c r="AF585" s="74"/>
    </row>
    <row r="586" spans="5:32" x14ac:dyDescent="0.35">
      <c r="E586" s="147"/>
      <c r="F586" s="153"/>
      <c r="G586" s="153"/>
      <c r="H586" s="200" t="str">
        <f>M584</f>
        <v>Bogey</v>
      </c>
      <c r="I586" s="200"/>
      <c r="J586" s="28"/>
      <c r="K586" s="28"/>
      <c r="L586" s="28">
        <f>O584</f>
        <v>0</v>
      </c>
      <c r="M586" s="28"/>
      <c r="N586" s="38"/>
      <c r="O586" s="15"/>
      <c r="P586" s="149"/>
      <c r="Q586" s="149"/>
      <c r="R586" s="149"/>
      <c r="S586" s="149"/>
      <c r="T586" s="149"/>
      <c r="U586" s="15"/>
      <c r="V586" s="149"/>
      <c r="W586" s="149"/>
      <c r="X586" s="149"/>
      <c r="Y586" s="149"/>
      <c r="Z586" s="150"/>
      <c r="AA586" s="146"/>
      <c r="AB586" s="147"/>
      <c r="AC586" s="147"/>
      <c r="AD586" s="74"/>
      <c r="AE586" s="74"/>
      <c r="AF586" s="74"/>
    </row>
    <row r="587" spans="5:32" x14ac:dyDescent="0.35">
      <c r="E587" s="147"/>
      <c r="F587" s="153"/>
      <c r="G587" s="153"/>
      <c r="H587" s="38" t="str">
        <f>P583</f>
        <v>Double bogey</v>
      </c>
      <c r="I587" s="38"/>
      <c r="J587" s="38"/>
      <c r="K587" s="38"/>
      <c r="L587" s="28">
        <f>U583</f>
        <v>0</v>
      </c>
      <c r="M587" s="28"/>
      <c r="N587" s="38"/>
      <c r="O587" s="15"/>
      <c r="P587" s="149"/>
      <c r="Q587" s="149"/>
      <c r="R587" s="149"/>
      <c r="S587" s="149"/>
      <c r="T587" s="149"/>
      <c r="U587" s="15"/>
      <c r="V587" s="149"/>
      <c r="W587" s="149"/>
      <c r="X587" s="149"/>
      <c r="Y587" s="149"/>
      <c r="Z587" s="150"/>
      <c r="AA587" s="146"/>
      <c r="AB587" s="147"/>
      <c r="AC587" s="147"/>
      <c r="AD587" s="74"/>
      <c r="AE587" s="74"/>
      <c r="AF587" s="74"/>
    </row>
    <row r="588" spans="5:32" x14ac:dyDescent="0.35">
      <c r="E588" s="147"/>
      <c r="F588" s="153"/>
      <c r="G588" s="153"/>
      <c r="H588" s="38" t="str">
        <f>P584</f>
        <v>Triple bogey &amp; plus</v>
      </c>
      <c r="I588" s="38"/>
      <c r="J588" s="38"/>
      <c r="K588" s="38"/>
      <c r="L588" s="28">
        <f>U584</f>
        <v>18</v>
      </c>
      <c r="M588" s="28"/>
      <c r="N588" s="38"/>
      <c r="O588" s="15"/>
      <c r="P588" s="149"/>
      <c r="Q588" s="149"/>
      <c r="R588" s="149"/>
      <c r="S588" s="149"/>
      <c r="T588" s="149"/>
      <c r="U588" s="15"/>
      <c r="V588" s="149"/>
      <c r="W588" s="149"/>
      <c r="X588" s="149"/>
      <c r="Y588" s="149"/>
      <c r="Z588" s="150"/>
      <c r="AA588" s="146"/>
      <c r="AB588" s="147"/>
      <c r="AC588" s="147"/>
      <c r="AD588" s="74"/>
      <c r="AE588" s="74"/>
      <c r="AF588" s="74"/>
    </row>
    <row r="589" spans="5:32" x14ac:dyDescent="0.35">
      <c r="E589" s="147"/>
      <c r="F589" s="153"/>
      <c r="G589" s="153"/>
      <c r="H589" s="38"/>
      <c r="I589" s="38"/>
      <c r="J589" s="38"/>
      <c r="K589" s="38"/>
      <c r="L589" s="28"/>
      <c r="M589" s="38"/>
      <c r="N589" s="38"/>
      <c r="O589" s="15"/>
      <c r="P589" s="149"/>
      <c r="Q589" s="149"/>
      <c r="R589" s="149"/>
      <c r="S589" s="149"/>
      <c r="T589" s="149"/>
      <c r="U589" s="15"/>
      <c r="V589" s="149"/>
      <c r="W589" s="149"/>
      <c r="X589" s="149"/>
      <c r="Y589" s="149"/>
      <c r="Z589" s="150"/>
      <c r="AA589" s="146"/>
      <c r="AB589" s="147"/>
      <c r="AC589" s="147"/>
      <c r="AD589" s="74"/>
      <c r="AE589" s="74"/>
      <c r="AF589" s="74"/>
    </row>
    <row r="590" spans="5:32" x14ac:dyDescent="0.35">
      <c r="E590" s="147"/>
      <c r="F590" s="153"/>
      <c r="G590" s="153"/>
      <c r="H590" s="38"/>
      <c r="I590" s="38"/>
      <c r="J590" s="38"/>
      <c r="K590" s="38"/>
      <c r="L590" s="28"/>
      <c r="M590" s="38"/>
      <c r="N590" s="38"/>
      <c r="O590" s="15"/>
      <c r="P590" s="149"/>
      <c r="Q590" s="149"/>
      <c r="R590" s="149"/>
      <c r="S590" s="149"/>
      <c r="T590" s="149"/>
      <c r="U590" s="15"/>
      <c r="V590" s="149"/>
      <c r="W590" s="149"/>
      <c r="X590" s="149"/>
      <c r="Y590" s="149"/>
      <c r="Z590" s="150"/>
      <c r="AA590" s="146"/>
      <c r="AB590" s="147"/>
      <c r="AC590" s="147"/>
      <c r="AD590" s="74"/>
      <c r="AE590" s="74"/>
      <c r="AF590" s="74"/>
    </row>
    <row r="591" spans="5:32" ht="15" thickBot="1" x14ac:dyDescent="0.4">
      <c r="E591" s="154"/>
      <c r="F591" s="155"/>
      <c r="G591" s="155"/>
      <c r="H591" s="156"/>
      <c r="I591" s="156"/>
      <c r="J591" s="156"/>
      <c r="K591" s="156"/>
      <c r="L591" s="156"/>
      <c r="M591" s="156"/>
      <c r="N591" s="156"/>
      <c r="O591" s="157"/>
      <c r="P591" s="157"/>
      <c r="Q591" s="157"/>
      <c r="R591" s="157"/>
      <c r="S591" s="158"/>
      <c r="T591" s="158"/>
      <c r="U591" s="158"/>
      <c r="V591" s="158"/>
      <c r="W591" s="158"/>
      <c r="X591" s="158"/>
      <c r="Y591" s="158"/>
      <c r="Z591" s="159"/>
      <c r="AA591" s="160"/>
      <c r="AB591" s="154"/>
      <c r="AC591" s="154"/>
      <c r="AD591" s="161"/>
      <c r="AE591" s="161"/>
      <c r="AF591" s="161"/>
    </row>
    <row r="592" spans="5:32" ht="15.5" thickTop="1" thickBot="1" x14ac:dyDescent="0.4"/>
    <row r="593" spans="5:32" x14ac:dyDescent="0.35">
      <c r="E593" s="101"/>
      <c r="F593" s="102" t="s">
        <v>49</v>
      </c>
      <c r="G593" s="196">
        <f>C31</f>
        <v>0</v>
      </c>
      <c r="H593" s="196"/>
      <c r="I593" s="196"/>
      <c r="J593" s="196"/>
      <c r="K593" s="74"/>
      <c r="L593" s="197" t="s">
        <v>2</v>
      </c>
      <c r="M593" s="197"/>
      <c r="N593" s="197"/>
      <c r="O593" s="197" t="s">
        <v>3</v>
      </c>
      <c r="P593" s="197"/>
      <c r="Q593" s="194" t="s">
        <v>50</v>
      </c>
      <c r="R593" s="194"/>
      <c r="S593" s="194"/>
      <c r="T593" s="194"/>
      <c r="U593" s="17"/>
      <c r="V593" s="17"/>
      <c r="Z593" s="81" t="s">
        <v>4</v>
      </c>
      <c r="AA593" s="103">
        <f>$D$3</f>
        <v>0</v>
      </c>
      <c r="AB593" s="101"/>
      <c r="AC593" s="101"/>
    </row>
    <row r="594" spans="5:32" ht="15" thickBot="1" x14ac:dyDescent="0.4">
      <c r="E594" s="101"/>
      <c r="F594" s="104" t="s">
        <v>6</v>
      </c>
      <c r="G594" s="210">
        <f>E31</f>
        <v>20</v>
      </c>
      <c r="H594" s="211"/>
      <c r="I594" s="211"/>
      <c r="J594" s="211"/>
      <c r="K594" s="17"/>
      <c r="L594" s="211">
        <f>$F$3</f>
        <v>133</v>
      </c>
      <c r="M594" s="211"/>
      <c r="N594" s="211"/>
      <c r="O594" s="211">
        <f>$G$3</f>
        <v>68.599999999999994</v>
      </c>
      <c r="P594" s="211"/>
      <c r="Q594" s="212">
        <f>ROUND((G594*(L594/113)+(O594-AA597)),0)</f>
        <v>20</v>
      </c>
      <c r="R594" s="212"/>
      <c r="S594" s="212"/>
      <c r="T594" s="212"/>
      <c r="U594" s="17"/>
      <c r="V594" s="17"/>
      <c r="AA594" s="17"/>
      <c r="AB594" s="101"/>
      <c r="AC594" s="101"/>
    </row>
    <row r="595" spans="5:32" ht="15" thickBot="1" x14ac:dyDescent="0.4">
      <c r="E595" s="101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01"/>
      <c r="AC595" s="101"/>
    </row>
    <row r="596" spans="5:32" ht="15" thickBot="1" x14ac:dyDescent="0.4">
      <c r="E596" s="101"/>
      <c r="F596" s="105" t="s">
        <v>14</v>
      </c>
      <c r="G596" s="106">
        <v>1</v>
      </c>
      <c r="H596" s="106">
        <v>2</v>
      </c>
      <c r="I596" s="106">
        <v>3</v>
      </c>
      <c r="J596" s="106">
        <v>4</v>
      </c>
      <c r="K596" s="106">
        <v>5</v>
      </c>
      <c r="L596" s="106">
        <v>6</v>
      </c>
      <c r="M596" s="106">
        <v>7</v>
      </c>
      <c r="N596" s="106">
        <v>8</v>
      </c>
      <c r="O596" s="107">
        <v>9</v>
      </c>
      <c r="P596" s="36" t="s">
        <v>8</v>
      </c>
      <c r="Q596" s="108">
        <v>10</v>
      </c>
      <c r="R596" s="106">
        <v>11</v>
      </c>
      <c r="S596" s="106">
        <v>12</v>
      </c>
      <c r="T596" s="106">
        <v>13</v>
      </c>
      <c r="U596" s="106">
        <v>14</v>
      </c>
      <c r="V596" s="106">
        <v>15</v>
      </c>
      <c r="W596" s="106">
        <v>16</v>
      </c>
      <c r="X596" s="106">
        <v>17</v>
      </c>
      <c r="Y596" s="107">
        <v>18</v>
      </c>
      <c r="Z596" s="36" t="s">
        <v>9</v>
      </c>
      <c r="AA596" s="37" t="s">
        <v>10</v>
      </c>
      <c r="AB596" s="101"/>
      <c r="AC596" s="101"/>
    </row>
    <row r="597" spans="5:32" x14ac:dyDescent="0.35">
      <c r="E597" s="101"/>
      <c r="F597" s="109" t="s">
        <v>11</v>
      </c>
      <c r="G597" s="110">
        <f>G$7</f>
        <v>4</v>
      </c>
      <c r="H597" s="110">
        <f t="shared" ref="H597:O597" si="323">H$7</f>
        <v>4</v>
      </c>
      <c r="I597" s="110">
        <f t="shared" si="323"/>
        <v>5</v>
      </c>
      <c r="J597" s="110">
        <f t="shared" si="323"/>
        <v>4</v>
      </c>
      <c r="K597" s="110">
        <f t="shared" si="323"/>
        <v>3</v>
      </c>
      <c r="L597" s="110">
        <f t="shared" si="323"/>
        <v>5</v>
      </c>
      <c r="M597" s="110">
        <f t="shared" si="323"/>
        <v>3</v>
      </c>
      <c r="N597" s="110">
        <f t="shared" si="323"/>
        <v>5</v>
      </c>
      <c r="O597" s="110">
        <f t="shared" si="323"/>
        <v>3</v>
      </c>
      <c r="P597" s="111">
        <f>SUM(G597:O597)</f>
        <v>36</v>
      </c>
      <c r="Q597" s="110">
        <f t="shared" ref="Q597:Y597" si="324">Q$7</f>
        <v>4</v>
      </c>
      <c r="R597" s="112">
        <f t="shared" si="324"/>
        <v>4</v>
      </c>
      <c r="S597" s="112">
        <f t="shared" si="324"/>
        <v>3</v>
      </c>
      <c r="T597" s="112">
        <f t="shared" si="324"/>
        <v>5</v>
      </c>
      <c r="U597" s="112">
        <f t="shared" si="324"/>
        <v>3</v>
      </c>
      <c r="V597" s="112">
        <f t="shared" si="324"/>
        <v>4</v>
      </c>
      <c r="W597" s="112">
        <f t="shared" si="324"/>
        <v>4</v>
      </c>
      <c r="X597" s="112">
        <f t="shared" si="324"/>
        <v>5</v>
      </c>
      <c r="Y597" s="113">
        <f t="shared" si="324"/>
        <v>4</v>
      </c>
      <c r="Z597" s="111">
        <f>SUM(Q597:Y597)</f>
        <v>36</v>
      </c>
      <c r="AA597" s="44">
        <f>SUM(P597+Z597)</f>
        <v>72</v>
      </c>
      <c r="AB597" s="101"/>
      <c r="AC597" s="101"/>
    </row>
    <row r="598" spans="5:32" x14ac:dyDescent="0.35">
      <c r="E598" s="101"/>
      <c r="F598" s="114" t="s">
        <v>7</v>
      </c>
      <c r="G598" s="115">
        <f>G$8</f>
        <v>4</v>
      </c>
      <c r="H598" s="115">
        <f t="shared" ref="H598:O598" si="325">H$8</f>
        <v>8</v>
      </c>
      <c r="I598" s="115">
        <f t="shared" si="325"/>
        <v>12</v>
      </c>
      <c r="J598" s="115">
        <f t="shared" si="325"/>
        <v>14</v>
      </c>
      <c r="K598" s="115">
        <f t="shared" si="325"/>
        <v>2</v>
      </c>
      <c r="L598" s="115">
        <f t="shared" si="325"/>
        <v>10</v>
      </c>
      <c r="M598" s="115">
        <f t="shared" si="325"/>
        <v>18</v>
      </c>
      <c r="N598" s="115">
        <f t="shared" si="325"/>
        <v>16</v>
      </c>
      <c r="O598" s="116">
        <f t="shared" si="325"/>
        <v>6</v>
      </c>
      <c r="P598" s="117"/>
      <c r="Q598" s="118">
        <f t="shared" ref="Q598:Y598" si="326">Q$8</f>
        <v>1</v>
      </c>
      <c r="R598" s="119">
        <f t="shared" si="326"/>
        <v>9</v>
      </c>
      <c r="S598" s="119">
        <f t="shared" si="326"/>
        <v>11</v>
      </c>
      <c r="T598" s="119">
        <f t="shared" si="326"/>
        <v>5</v>
      </c>
      <c r="U598" s="119">
        <f t="shared" si="326"/>
        <v>17</v>
      </c>
      <c r="V598" s="119">
        <f t="shared" si="326"/>
        <v>15</v>
      </c>
      <c r="W598" s="119">
        <f t="shared" si="326"/>
        <v>3</v>
      </c>
      <c r="X598" s="119">
        <f t="shared" si="326"/>
        <v>13</v>
      </c>
      <c r="Y598" s="116">
        <f t="shared" si="326"/>
        <v>7</v>
      </c>
      <c r="Z598" s="117"/>
      <c r="AA598" s="120"/>
      <c r="AB598" s="101"/>
      <c r="AC598" s="101"/>
    </row>
    <row r="599" spans="5:32" ht="15" thickBot="1" x14ac:dyDescent="0.4">
      <c r="E599" s="101"/>
      <c r="F599" s="121" t="s">
        <v>50</v>
      </c>
      <c r="G599" s="122">
        <f>IF($Q594&lt;=18,IF(G598&lt;=$Q594,1,0),IF($Q594&lt;=36,IF(G598&lt;=($Q594-18),2,1),IF($Q594&gt;36,IF(G598&lt;=($Q594-36),3,2))))</f>
        <v>1</v>
      </c>
      <c r="H599" s="122">
        <f t="shared" ref="H599:O599" si="327">IF($Q594&lt;=18,IF(H598&lt;=$Q594,1,0),IF($Q594&lt;=36,IF(H598&lt;=($Q594-18),2,1),IF($Q594&gt;36,IF(H598&lt;=($Q594-36),3,2))))</f>
        <v>1</v>
      </c>
      <c r="I599" s="122">
        <f t="shared" si="327"/>
        <v>1</v>
      </c>
      <c r="J599" s="122">
        <f t="shared" si="327"/>
        <v>1</v>
      </c>
      <c r="K599" s="122">
        <f t="shared" si="327"/>
        <v>2</v>
      </c>
      <c r="L599" s="122">
        <f t="shared" si="327"/>
        <v>1</v>
      </c>
      <c r="M599" s="122">
        <f t="shared" si="327"/>
        <v>1</v>
      </c>
      <c r="N599" s="122">
        <f t="shared" si="327"/>
        <v>1</v>
      </c>
      <c r="O599" s="123">
        <f t="shared" si="327"/>
        <v>1</v>
      </c>
      <c r="P599" s="124">
        <f>SUM(G599:O599)</f>
        <v>10</v>
      </c>
      <c r="Q599" s="123">
        <f t="shared" ref="Q599:Y599" si="328">IF($Q594&lt;=18,IF(Q598&lt;=$Q594,1,0),IF($Q594&lt;=36,IF(Q598&lt;=($Q594-18),2,1),IF($Q594&gt;36,IF(Q598&lt;=($Q594-36),3,2))))</f>
        <v>2</v>
      </c>
      <c r="R599" s="123">
        <f t="shared" si="328"/>
        <v>1</v>
      </c>
      <c r="S599" s="123">
        <f t="shared" si="328"/>
        <v>1</v>
      </c>
      <c r="T599" s="123">
        <f t="shared" si="328"/>
        <v>1</v>
      </c>
      <c r="U599" s="123">
        <f t="shared" si="328"/>
        <v>1</v>
      </c>
      <c r="V599" s="123">
        <f t="shared" si="328"/>
        <v>1</v>
      </c>
      <c r="W599" s="123">
        <f t="shared" si="328"/>
        <v>1</v>
      </c>
      <c r="X599" s="123">
        <f t="shared" si="328"/>
        <v>1</v>
      </c>
      <c r="Y599" s="123">
        <f t="shared" si="328"/>
        <v>1</v>
      </c>
      <c r="Z599" s="125">
        <f>SUM(Q599:Y599)</f>
        <v>10</v>
      </c>
      <c r="AA599" s="126">
        <f>P599+Z599</f>
        <v>20</v>
      </c>
      <c r="AB599" s="101"/>
      <c r="AC599" s="101"/>
    </row>
    <row r="600" spans="5:32" x14ac:dyDescent="0.35">
      <c r="E600" s="101"/>
      <c r="F600" s="127" t="s">
        <v>51</v>
      </c>
      <c r="G600" s="128">
        <f t="shared" ref="G600:O600" si="329">G31</f>
        <v>10</v>
      </c>
      <c r="H600" s="128">
        <f t="shared" si="329"/>
        <v>10</v>
      </c>
      <c r="I600" s="128">
        <f t="shared" si="329"/>
        <v>10</v>
      </c>
      <c r="J600" s="128">
        <f t="shared" si="329"/>
        <v>10</v>
      </c>
      <c r="K600" s="128">
        <f t="shared" si="329"/>
        <v>10</v>
      </c>
      <c r="L600" s="128">
        <f t="shared" si="329"/>
        <v>10</v>
      </c>
      <c r="M600" s="128">
        <f t="shared" si="329"/>
        <v>10</v>
      </c>
      <c r="N600" s="128">
        <f t="shared" si="329"/>
        <v>10</v>
      </c>
      <c r="O600" s="128">
        <f t="shared" si="329"/>
        <v>10</v>
      </c>
      <c r="P600" s="129">
        <f>SUM(G600:O600)</f>
        <v>90</v>
      </c>
      <c r="Q600" s="130">
        <f t="shared" ref="Q600:Y600" si="330">Q31</f>
        <v>10</v>
      </c>
      <c r="R600" s="128">
        <f t="shared" si="330"/>
        <v>10</v>
      </c>
      <c r="S600" s="128">
        <f t="shared" si="330"/>
        <v>10</v>
      </c>
      <c r="T600" s="128">
        <f t="shared" si="330"/>
        <v>10</v>
      </c>
      <c r="U600" s="128">
        <f t="shared" si="330"/>
        <v>10</v>
      </c>
      <c r="V600" s="128">
        <f t="shared" si="330"/>
        <v>10</v>
      </c>
      <c r="W600" s="128">
        <f t="shared" si="330"/>
        <v>10</v>
      </c>
      <c r="X600" s="128">
        <f t="shared" si="330"/>
        <v>10</v>
      </c>
      <c r="Y600" s="131">
        <f t="shared" si="330"/>
        <v>10</v>
      </c>
      <c r="Z600" s="129">
        <f>SUM(Q600:Y600)</f>
        <v>90</v>
      </c>
      <c r="AA600" s="132">
        <f>P600+Z600</f>
        <v>180</v>
      </c>
      <c r="AB600" s="101"/>
      <c r="AC600" s="101"/>
    </row>
    <row r="601" spans="5:32" x14ac:dyDescent="0.35">
      <c r="E601" s="101"/>
      <c r="F601" s="133" t="s">
        <v>52</v>
      </c>
      <c r="G601" s="134">
        <f>IF(G600-G597=-1,3+G599)+IF(G600-G597=0,2+G599)+IF(G600-G597=1,1+G599)+IF(G600-G597=2,G599)+IF(G600-G597=3,IF(G599-1&gt;0,G599-1,0))+IF(G600-G597=4,IF(G599-2&gt;0,G599-2,0))</f>
        <v>0</v>
      </c>
      <c r="H601" s="134">
        <f t="shared" ref="H601:O601" si="331">IF(H600-H597=-1,3+H599)+IF(H600-H597=0,2+H599)+IF(H600-H597=1,1+H599)+IF(H600-H597=2,H599)+IF(H600-H597=3,IF(H599-1&gt;0,H599-1,0))+IF(H600-H597=4,IF(H599-2&gt;0,H599-2,0))</f>
        <v>0</v>
      </c>
      <c r="I601" s="134">
        <f t="shared" si="331"/>
        <v>0</v>
      </c>
      <c r="J601" s="134">
        <f t="shared" si="331"/>
        <v>0</v>
      </c>
      <c r="K601" s="134">
        <f t="shared" si="331"/>
        <v>0</v>
      </c>
      <c r="L601" s="134">
        <f t="shared" si="331"/>
        <v>0</v>
      </c>
      <c r="M601" s="134">
        <f t="shared" si="331"/>
        <v>0</v>
      </c>
      <c r="N601" s="134">
        <f t="shared" si="331"/>
        <v>0</v>
      </c>
      <c r="O601" s="135">
        <f t="shared" si="331"/>
        <v>0</v>
      </c>
      <c r="P601" s="136">
        <f>SUM(G601:O601)</f>
        <v>0</v>
      </c>
      <c r="Q601" s="137">
        <f t="shared" ref="Q601:Y601" si="332">IF(Q600-Q597=-1,3+Q599)+IF(Q600-Q597=0,2+Q599)+IF(Q600-Q597=1,1+Q599)+IF(Q600-Q597=2,Q599)+IF(Q600-Q597=3,IF(Q599-1&gt;0,Q599-1,0))+IF(Q600-Q597=4,IF(Q599-2&gt;0,Q599-2,0))</f>
        <v>0</v>
      </c>
      <c r="R601" s="138">
        <f t="shared" si="332"/>
        <v>0</v>
      </c>
      <c r="S601" s="138">
        <f t="shared" si="332"/>
        <v>0</v>
      </c>
      <c r="T601" s="138">
        <f t="shared" si="332"/>
        <v>0</v>
      </c>
      <c r="U601" s="138">
        <f t="shared" si="332"/>
        <v>0</v>
      </c>
      <c r="V601" s="138">
        <f t="shared" si="332"/>
        <v>0</v>
      </c>
      <c r="W601" s="138">
        <f t="shared" si="332"/>
        <v>0</v>
      </c>
      <c r="X601" s="138">
        <f t="shared" si="332"/>
        <v>0</v>
      </c>
      <c r="Y601" s="135">
        <f t="shared" si="332"/>
        <v>0</v>
      </c>
      <c r="Z601" s="136">
        <f>SUM(Q601:Y601)</f>
        <v>0</v>
      </c>
      <c r="AA601" s="139">
        <f>P601+Z601</f>
        <v>0</v>
      </c>
      <c r="AB601" s="101"/>
      <c r="AC601" s="101"/>
    </row>
    <row r="602" spans="5:32" ht="15" thickBot="1" x14ac:dyDescent="0.4">
      <c r="E602" s="101"/>
      <c r="F602" s="140" t="s">
        <v>53</v>
      </c>
      <c r="G602" s="141">
        <f t="shared" ref="G602:O602" si="333">IF(G600-G597=-2,4)+IF(G600-G597=-1,3)+IF(G600-G597=0,2)+IF(G600-G597=1,1)+IF(G600-G597&gt;2,0)</f>
        <v>0</v>
      </c>
      <c r="H602" s="141">
        <f t="shared" si="333"/>
        <v>0</v>
      </c>
      <c r="I602" s="141">
        <f t="shared" si="333"/>
        <v>0</v>
      </c>
      <c r="J602" s="141">
        <f t="shared" si="333"/>
        <v>0</v>
      </c>
      <c r="K602" s="141">
        <f t="shared" si="333"/>
        <v>0</v>
      </c>
      <c r="L602" s="141">
        <f t="shared" si="333"/>
        <v>0</v>
      </c>
      <c r="M602" s="141">
        <f t="shared" si="333"/>
        <v>0</v>
      </c>
      <c r="N602" s="141">
        <f t="shared" si="333"/>
        <v>0</v>
      </c>
      <c r="O602" s="142">
        <f t="shared" si="333"/>
        <v>0</v>
      </c>
      <c r="P602" s="143">
        <f>SUM(G602:O602)</f>
        <v>0</v>
      </c>
      <c r="Q602" s="142">
        <f t="shared" ref="Q602:Y602" si="334">IF(Q600-Q597=-2,4)+IF(Q600-Q597=-1,3)+IF(Q600-Q597=0,2)+IF(Q600-Q597=1,1)+IF(Q600-Q597&gt;2,0)</f>
        <v>0</v>
      </c>
      <c r="R602" s="142">
        <f t="shared" si="334"/>
        <v>0</v>
      </c>
      <c r="S602" s="142">
        <f t="shared" si="334"/>
        <v>0</v>
      </c>
      <c r="T602" s="142">
        <f t="shared" si="334"/>
        <v>0</v>
      </c>
      <c r="U602" s="142">
        <f t="shared" si="334"/>
        <v>0</v>
      </c>
      <c r="V602" s="142">
        <f t="shared" si="334"/>
        <v>0</v>
      </c>
      <c r="W602" s="142">
        <f t="shared" si="334"/>
        <v>0</v>
      </c>
      <c r="X602" s="142">
        <f t="shared" si="334"/>
        <v>0</v>
      </c>
      <c r="Y602" s="142">
        <f t="shared" si="334"/>
        <v>0</v>
      </c>
      <c r="Z602" s="143">
        <f>SUM(Q602:Y602)</f>
        <v>0</v>
      </c>
      <c r="AA602" s="144">
        <f>P602+Z602</f>
        <v>0</v>
      </c>
      <c r="AB602" s="101"/>
      <c r="AC602" s="101"/>
    </row>
    <row r="603" spans="5:32" x14ac:dyDescent="0.35">
      <c r="E603" s="101"/>
      <c r="F603" s="38"/>
      <c r="G603" s="28">
        <f>G600-G597</f>
        <v>6</v>
      </c>
      <c r="H603" s="28">
        <f t="shared" ref="H603:O603" si="335">H600-H597</f>
        <v>6</v>
      </c>
      <c r="I603" s="28">
        <f t="shared" si="335"/>
        <v>5</v>
      </c>
      <c r="J603" s="28">
        <f t="shared" si="335"/>
        <v>6</v>
      </c>
      <c r="K603" s="28">
        <f t="shared" si="335"/>
        <v>7</v>
      </c>
      <c r="L603" s="28">
        <f t="shared" si="335"/>
        <v>5</v>
      </c>
      <c r="M603" s="28">
        <f t="shared" si="335"/>
        <v>7</v>
      </c>
      <c r="N603" s="28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5"/>
      <c r="AA603" s="146"/>
      <c r="AB603" s="101"/>
      <c r="AC603" s="101"/>
    </row>
    <row r="604" spans="5:32" x14ac:dyDescent="0.35">
      <c r="E604" s="101"/>
      <c r="F604" s="38"/>
      <c r="G604" s="28"/>
      <c r="H604" s="28"/>
      <c r="I604" s="28"/>
      <c r="J604" s="28"/>
      <c r="K604" s="28"/>
      <c r="L604" s="28"/>
      <c r="M604" s="28"/>
      <c r="N604" s="2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5"/>
      <c r="AA604" s="146"/>
      <c r="AB604" s="101"/>
      <c r="AC604" s="101"/>
    </row>
    <row r="605" spans="5:32" ht="15" thickBot="1" x14ac:dyDescent="0.4">
      <c r="E605" s="101"/>
      <c r="F605" s="38"/>
      <c r="G605" s="28"/>
      <c r="H605" s="28"/>
      <c r="I605" s="28"/>
      <c r="J605" s="28"/>
      <c r="K605" s="28"/>
      <c r="L605" s="28"/>
      <c r="M605" s="28"/>
      <c r="N605" s="2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01"/>
      <c r="AC605" s="101"/>
    </row>
    <row r="606" spans="5:32" ht="15" thickBot="1" x14ac:dyDescent="0.4">
      <c r="E606" s="147"/>
      <c r="F606" s="213" t="s">
        <v>54</v>
      </c>
      <c r="G606" s="213"/>
      <c r="H606" s="214" t="s">
        <v>55</v>
      </c>
      <c r="I606" s="214"/>
      <c r="J606" s="214"/>
      <c r="K606" s="214"/>
      <c r="L606" s="148">
        <f>COUNTIF(G603:Y603,"&lt;=-2")</f>
        <v>0</v>
      </c>
      <c r="M606" s="215" t="s">
        <v>56</v>
      </c>
      <c r="N606" s="215"/>
      <c r="O606" s="107">
        <f>COUNTIF(G603:Y603,"=0")</f>
        <v>0</v>
      </c>
      <c r="P606" s="198" t="s">
        <v>57</v>
      </c>
      <c r="Q606" s="198"/>
      <c r="R606" s="198"/>
      <c r="S606" s="198"/>
      <c r="T606" s="198"/>
      <c r="U606" s="148">
        <f>COUNTIF(G603:Y603,"=2")</f>
        <v>0</v>
      </c>
      <c r="V606" s="149"/>
      <c r="W606" s="149"/>
      <c r="X606" s="149"/>
      <c r="Y606" s="149"/>
      <c r="Z606" s="150"/>
      <c r="AA606" s="146"/>
      <c r="AB606" s="147"/>
      <c r="AC606" s="147"/>
      <c r="AD606" s="74"/>
      <c r="AE606" s="74"/>
      <c r="AF606" s="74"/>
    </row>
    <row r="607" spans="5:32" ht="15" thickBot="1" x14ac:dyDescent="0.4">
      <c r="E607" s="147"/>
      <c r="F607" s="213"/>
      <c r="G607" s="213"/>
      <c r="H607" s="216" t="s">
        <v>58</v>
      </c>
      <c r="I607" s="216"/>
      <c r="J607" s="216"/>
      <c r="K607" s="216"/>
      <c r="L607" s="151">
        <f>COUNTIF(G603:Y603,"=-1")</f>
        <v>0</v>
      </c>
      <c r="M607" s="217" t="s">
        <v>59</v>
      </c>
      <c r="N607" s="217"/>
      <c r="O607" s="152">
        <f>COUNTIF(G603:Y603,"=1")</f>
        <v>0</v>
      </c>
      <c r="P607" s="198" t="s">
        <v>60</v>
      </c>
      <c r="Q607" s="198"/>
      <c r="R607" s="198"/>
      <c r="S607" s="198"/>
      <c r="T607" s="198"/>
      <c r="U607" s="151">
        <f>COUNTIF(G603:Y603,"&gt;=3")</f>
        <v>18</v>
      </c>
      <c r="V607" s="149"/>
      <c r="W607" s="149"/>
      <c r="X607" s="149"/>
      <c r="Y607" s="149"/>
      <c r="Z607" s="150"/>
      <c r="AA607" s="146"/>
      <c r="AB607" s="147"/>
      <c r="AC607" s="147"/>
      <c r="AD607" s="74"/>
      <c r="AE607" s="74"/>
      <c r="AF607" s="74"/>
    </row>
    <row r="608" spans="5:32" x14ac:dyDescent="0.35">
      <c r="E608" s="147"/>
      <c r="F608" s="153"/>
      <c r="G608" s="153"/>
      <c r="H608" s="199" t="str">
        <f>M606</f>
        <v>Par</v>
      </c>
      <c r="I608" s="199"/>
      <c r="J608" s="28"/>
      <c r="K608" s="28"/>
      <c r="L608" s="28">
        <f>O606</f>
        <v>0</v>
      </c>
      <c r="M608" s="28"/>
      <c r="N608" s="38"/>
      <c r="O608" s="15"/>
      <c r="P608" s="149"/>
      <c r="Q608" s="149"/>
      <c r="R608" s="149"/>
      <c r="S608" s="149"/>
      <c r="T608" s="149"/>
      <c r="U608" s="15"/>
      <c r="V608" s="149"/>
      <c r="W608" s="149"/>
      <c r="X608" s="149"/>
      <c r="Y608" s="149"/>
      <c r="Z608" s="150"/>
      <c r="AA608" s="146"/>
      <c r="AB608" s="147"/>
      <c r="AC608" s="147"/>
      <c r="AD608" s="74"/>
      <c r="AE608" s="74"/>
      <c r="AF608" s="74"/>
    </row>
    <row r="609" spans="5:32" x14ac:dyDescent="0.35">
      <c r="E609" s="147"/>
      <c r="F609" s="153"/>
      <c r="G609" s="153"/>
      <c r="H609" s="200" t="str">
        <f>M607</f>
        <v>Bogey</v>
      </c>
      <c r="I609" s="200"/>
      <c r="J609" s="28"/>
      <c r="K609" s="28"/>
      <c r="L609" s="28">
        <f>O607</f>
        <v>0</v>
      </c>
      <c r="M609" s="28"/>
      <c r="N609" s="38"/>
      <c r="O609" s="15"/>
      <c r="P609" s="149"/>
      <c r="Q609" s="149"/>
      <c r="R609" s="149"/>
      <c r="S609" s="149"/>
      <c r="T609" s="149"/>
      <c r="U609" s="15"/>
      <c r="V609" s="149"/>
      <c r="W609" s="149"/>
      <c r="X609" s="149"/>
      <c r="Y609" s="149"/>
      <c r="Z609" s="150"/>
      <c r="AA609" s="146"/>
      <c r="AB609" s="147"/>
      <c r="AC609" s="147"/>
      <c r="AD609" s="74"/>
      <c r="AE609" s="74"/>
      <c r="AF609" s="74"/>
    </row>
    <row r="610" spans="5:32" x14ac:dyDescent="0.35">
      <c r="E610" s="147"/>
      <c r="F610" s="153"/>
      <c r="G610" s="153"/>
      <c r="H610" s="38" t="str">
        <f>P606</f>
        <v>Double bogey</v>
      </c>
      <c r="I610" s="38"/>
      <c r="J610" s="38"/>
      <c r="K610" s="38"/>
      <c r="L610" s="28">
        <f>U606</f>
        <v>0</v>
      </c>
      <c r="M610" s="28"/>
      <c r="N610" s="38"/>
      <c r="O610" s="15"/>
      <c r="P610" s="149"/>
      <c r="Q610" s="149"/>
      <c r="R610" s="149"/>
      <c r="S610" s="149"/>
      <c r="T610" s="149"/>
      <c r="U610" s="15"/>
      <c r="V610" s="149"/>
      <c r="W610" s="149"/>
      <c r="X610" s="149"/>
      <c r="Y610" s="149"/>
      <c r="Z610" s="150"/>
      <c r="AA610" s="146"/>
      <c r="AB610" s="147"/>
      <c r="AC610" s="147"/>
      <c r="AD610" s="74"/>
      <c r="AE610" s="74"/>
      <c r="AF610" s="74"/>
    </row>
    <row r="611" spans="5:32" x14ac:dyDescent="0.35">
      <c r="E611" s="147"/>
      <c r="F611" s="153"/>
      <c r="G611" s="153"/>
      <c r="H611" s="38" t="str">
        <f>P607</f>
        <v>Triple bogey &amp; plus</v>
      </c>
      <c r="I611" s="38"/>
      <c r="J611" s="38"/>
      <c r="K611" s="38"/>
      <c r="L611" s="28">
        <f>U607</f>
        <v>18</v>
      </c>
      <c r="M611" s="28"/>
      <c r="N611" s="38"/>
      <c r="O611" s="15"/>
      <c r="P611" s="149"/>
      <c r="Q611" s="149"/>
      <c r="R611" s="149"/>
      <c r="S611" s="149"/>
      <c r="T611" s="149"/>
      <c r="U611" s="15"/>
      <c r="V611" s="149"/>
      <c r="W611" s="149"/>
      <c r="X611" s="149"/>
      <c r="Y611" s="149"/>
      <c r="Z611" s="150"/>
      <c r="AA611" s="146"/>
      <c r="AB611" s="147"/>
      <c r="AC611" s="147"/>
      <c r="AD611" s="74"/>
      <c r="AE611" s="74"/>
      <c r="AF611" s="74"/>
    </row>
    <row r="612" spans="5:32" x14ac:dyDescent="0.35">
      <c r="E612" s="147"/>
      <c r="F612" s="153"/>
      <c r="G612" s="153"/>
      <c r="H612" s="38"/>
      <c r="I612" s="38"/>
      <c r="J612" s="38"/>
      <c r="K612" s="38"/>
      <c r="L612" s="28"/>
      <c r="M612" s="38"/>
      <c r="N612" s="38"/>
      <c r="O612" s="15"/>
      <c r="P612" s="149"/>
      <c r="Q612" s="149"/>
      <c r="R612" s="149"/>
      <c r="S612" s="149"/>
      <c r="T612" s="149"/>
      <c r="U612" s="15"/>
      <c r="V612" s="149"/>
      <c r="W612" s="149"/>
      <c r="X612" s="149"/>
      <c r="Y612" s="149"/>
      <c r="Z612" s="150"/>
      <c r="AA612" s="146"/>
      <c r="AB612" s="147"/>
      <c r="AC612" s="147"/>
      <c r="AD612" s="74"/>
      <c r="AE612" s="74"/>
      <c r="AF612" s="74"/>
    </row>
    <row r="613" spans="5:32" x14ac:dyDescent="0.35">
      <c r="E613" s="147"/>
      <c r="F613" s="153"/>
      <c r="G613" s="153"/>
      <c r="H613" s="38"/>
      <c r="I613" s="38"/>
      <c r="J613" s="38"/>
      <c r="K613" s="38"/>
      <c r="L613" s="28"/>
      <c r="M613" s="38"/>
      <c r="N613" s="38"/>
      <c r="O613" s="15"/>
      <c r="P613" s="149"/>
      <c r="Q613" s="149"/>
      <c r="R613" s="149"/>
      <c r="S613" s="149"/>
      <c r="T613" s="149"/>
      <c r="U613" s="15"/>
      <c r="V613" s="149"/>
      <c r="W613" s="149"/>
      <c r="X613" s="149"/>
      <c r="Y613" s="149"/>
      <c r="Z613" s="150"/>
      <c r="AA613" s="146"/>
      <c r="AB613" s="147"/>
      <c r="AC613" s="147"/>
      <c r="AD613" s="74"/>
      <c r="AE613" s="74"/>
      <c r="AF613" s="74"/>
    </row>
    <row r="614" spans="5:32" ht="15" thickBot="1" x14ac:dyDescent="0.4">
      <c r="E614" s="154"/>
      <c r="F614" s="155"/>
      <c r="G614" s="155"/>
      <c r="H614" s="156"/>
      <c r="I614" s="156"/>
      <c r="J614" s="156"/>
      <c r="K614" s="156"/>
      <c r="L614" s="156"/>
      <c r="M614" s="156"/>
      <c r="N614" s="156"/>
      <c r="O614" s="157"/>
      <c r="P614" s="157"/>
      <c r="Q614" s="157"/>
      <c r="R614" s="157"/>
      <c r="S614" s="158"/>
      <c r="T614" s="158"/>
      <c r="U614" s="158"/>
      <c r="V614" s="158"/>
      <c r="W614" s="158"/>
      <c r="X614" s="158"/>
      <c r="Y614" s="158"/>
      <c r="Z614" s="159"/>
      <c r="AA614" s="160"/>
      <c r="AB614" s="154"/>
      <c r="AC614" s="154"/>
      <c r="AD614" s="161"/>
      <c r="AE614" s="161"/>
      <c r="AF614" s="161"/>
    </row>
    <row r="615" spans="5:32" ht="15.5" thickTop="1" thickBot="1" x14ac:dyDescent="0.4"/>
    <row r="616" spans="5:32" x14ac:dyDescent="0.35">
      <c r="E616" s="101"/>
      <c r="F616" s="102" t="s">
        <v>49</v>
      </c>
      <c r="G616" s="196">
        <f>C32</f>
        <v>0</v>
      </c>
      <c r="H616" s="196"/>
      <c r="I616" s="196"/>
      <c r="J616" s="196"/>
      <c r="K616" s="74"/>
      <c r="L616" s="197" t="s">
        <v>2</v>
      </c>
      <c r="M616" s="197"/>
      <c r="N616" s="197"/>
      <c r="O616" s="197" t="s">
        <v>3</v>
      </c>
      <c r="P616" s="197"/>
      <c r="Q616" s="194" t="s">
        <v>50</v>
      </c>
      <c r="R616" s="194"/>
      <c r="S616" s="194"/>
      <c r="T616" s="194"/>
      <c r="U616" s="17"/>
      <c r="V616" s="17"/>
      <c r="Z616" s="81" t="s">
        <v>4</v>
      </c>
      <c r="AA616" s="103">
        <f>$D$3</f>
        <v>0</v>
      </c>
      <c r="AB616" s="101"/>
      <c r="AC616" s="101"/>
    </row>
    <row r="617" spans="5:32" ht="15" thickBot="1" x14ac:dyDescent="0.4">
      <c r="E617" s="101"/>
      <c r="F617" s="104" t="s">
        <v>6</v>
      </c>
      <c r="G617" s="210">
        <f>E32</f>
        <v>20</v>
      </c>
      <c r="H617" s="211"/>
      <c r="I617" s="211"/>
      <c r="J617" s="211"/>
      <c r="K617" s="17"/>
      <c r="L617" s="211">
        <f>$F$3</f>
        <v>133</v>
      </c>
      <c r="M617" s="211"/>
      <c r="N617" s="211"/>
      <c r="O617" s="211">
        <f>$G$3</f>
        <v>68.599999999999994</v>
      </c>
      <c r="P617" s="211"/>
      <c r="Q617" s="212">
        <f>ROUND((G617*(L617/113)+(O617-AA620)),0)</f>
        <v>20</v>
      </c>
      <c r="R617" s="212"/>
      <c r="S617" s="212"/>
      <c r="T617" s="212"/>
      <c r="U617" s="17"/>
      <c r="V617" s="17"/>
      <c r="AA617" s="17"/>
      <c r="AB617" s="101"/>
      <c r="AC617" s="101"/>
    </row>
    <row r="618" spans="5:32" ht="15" thickBot="1" x14ac:dyDescent="0.4">
      <c r="E618" s="101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01"/>
      <c r="AC618" s="101"/>
    </row>
    <row r="619" spans="5:32" ht="15" thickBot="1" x14ac:dyDescent="0.4">
      <c r="E619" s="101"/>
      <c r="F619" s="105" t="s">
        <v>14</v>
      </c>
      <c r="G619" s="106">
        <v>1</v>
      </c>
      <c r="H619" s="106">
        <v>2</v>
      </c>
      <c r="I619" s="106">
        <v>3</v>
      </c>
      <c r="J619" s="106">
        <v>4</v>
      </c>
      <c r="K619" s="106">
        <v>5</v>
      </c>
      <c r="L619" s="106">
        <v>6</v>
      </c>
      <c r="M619" s="106">
        <v>7</v>
      </c>
      <c r="N619" s="106">
        <v>8</v>
      </c>
      <c r="O619" s="107">
        <v>9</v>
      </c>
      <c r="P619" s="36" t="s">
        <v>8</v>
      </c>
      <c r="Q619" s="108">
        <v>10</v>
      </c>
      <c r="R619" s="106">
        <v>11</v>
      </c>
      <c r="S619" s="106">
        <v>12</v>
      </c>
      <c r="T619" s="106">
        <v>13</v>
      </c>
      <c r="U619" s="106">
        <v>14</v>
      </c>
      <c r="V619" s="106">
        <v>15</v>
      </c>
      <c r="W619" s="106">
        <v>16</v>
      </c>
      <c r="X619" s="106">
        <v>17</v>
      </c>
      <c r="Y619" s="107">
        <v>18</v>
      </c>
      <c r="Z619" s="36" t="s">
        <v>9</v>
      </c>
      <c r="AA619" s="37" t="s">
        <v>10</v>
      </c>
      <c r="AB619" s="101"/>
      <c r="AC619" s="101"/>
    </row>
    <row r="620" spans="5:32" x14ac:dyDescent="0.35">
      <c r="E620" s="101"/>
      <c r="F620" s="109" t="s">
        <v>11</v>
      </c>
      <c r="G620" s="110">
        <f>G$7</f>
        <v>4</v>
      </c>
      <c r="H620" s="110">
        <f t="shared" ref="H620:O620" si="337">H$7</f>
        <v>4</v>
      </c>
      <c r="I620" s="110">
        <f t="shared" si="337"/>
        <v>5</v>
      </c>
      <c r="J620" s="110">
        <f t="shared" si="337"/>
        <v>4</v>
      </c>
      <c r="K620" s="110">
        <f t="shared" si="337"/>
        <v>3</v>
      </c>
      <c r="L620" s="110">
        <f t="shared" si="337"/>
        <v>5</v>
      </c>
      <c r="M620" s="110">
        <f t="shared" si="337"/>
        <v>3</v>
      </c>
      <c r="N620" s="110">
        <f t="shared" si="337"/>
        <v>5</v>
      </c>
      <c r="O620" s="110">
        <f t="shared" si="337"/>
        <v>3</v>
      </c>
      <c r="P620" s="111">
        <f>SUM(G620:O620)</f>
        <v>36</v>
      </c>
      <c r="Q620" s="110">
        <f t="shared" ref="Q620:Y620" si="338">Q$7</f>
        <v>4</v>
      </c>
      <c r="R620" s="112">
        <f t="shared" si="338"/>
        <v>4</v>
      </c>
      <c r="S620" s="112">
        <f t="shared" si="338"/>
        <v>3</v>
      </c>
      <c r="T620" s="112">
        <f t="shared" si="338"/>
        <v>5</v>
      </c>
      <c r="U620" s="112">
        <f t="shared" si="338"/>
        <v>3</v>
      </c>
      <c r="V620" s="112">
        <f t="shared" si="338"/>
        <v>4</v>
      </c>
      <c r="W620" s="112">
        <f t="shared" si="338"/>
        <v>4</v>
      </c>
      <c r="X620" s="112">
        <f t="shared" si="338"/>
        <v>5</v>
      </c>
      <c r="Y620" s="113">
        <f t="shared" si="338"/>
        <v>4</v>
      </c>
      <c r="Z620" s="111">
        <f>SUM(Q620:Y620)</f>
        <v>36</v>
      </c>
      <c r="AA620" s="44">
        <f>SUM(P620+Z620)</f>
        <v>72</v>
      </c>
      <c r="AB620" s="101"/>
      <c r="AC620" s="101"/>
    </row>
    <row r="621" spans="5:32" x14ac:dyDescent="0.35">
      <c r="E621" s="101"/>
      <c r="F621" s="114" t="s">
        <v>7</v>
      </c>
      <c r="G621" s="115">
        <f>G$8</f>
        <v>4</v>
      </c>
      <c r="H621" s="115">
        <f t="shared" ref="H621:O621" si="339">H$8</f>
        <v>8</v>
      </c>
      <c r="I621" s="115">
        <f t="shared" si="339"/>
        <v>12</v>
      </c>
      <c r="J621" s="115">
        <f t="shared" si="339"/>
        <v>14</v>
      </c>
      <c r="K621" s="115">
        <f t="shared" si="339"/>
        <v>2</v>
      </c>
      <c r="L621" s="115">
        <f t="shared" si="339"/>
        <v>10</v>
      </c>
      <c r="M621" s="115">
        <f t="shared" si="339"/>
        <v>18</v>
      </c>
      <c r="N621" s="115">
        <f t="shared" si="339"/>
        <v>16</v>
      </c>
      <c r="O621" s="116">
        <f t="shared" si="339"/>
        <v>6</v>
      </c>
      <c r="P621" s="117"/>
      <c r="Q621" s="118">
        <f t="shared" ref="Q621:Y621" si="340">Q$8</f>
        <v>1</v>
      </c>
      <c r="R621" s="119">
        <f t="shared" si="340"/>
        <v>9</v>
      </c>
      <c r="S621" s="119">
        <f t="shared" si="340"/>
        <v>11</v>
      </c>
      <c r="T621" s="119">
        <f t="shared" si="340"/>
        <v>5</v>
      </c>
      <c r="U621" s="119">
        <f t="shared" si="340"/>
        <v>17</v>
      </c>
      <c r="V621" s="119">
        <f t="shared" si="340"/>
        <v>15</v>
      </c>
      <c r="W621" s="119">
        <f t="shared" si="340"/>
        <v>3</v>
      </c>
      <c r="X621" s="119">
        <f t="shared" si="340"/>
        <v>13</v>
      </c>
      <c r="Y621" s="116">
        <f t="shared" si="340"/>
        <v>7</v>
      </c>
      <c r="Z621" s="117"/>
      <c r="AA621" s="120"/>
      <c r="AB621" s="101"/>
      <c r="AC621" s="101"/>
    </row>
    <row r="622" spans="5:32" ht="15" thickBot="1" x14ac:dyDescent="0.4">
      <c r="E622" s="101"/>
      <c r="F622" s="121" t="s">
        <v>50</v>
      </c>
      <c r="G622" s="122">
        <f>IF($Q617&lt;=18,IF(G621&lt;=$Q617,1,0),IF($Q617&lt;=36,IF(G621&lt;=($Q617-18),2,1),IF($Q617&gt;36,IF(G621&lt;=($Q617-36),3,2))))</f>
        <v>1</v>
      </c>
      <c r="H622" s="122">
        <f t="shared" ref="H622:O622" si="341">IF($Q617&lt;=18,IF(H621&lt;=$Q617,1,0),IF($Q617&lt;=36,IF(H621&lt;=($Q617-18),2,1),IF($Q617&gt;36,IF(H621&lt;=($Q617-36),3,2))))</f>
        <v>1</v>
      </c>
      <c r="I622" s="122">
        <f t="shared" si="341"/>
        <v>1</v>
      </c>
      <c r="J622" s="122">
        <f t="shared" si="341"/>
        <v>1</v>
      </c>
      <c r="K622" s="122">
        <f t="shared" si="341"/>
        <v>2</v>
      </c>
      <c r="L622" s="122">
        <f t="shared" si="341"/>
        <v>1</v>
      </c>
      <c r="M622" s="122">
        <f t="shared" si="341"/>
        <v>1</v>
      </c>
      <c r="N622" s="122">
        <f t="shared" si="341"/>
        <v>1</v>
      </c>
      <c r="O622" s="123">
        <f t="shared" si="341"/>
        <v>1</v>
      </c>
      <c r="P622" s="124">
        <f>SUM(G622:O622)</f>
        <v>10</v>
      </c>
      <c r="Q622" s="123">
        <f t="shared" ref="Q622:Y622" si="342">IF($Q617&lt;=18,IF(Q621&lt;=$Q617,1,0),IF($Q617&lt;=36,IF(Q621&lt;=($Q617-18),2,1),IF($Q617&gt;36,IF(Q621&lt;=($Q617-36),3,2))))</f>
        <v>2</v>
      </c>
      <c r="R622" s="123">
        <f t="shared" si="342"/>
        <v>1</v>
      </c>
      <c r="S622" s="123">
        <f t="shared" si="342"/>
        <v>1</v>
      </c>
      <c r="T622" s="123">
        <f t="shared" si="342"/>
        <v>1</v>
      </c>
      <c r="U622" s="123">
        <f t="shared" si="342"/>
        <v>1</v>
      </c>
      <c r="V622" s="123">
        <f t="shared" si="342"/>
        <v>1</v>
      </c>
      <c r="W622" s="123">
        <f t="shared" si="342"/>
        <v>1</v>
      </c>
      <c r="X622" s="123">
        <f t="shared" si="342"/>
        <v>1</v>
      </c>
      <c r="Y622" s="123">
        <f t="shared" si="342"/>
        <v>1</v>
      </c>
      <c r="Z622" s="125">
        <f>SUM(Q622:Y622)</f>
        <v>10</v>
      </c>
      <c r="AA622" s="126">
        <f>P622+Z622</f>
        <v>20</v>
      </c>
      <c r="AB622" s="101"/>
      <c r="AC622" s="101"/>
    </row>
    <row r="623" spans="5:32" x14ac:dyDescent="0.35">
      <c r="E623" s="101"/>
      <c r="F623" s="127" t="s">
        <v>51</v>
      </c>
      <c r="G623" s="128">
        <f t="shared" ref="G623:O623" si="343">G32</f>
        <v>10</v>
      </c>
      <c r="H623" s="128">
        <f t="shared" si="343"/>
        <v>10</v>
      </c>
      <c r="I623" s="128">
        <f t="shared" si="343"/>
        <v>10</v>
      </c>
      <c r="J623" s="128">
        <f t="shared" si="343"/>
        <v>10</v>
      </c>
      <c r="K623" s="128">
        <f t="shared" si="343"/>
        <v>10</v>
      </c>
      <c r="L623" s="128">
        <f t="shared" si="343"/>
        <v>10</v>
      </c>
      <c r="M623" s="128">
        <f t="shared" si="343"/>
        <v>10</v>
      </c>
      <c r="N623" s="128">
        <f t="shared" si="343"/>
        <v>10</v>
      </c>
      <c r="O623" s="128">
        <f t="shared" si="343"/>
        <v>10</v>
      </c>
      <c r="P623" s="129">
        <f>SUM(G623:O623)</f>
        <v>90</v>
      </c>
      <c r="Q623" s="130">
        <f t="shared" ref="Q623:Y623" si="344">Q32</f>
        <v>10</v>
      </c>
      <c r="R623" s="128">
        <f t="shared" si="344"/>
        <v>10</v>
      </c>
      <c r="S623" s="128">
        <f t="shared" si="344"/>
        <v>10</v>
      </c>
      <c r="T623" s="128">
        <f t="shared" si="344"/>
        <v>10</v>
      </c>
      <c r="U623" s="128">
        <f t="shared" si="344"/>
        <v>10</v>
      </c>
      <c r="V623" s="128">
        <f t="shared" si="344"/>
        <v>10</v>
      </c>
      <c r="W623" s="128">
        <f t="shared" si="344"/>
        <v>10</v>
      </c>
      <c r="X623" s="128">
        <f t="shared" si="344"/>
        <v>10</v>
      </c>
      <c r="Y623" s="131">
        <f t="shared" si="344"/>
        <v>10</v>
      </c>
      <c r="Z623" s="129">
        <f>SUM(Q623:Y623)</f>
        <v>90</v>
      </c>
      <c r="AA623" s="132">
        <f>P623+Z623</f>
        <v>180</v>
      </c>
      <c r="AB623" s="101"/>
      <c r="AC623" s="101"/>
    </row>
    <row r="624" spans="5:32" x14ac:dyDescent="0.35">
      <c r="E624" s="101"/>
      <c r="F624" s="133" t="s">
        <v>52</v>
      </c>
      <c r="G624" s="134">
        <f>IF(G623-G620=-1,3+G622)+IF(G623-G620=0,2+G622)+IF(G623-G620=1,1+G622)+IF(G623-G620=2,G622)+IF(G623-G620=3,IF(G622-1&gt;0,G622-1,0))+IF(G623-G620=4,IF(G622-2&gt;0,G622-2,0))</f>
        <v>0</v>
      </c>
      <c r="H624" s="134">
        <f t="shared" ref="H624:O624" si="345">IF(H623-H620=-1,3+H622)+IF(H623-H620=0,2+H622)+IF(H623-H620=1,1+H622)+IF(H623-H620=2,H622)+IF(H623-H620=3,IF(H622-1&gt;0,H622-1,0))+IF(H623-H620=4,IF(H622-2&gt;0,H622-2,0))</f>
        <v>0</v>
      </c>
      <c r="I624" s="134">
        <f t="shared" si="345"/>
        <v>0</v>
      </c>
      <c r="J624" s="134">
        <f t="shared" si="345"/>
        <v>0</v>
      </c>
      <c r="K624" s="134">
        <f t="shared" si="345"/>
        <v>0</v>
      </c>
      <c r="L624" s="134">
        <f t="shared" si="345"/>
        <v>0</v>
      </c>
      <c r="M624" s="134">
        <f t="shared" si="345"/>
        <v>0</v>
      </c>
      <c r="N624" s="134">
        <f t="shared" si="345"/>
        <v>0</v>
      </c>
      <c r="O624" s="135">
        <f t="shared" si="345"/>
        <v>0</v>
      </c>
      <c r="P624" s="136">
        <f>SUM(G624:O624)</f>
        <v>0</v>
      </c>
      <c r="Q624" s="137">
        <f t="shared" ref="Q624:Y624" si="346">IF(Q623-Q620=-1,3+Q622)+IF(Q623-Q620=0,2+Q622)+IF(Q623-Q620=1,1+Q622)+IF(Q623-Q620=2,Q622)+IF(Q623-Q620=3,IF(Q622-1&gt;0,Q622-1,0))+IF(Q623-Q620=4,IF(Q622-2&gt;0,Q622-2,0))</f>
        <v>0</v>
      </c>
      <c r="R624" s="138">
        <f t="shared" si="346"/>
        <v>0</v>
      </c>
      <c r="S624" s="138">
        <f t="shared" si="346"/>
        <v>0</v>
      </c>
      <c r="T624" s="138">
        <f t="shared" si="346"/>
        <v>0</v>
      </c>
      <c r="U624" s="138">
        <f t="shared" si="346"/>
        <v>0</v>
      </c>
      <c r="V624" s="138">
        <f t="shared" si="346"/>
        <v>0</v>
      </c>
      <c r="W624" s="138">
        <f t="shared" si="346"/>
        <v>0</v>
      </c>
      <c r="X624" s="138">
        <f t="shared" si="346"/>
        <v>0</v>
      </c>
      <c r="Y624" s="135">
        <f t="shared" si="346"/>
        <v>0</v>
      </c>
      <c r="Z624" s="136">
        <f>SUM(Q624:Y624)</f>
        <v>0</v>
      </c>
      <c r="AA624" s="139">
        <f>P624+Z624</f>
        <v>0</v>
      </c>
      <c r="AB624" s="101"/>
      <c r="AC624" s="101"/>
    </row>
    <row r="625" spans="5:32" ht="15" thickBot="1" x14ac:dyDescent="0.4">
      <c r="E625" s="101"/>
      <c r="F625" s="140" t="s">
        <v>53</v>
      </c>
      <c r="G625" s="141">
        <f t="shared" ref="G625:O625" si="347">IF(G623-G620=-2,4)+IF(G623-G620=-1,3)+IF(G623-G620=0,2)+IF(G623-G620=1,1)+IF(G623-G620&gt;2,0)</f>
        <v>0</v>
      </c>
      <c r="H625" s="141">
        <f t="shared" si="347"/>
        <v>0</v>
      </c>
      <c r="I625" s="141">
        <f t="shared" si="347"/>
        <v>0</v>
      </c>
      <c r="J625" s="141">
        <f t="shared" si="347"/>
        <v>0</v>
      </c>
      <c r="K625" s="141">
        <f t="shared" si="347"/>
        <v>0</v>
      </c>
      <c r="L625" s="141">
        <f t="shared" si="347"/>
        <v>0</v>
      </c>
      <c r="M625" s="141">
        <f t="shared" si="347"/>
        <v>0</v>
      </c>
      <c r="N625" s="141">
        <f t="shared" si="347"/>
        <v>0</v>
      </c>
      <c r="O625" s="142">
        <f t="shared" si="347"/>
        <v>0</v>
      </c>
      <c r="P625" s="143">
        <f>SUM(G625:O625)</f>
        <v>0</v>
      </c>
      <c r="Q625" s="142">
        <f t="shared" ref="Q625:Y625" si="348">IF(Q623-Q620=-2,4)+IF(Q623-Q620=-1,3)+IF(Q623-Q620=0,2)+IF(Q623-Q620=1,1)+IF(Q623-Q620&gt;2,0)</f>
        <v>0</v>
      </c>
      <c r="R625" s="142">
        <f t="shared" si="348"/>
        <v>0</v>
      </c>
      <c r="S625" s="142">
        <f t="shared" si="348"/>
        <v>0</v>
      </c>
      <c r="T625" s="142">
        <f t="shared" si="348"/>
        <v>0</v>
      </c>
      <c r="U625" s="142">
        <f t="shared" si="348"/>
        <v>0</v>
      </c>
      <c r="V625" s="142">
        <f t="shared" si="348"/>
        <v>0</v>
      </c>
      <c r="W625" s="142">
        <f t="shared" si="348"/>
        <v>0</v>
      </c>
      <c r="X625" s="142">
        <f t="shared" si="348"/>
        <v>0</v>
      </c>
      <c r="Y625" s="142">
        <f t="shared" si="348"/>
        <v>0</v>
      </c>
      <c r="Z625" s="143">
        <f>SUM(Q625:Y625)</f>
        <v>0</v>
      </c>
      <c r="AA625" s="144">
        <f>P625+Z625</f>
        <v>0</v>
      </c>
      <c r="AB625" s="101"/>
      <c r="AC625" s="101"/>
    </row>
    <row r="626" spans="5:32" x14ac:dyDescent="0.35">
      <c r="E626" s="101"/>
      <c r="F626" s="38"/>
      <c r="G626" s="28">
        <f>G623-G620</f>
        <v>6</v>
      </c>
      <c r="H626" s="28">
        <f t="shared" ref="H626:O626" si="349">H623-H620</f>
        <v>6</v>
      </c>
      <c r="I626" s="28">
        <f t="shared" si="349"/>
        <v>5</v>
      </c>
      <c r="J626" s="28">
        <f t="shared" si="349"/>
        <v>6</v>
      </c>
      <c r="K626" s="28">
        <f t="shared" si="349"/>
        <v>7</v>
      </c>
      <c r="L626" s="28">
        <f t="shared" si="349"/>
        <v>5</v>
      </c>
      <c r="M626" s="28">
        <f t="shared" si="349"/>
        <v>7</v>
      </c>
      <c r="N626" s="28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5"/>
      <c r="AA626" s="146"/>
      <c r="AB626" s="101"/>
      <c r="AC626" s="101"/>
    </row>
    <row r="627" spans="5:32" x14ac:dyDescent="0.35">
      <c r="E627" s="101"/>
      <c r="F627" s="38"/>
      <c r="G627" s="28"/>
      <c r="H627" s="28"/>
      <c r="I627" s="28"/>
      <c r="J627" s="28"/>
      <c r="K627" s="28"/>
      <c r="L627" s="28"/>
      <c r="M627" s="28"/>
      <c r="N627" s="2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5"/>
      <c r="AA627" s="146"/>
      <c r="AB627" s="101"/>
      <c r="AC627" s="101"/>
    </row>
    <row r="628" spans="5:32" ht="15" thickBot="1" x14ac:dyDescent="0.4">
      <c r="E628" s="101"/>
      <c r="F628" s="38"/>
      <c r="G628" s="28"/>
      <c r="H628" s="28"/>
      <c r="I628" s="28"/>
      <c r="J628" s="28"/>
      <c r="K628" s="28"/>
      <c r="L628" s="28"/>
      <c r="M628" s="28"/>
      <c r="N628" s="2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01"/>
      <c r="AC628" s="101"/>
    </row>
    <row r="629" spans="5:32" ht="15" thickBot="1" x14ac:dyDescent="0.4">
      <c r="E629" s="147"/>
      <c r="F629" s="213" t="s">
        <v>54</v>
      </c>
      <c r="G629" s="213"/>
      <c r="H629" s="214" t="s">
        <v>55</v>
      </c>
      <c r="I629" s="214"/>
      <c r="J629" s="214"/>
      <c r="K629" s="214"/>
      <c r="L629" s="148">
        <f>COUNTIF(G626:Y626,"&lt;=-2")</f>
        <v>0</v>
      </c>
      <c r="M629" s="215" t="s">
        <v>56</v>
      </c>
      <c r="N629" s="215"/>
      <c r="O629" s="107">
        <f>COUNTIF(G626:Y626,"=0")</f>
        <v>0</v>
      </c>
      <c r="P629" s="198" t="s">
        <v>57</v>
      </c>
      <c r="Q629" s="198"/>
      <c r="R629" s="198"/>
      <c r="S629" s="198"/>
      <c r="T629" s="198"/>
      <c r="U629" s="148">
        <f>COUNTIF(G626:Y626,"=2")</f>
        <v>0</v>
      </c>
      <c r="V629" s="149"/>
      <c r="W629" s="149"/>
      <c r="X629" s="149"/>
      <c r="Y629" s="149"/>
      <c r="Z629" s="150"/>
      <c r="AA629" s="146"/>
      <c r="AB629" s="147"/>
      <c r="AC629" s="147"/>
      <c r="AD629" s="74"/>
      <c r="AE629" s="74"/>
      <c r="AF629" s="74"/>
    </row>
    <row r="630" spans="5:32" ht="15" thickBot="1" x14ac:dyDescent="0.4">
      <c r="E630" s="147"/>
      <c r="F630" s="213"/>
      <c r="G630" s="213"/>
      <c r="H630" s="216" t="s">
        <v>58</v>
      </c>
      <c r="I630" s="216"/>
      <c r="J630" s="216"/>
      <c r="K630" s="216"/>
      <c r="L630" s="151">
        <f>COUNTIF(G626:Y626,"=-1")</f>
        <v>0</v>
      </c>
      <c r="M630" s="217" t="s">
        <v>59</v>
      </c>
      <c r="N630" s="217"/>
      <c r="O630" s="152">
        <f>COUNTIF(G626:Y626,"=1")</f>
        <v>0</v>
      </c>
      <c r="P630" s="198" t="s">
        <v>60</v>
      </c>
      <c r="Q630" s="198"/>
      <c r="R630" s="198"/>
      <c r="S630" s="198"/>
      <c r="T630" s="198"/>
      <c r="U630" s="151">
        <f>COUNTIF(G626:Y626,"&gt;=3")</f>
        <v>18</v>
      </c>
      <c r="V630" s="149"/>
      <c r="W630" s="149"/>
      <c r="X630" s="149"/>
      <c r="Y630" s="149"/>
      <c r="Z630" s="150"/>
      <c r="AA630" s="146"/>
      <c r="AB630" s="147"/>
      <c r="AC630" s="147"/>
      <c r="AD630" s="74"/>
      <c r="AE630" s="74"/>
      <c r="AF630" s="74"/>
    </row>
    <row r="631" spans="5:32" x14ac:dyDescent="0.35">
      <c r="E631" s="147"/>
      <c r="F631" s="153"/>
      <c r="G631" s="153"/>
      <c r="H631" s="199" t="str">
        <f>M629</f>
        <v>Par</v>
      </c>
      <c r="I631" s="199"/>
      <c r="J631" s="28"/>
      <c r="K631" s="28"/>
      <c r="L631" s="28">
        <f>O629</f>
        <v>0</v>
      </c>
      <c r="M631" s="28"/>
      <c r="N631" s="38"/>
      <c r="O631" s="15"/>
      <c r="P631" s="149"/>
      <c r="Q631" s="149"/>
      <c r="R631" s="149"/>
      <c r="S631" s="149"/>
      <c r="T631" s="149"/>
      <c r="U631" s="15"/>
      <c r="V631" s="149"/>
      <c r="W631" s="149"/>
      <c r="X631" s="149"/>
      <c r="Y631" s="149"/>
      <c r="Z631" s="150"/>
      <c r="AA631" s="146"/>
      <c r="AB631" s="147"/>
      <c r="AC631" s="147"/>
      <c r="AD631" s="74"/>
      <c r="AE631" s="74"/>
      <c r="AF631" s="74"/>
    </row>
    <row r="632" spans="5:32" x14ac:dyDescent="0.35">
      <c r="E632" s="147"/>
      <c r="F632" s="153"/>
      <c r="G632" s="153"/>
      <c r="H632" s="200" t="str">
        <f>M630</f>
        <v>Bogey</v>
      </c>
      <c r="I632" s="200"/>
      <c r="J632" s="28"/>
      <c r="K632" s="28"/>
      <c r="L632" s="28">
        <f>O630</f>
        <v>0</v>
      </c>
      <c r="M632" s="28"/>
      <c r="N632" s="38"/>
      <c r="O632" s="15"/>
      <c r="P632" s="149"/>
      <c r="Q632" s="149"/>
      <c r="R632" s="149"/>
      <c r="S632" s="149"/>
      <c r="T632" s="149"/>
      <c r="U632" s="15"/>
      <c r="V632" s="149"/>
      <c r="W632" s="149"/>
      <c r="X632" s="149"/>
      <c r="Y632" s="149"/>
      <c r="Z632" s="150"/>
      <c r="AA632" s="146"/>
      <c r="AB632" s="147"/>
      <c r="AC632" s="147"/>
      <c r="AD632" s="74"/>
      <c r="AE632" s="74"/>
      <c r="AF632" s="74"/>
    </row>
    <row r="633" spans="5:32" x14ac:dyDescent="0.35">
      <c r="E633" s="147"/>
      <c r="F633" s="153"/>
      <c r="G633" s="153"/>
      <c r="H633" s="38" t="str">
        <f>P629</f>
        <v>Double bogey</v>
      </c>
      <c r="I633" s="38"/>
      <c r="J633" s="38"/>
      <c r="K633" s="38"/>
      <c r="L633" s="28">
        <f>U629</f>
        <v>0</v>
      </c>
      <c r="M633" s="28"/>
      <c r="N633" s="38"/>
      <c r="O633" s="15"/>
      <c r="P633" s="149"/>
      <c r="Q633" s="149"/>
      <c r="R633" s="149"/>
      <c r="S633" s="149"/>
      <c r="T633" s="149"/>
      <c r="U633" s="15"/>
      <c r="V633" s="149"/>
      <c r="W633" s="149"/>
      <c r="X633" s="149"/>
      <c r="Y633" s="149"/>
      <c r="Z633" s="150"/>
      <c r="AA633" s="146"/>
      <c r="AB633" s="147"/>
      <c r="AC633" s="147"/>
      <c r="AD633" s="74"/>
      <c r="AE633" s="74"/>
      <c r="AF633" s="74"/>
    </row>
    <row r="634" spans="5:32" x14ac:dyDescent="0.35">
      <c r="E634" s="147"/>
      <c r="F634" s="153"/>
      <c r="G634" s="153"/>
      <c r="H634" s="38" t="str">
        <f>P630</f>
        <v>Triple bogey &amp; plus</v>
      </c>
      <c r="I634" s="38"/>
      <c r="J634" s="38"/>
      <c r="K634" s="38"/>
      <c r="L634" s="28">
        <f>U630</f>
        <v>18</v>
      </c>
      <c r="M634" s="28"/>
      <c r="N634" s="38"/>
      <c r="O634" s="15"/>
      <c r="P634" s="149"/>
      <c r="Q634" s="149"/>
      <c r="R634" s="149"/>
      <c r="S634" s="149"/>
      <c r="T634" s="149"/>
      <c r="U634" s="15"/>
      <c r="V634" s="149"/>
      <c r="W634" s="149"/>
      <c r="X634" s="149"/>
      <c r="Y634" s="149"/>
      <c r="Z634" s="150"/>
      <c r="AA634" s="146"/>
      <c r="AB634" s="147"/>
      <c r="AC634" s="147"/>
      <c r="AD634" s="74"/>
      <c r="AE634" s="74"/>
      <c r="AF634" s="74"/>
    </row>
    <row r="635" spans="5:32" x14ac:dyDescent="0.35">
      <c r="E635" s="147"/>
      <c r="F635" s="153"/>
      <c r="G635" s="153"/>
      <c r="H635" s="38"/>
      <c r="I635" s="38"/>
      <c r="J635" s="38"/>
      <c r="K635" s="38"/>
      <c r="L635" s="28"/>
      <c r="M635" s="38"/>
      <c r="N635" s="38"/>
      <c r="O635" s="15"/>
      <c r="P635" s="149"/>
      <c r="Q635" s="149"/>
      <c r="R635" s="149"/>
      <c r="S635" s="149"/>
      <c r="T635" s="149"/>
      <c r="U635" s="15"/>
      <c r="V635" s="149"/>
      <c r="W635" s="149"/>
      <c r="X635" s="149"/>
      <c r="Y635" s="149"/>
      <c r="Z635" s="150"/>
      <c r="AA635" s="146"/>
      <c r="AB635" s="147"/>
      <c r="AC635" s="147"/>
      <c r="AD635" s="74"/>
      <c r="AE635" s="74"/>
      <c r="AF635" s="74"/>
    </row>
    <row r="636" spans="5:32" x14ac:dyDescent="0.35">
      <c r="E636" s="147"/>
      <c r="F636" s="153"/>
      <c r="G636" s="153"/>
      <c r="H636" s="38"/>
      <c r="I636" s="38"/>
      <c r="J636" s="38"/>
      <c r="K636" s="38"/>
      <c r="L636" s="28"/>
      <c r="M636" s="38"/>
      <c r="N636" s="38"/>
      <c r="O636" s="15"/>
      <c r="P636" s="149"/>
      <c r="Q636" s="149"/>
      <c r="R636" s="149"/>
      <c r="S636" s="149"/>
      <c r="T636" s="149"/>
      <c r="U636" s="15"/>
      <c r="V636" s="149"/>
      <c r="W636" s="149"/>
      <c r="X636" s="149"/>
      <c r="Y636" s="149"/>
      <c r="Z636" s="150"/>
      <c r="AA636" s="146"/>
      <c r="AB636" s="147"/>
      <c r="AC636" s="147"/>
      <c r="AD636" s="74"/>
      <c r="AE636" s="74"/>
      <c r="AF636" s="74"/>
    </row>
    <row r="637" spans="5:32" ht="15" thickBot="1" x14ac:dyDescent="0.4">
      <c r="E637" s="154"/>
      <c r="F637" s="155"/>
      <c r="G637" s="155"/>
      <c r="H637" s="156"/>
      <c r="I637" s="156"/>
      <c r="J637" s="156"/>
      <c r="K637" s="156"/>
      <c r="L637" s="156"/>
      <c r="M637" s="156"/>
      <c r="N637" s="156"/>
      <c r="O637" s="157"/>
      <c r="P637" s="157"/>
      <c r="Q637" s="157"/>
      <c r="R637" s="157"/>
      <c r="S637" s="158"/>
      <c r="T637" s="158"/>
      <c r="U637" s="158"/>
      <c r="V637" s="158"/>
      <c r="W637" s="158"/>
      <c r="X637" s="158"/>
      <c r="Y637" s="158"/>
      <c r="Z637" s="159"/>
      <c r="AA637" s="160"/>
      <c r="AB637" s="154"/>
      <c r="AC637" s="154"/>
      <c r="AD637" s="161"/>
      <c r="AE637" s="161"/>
      <c r="AF637" s="161"/>
    </row>
    <row r="638" spans="5:32" ht="15.5" thickTop="1" thickBot="1" x14ac:dyDescent="0.4"/>
    <row r="639" spans="5:32" x14ac:dyDescent="0.35">
      <c r="E639" s="101"/>
      <c r="F639" s="102" t="s">
        <v>49</v>
      </c>
      <c r="G639" s="196">
        <f>C33</f>
        <v>0</v>
      </c>
      <c r="H639" s="196"/>
      <c r="I639" s="196"/>
      <c r="J639" s="196"/>
      <c r="K639" s="74"/>
      <c r="L639" s="197" t="s">
        <v>2</v>
      </c>
      <c r="M639" s="197"/>
      <c r="N639" s="197"/>
      <c r="O639" s="197" t="s">
        <v>3</v>
      </c>
      <c r="P639" s="197"/>
      <c r="Q639" s="194" t="s">
        <v>50</v>
      </c>
      <c r="R639" s="194"/>
      <c r="S639" s="194"/>
      <c r="T639" s="194"/>
      <c r="U639" s="17"/>
      <c r="V639" s="17"/>
      <c r="Z639" s="81" t="s">
        <v>4</v>
      </c>
      <c r="AA639" s="103">
        <f>$D$3</f>
        <v>0</v>
      </c>
      <c r="AB639" s="101"/>
      <c r="AC639" s="101"/>
    </row>
    <row r="640" spans="5:32" ht="15" thickBot="1" x14ac:dyDescent="0.4">
      <c r="E640" s="101"/>
      <c r="F640" s="104" t="s">
        <v>6</v>
      </c>
      <c r="G640" s="210">
        <f>E33</f>
        <v>20</v>
      </c>
      <c r="H640" s="211"/>
      <c r="I640" s="211"/>
      <c r="J640" s="211"/>
      <c r="K640" s="17"/>
      <c r="L640" s="211">
        <f>$F$3</f>
        <v>133</v>
      </c>
      <c r="M640" s="211"/>
      <c r="N640" s="211"/>
      <c r="O640" s="211">
        <f>$G$3</f>
        <v>68.599999999999994</v>
      </c>
      <c r="P640" s="211"/>
      <c r="Q640" s="212">
        <f>ROUND((G640*(L640/113)+(O640-AA643)),0)</f>
        <v>20</v>
      </c>
      <c r="R640" s="212"/>
      <c r="S640" s="212"/>
      <c r="T640" s="212"/>
      <c r="U640" s="17"/>
      <c r="V640" s="17"/>
      <c r="AA640" s="17"/>
      <c r="AB640" s="101"/>
      <c r="AC640" s="101"/>
    </row>
    <row r="641" spans="5:32" ht="15" thickBot="1" x14ac:dyDescent="0.4">
      <c r="E641" s="101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01"/>
      <c r="AC641" s="101"/>
    </row>
    <row r="642" spans="5:32" ht="15" thickBot="1" x14ac:dyDescent="0.4">
      <c r="E642" s="101"/>
      <c r="F642" s="105" t="s">
        <v>14</v>
      </c>
      <c r="G642" s="106">
        <v>1</v>
      </c>
      <c r="H642" s="106">
        <v>2</v>
      </c>
      <c r="I642" s="106">
        <v>3</v>
      </c>
      <c r="J642" s="106">
        <v>4</v>
      </c>
      <c r="K642" s="106">
        <v>5</v>
      </c>
      <c r="L642" s="106">
        <v>6</v>
      </c>
      <c r="M642" s="106">
        <v>7</v>
      </c>
      <c r="N642" s="106">
        <v>8</v>
      </c>
      <c r="O642" s="107">
        <v>9</v>
      </c>
      <c r="P642" s="36" t="s">
        <v>8</v>
      </c>
      <c r="Q642" s="108">
        <v>10</v>
      </c>
      <c r="R642" s="106">
        <v>11</v>
      </c>
      <c r="S642" s="106">
        <v>12</v>
      </c>
      <c r="T642" s="106">
        <v>13</v>
      </c>
      <c r="U642" s="106">
        <v>14</v>
      </c>
      <c r="V642" s="106">
        <v>15</v>
      </c>
      <c r="W642" s="106">
        <v>16</v>
      </c>
      <c r="X642" s="106">
        <v>17</v>
      </c>
      <c r="Y642" s="107">
        <v>18</v>
      </c>
      <c r="Z642" s="36" t="s">
        <v>9</v>
      </c>
      <c r="AA642" s="37" t="s">
        <v>10</v>
      </c>
      <c r="AB642" s="101"/>
      <c r="AC642" s="101"/>
    </row>
    <row r="643" spans="5:32" x14ac:dyDescent="0.35">
      <c r="E643" s="101"/>
      <c r="F643" s="109" t="s">
        <v>11</v>
      </c>
      <c r="G643" s="110">
        <f>G$7</f>
        <v>4</v>
      </c>
      <c r="H643" s="110">
        <f t="shared" ref="H643:O643" si="351">H$7</f>
        <v>4</v>
      </c>
      <c r="I643" s="110">
        <f t="shared" si="351"/>
        <v>5</v>
      </c>
      <c r="J643" s="110">
        <f t="shared" si="351"/>
        <v>4</v>
      </c>
      <c r="K643" s="110">
        <f t="shared" si="351"/>
        <v>3</v>
      </c>
      <c r="L643" s="110">
        <f t="shared" si="351"/>
        <v>5</v>
      </c>
      <c r="M643" s="110">
        <f t="shared" si="351"/>
        <v>3</v>
      </c>
      <c r="N643" s="110">
        <f t="shared" si="351"/>
        <v>5</v>
      </c>
      <c r="O643" s="110">
        <f t="shared" si="351"/>
        <v>3</v>
      </c>
      <c r="P643" s="111">
        <f>SUM(G643:O643)</f>
        <v>36</v>
      </c>
      <c r="Q643" s="110">
        <f t="shared" ref="Q643:Y643" si="352">Q$7</f>
        <v>4</v>
      </c>
      <c r="R643" s="112">
        <f t="shared" si="352"/>
        <v>4</v>
      </c>
      <c r="S643" s="112">
        <f t="shared" si="352"/>
        <v>3</v>
      </c>
      <c r="T643" s="112">
        <f t="shared" si="352"/>
        <v>5</v>
      </c>
      <c r="U643" s="112">
        <f t="shared" si="352"/>
        <v>3</v>
      </c>
      <c r="V643" s="112">
        <f t="shared" si="352"/>
        <v>4</v>
      </c>
      <c r="W643" s="112">
        <f t="shared" si="352"/>
        <v>4</v>
      </c>
      <c r="X643" s="112">
        <f t="shared" si="352"/>
        <v>5</v>
      </c>
      <c r="Y643" s="113">
        <f t="shared" si="352"/>
        <v>4</v>
      </c>
      <c r="Z643" s="111">
        <f>SUM(Q643:Y643)</f>
        <v>36</v>
      </c>
      <c r="AA643" s="44">
        <f>SUM(P643+Z643)</f>
        <v>72</v>
      </c>
      <c r="AB643" s="101"/>
      <c r="AC643" s="101"/>
    </row>
    <row r="644" spans="5:32" x14ac:dyDescent="0.35">
      <c r="E644" s="101"/>
      <c r="F644" s="114" t="s">
        <v>7</v>
      </c>
      <c r="G644" s="115">
        <f>G$8</f>
        <v>4</v>
      </c>
      <c r="H644" s="115">
        <f t="shared" ref="H644:O644" si="353">H$8</f>
        <v>8</v>
      </c>
      <c r="I644" s="115">
        <f t="shared" si="353"/>
        <v>12</v>
      </c>
      <c r="J644" s="115">
        <f t="shared" si="353"/>
        <v>14</v>
      </c>
      <c r="K644" s="115">
        <f t="shared" si="353"/>
        <v>2</v>
      </c>
      <c r="L644" s="115">
        <f t="shared" si="353"/>
        <v>10</v>
      </c>
      <c r="M644" s="115">
        <f t="shared" si="353"/>
        <v>18</v>
      </c>
      <c r="N644" s="115">
        <f t="shared" si="353"/>
        <v>16</v>
      </c>
      <c r="O644" s="116">
        <f t="shared" si="353"/>
        <v>6</v>
      </c>
      <c r="P644" s="117"/>
      <c r="Q644" s="118">
        <f t="shared" ref="Q644:Y644" si="354">Q$8</f>
        <v>1</v>
      </c>
      <c r="R644" s="119">
        <f t="shared" si="354"/>
        <v>9</v>
      </c>
      <c r="S644" s="119">
        <f t="shared" si="354"/>
        <v>11</v>
      </c>
      <c r="T644" s="119">
        <f t="shared" si="354"/>
        <v>5</v>
      </c>
      <c r="U644" s="119">
        <f t="shared" si="354"/>
        <v>17</v>
      </c>
      <c r="V644" s="119">
        <f t="shared" si="354"/>
        <v>15</v>
      </c>
      <c r="W644" s="119">
        <f t="shared" si="354"/>
        <v>3</v>
      </c>
      <c r="X644" s="119">
        <f t="shared" si="354"/>
        <v>13</v>
      </c>
      <c r="Y644" s="116">
        <f t="shared" si="354"/>
        <v>7</v>
      </c>
      <c r="Z644" s="117"/>
      <c r="AA644" s="120"/>
      <c r="AB644" s="101"/>
      <c r="AC644" s="101"/>
    </row>
    <row r="645" spans="5:32" ht="15" thickBot="1" x14ac:dyDescent="0.4">
      <c r="E645" s="101"/>
      <c r="F645" s="121" t="s">
        <v>50</v>
      </c>
      <c r="G645" s="122">
        <f>IF($Q640&lt;=18,IF(G644&lt;=$Q640,1,0),IF($Q640&lt;=36,IF(G644&lt;=($Q640-18),2,1),IF($Q640&gt;36,IF(G644&lt;=($Q640-36),3,2))))</f>
        <v>1</v>
      </c>
      <c r="H645" s="122">
        <f t="shared" ref="H645:O645" si="355">IF($Q640&lt;=18,IF(H644&lt;=$Q640,1,0),IF($Q640&lt;=36,IF(H644&lt;=($Q640-18),2,1),IF($Q640&gt;36,IF(H644&lt;=($Q640-36),3,2))))</f>
        <v>1</v>
      </c>
      <c r="I645" s="122">
        <f t="shared" si="355"/>
        <v>1</v>
      </c>
      <c r="J645" s="122">
        <f t="shared" si="355"/>
        <v>1</v>
      </c>
      <c r="K645" s="122">
        <f t="shared" si="355"/>
        <v>2</v>
      </c>
      <c r="L645" s="122">
        <f t="shared" si="355"/>
        <v>1</v>
      </c>
      <c r="M645" s="122">
        <f t="shared" si="355"/>
        <v>1</v>
      </c>
      <c r="N645" s="122">
        <f t="shared" si="355"/>
        <v>1</v>
      </c>
      <c r="O645" s="123">
        <f t="shared" si="355"/>
        <v>1</v>
      </c>
      <c r="P645" s="124">
        <f>SUM(G645:O645)</f>
        <v>10</v>
      </c>
      <c r="Q645" s="123">
        <f t="shared" ref="Q645:Y645" si="356">IF($Q640&lt;=18,IF(Q644&lt;=$Q640,1,0),IF($Q640&lt;=36,IF(Q644&lt;=($Q640-18),2,1),IF($Q640&gt;36,IF(Q644&lt;=($Q640-36),3,2))))</f>
        <v>2</v>
      </c>
      <c r="R645" s="123">
        <f t="shared" si="356"/>
        <v>1</v>
      </c>
      <c r="S645" s="123">
        <f t="shared" si="356"/>
        <v>1</v>
      </c>
      <c r="T645" s="123">
        <f t="shared" si="356"/>
        <v>1</v>
      </c>
      <c r="U645" s="123">
        <f t="shared" si="356"/>
        <v>1</v>
      </c>
      <c r="V645" s="123">
        <f t="shared" si="356"/>
        <v>1</v>
      </c>
      <c r="W645" s="123">
        <f t="shared" si="356"/>
        <v>1</v>
      </c>
      <c r="X645" s="123">
        <f t="shared" si="356"/>
        <v>1</v>
      </c>
      <c r="Y645" s="123">
        <f t="shared" si="356"/>
        <v>1</v>
      </c>
      <c r="Z645" s="125">
        <f>SUM(Q645:Y645)</f>
        <v>10</v>
      </c>
      <c r="AA645" s="126">
        <f>P645+Z645</f>
        <v>20</v>
      </c>
      <c r="AB645" s="101"/>
      <c r="AC645" s="101"/>
    </row>
    <row r="646" spans="5:32" x14ac:dyDescent="0.35">
      <c r="E646" s="101"/>
      <c r="F646" s="127" t="s">
        <v>51</v>
      </c>
      <c r="G646" s="128">
        <f t="shared" ref="G646:O646" si="357">G33</f>
        <v>10</v>
      </c>
      <c r="H646" s="128">
        <f t="shared" si="357"/>
        <v>10</v>
      </c>
      <c r="I646" s="128">
        <f t="shared" si="357"/>
        <v>10</v>
      </c>
      <c r="J646" s="128">
        <f t="shared" si="357"/>
        <v>10</v>
      </c>
      <c r="K646" s="128">
        <f t="shared" si="357"/>
        <v>10</v>
      </c>
      <c r="L646" s="128">
        <f t="shared" si="357"/>
        <v>10</v>
      </c>
      <c r="M646" s="128">
        <f t="shared" si="357"/>
        <v>10</v>
      </c>
      <c r="N646" s="128">
        <f t="shared" si="357"/>
        <v>10</v>
      </c>
      <c r="O646" s="128">
        <f t="shared" si="357"/>
        <v>10</v>
      </c>
      <c r="P646" s="129">
        <f>SUM(G646:O646)</f>
        <v>90</v>
      </c>
      <c r="Q646" s="130">
        <f t="shared" ref="Q646:Y646" si="358">Q33</f>
        <v>10</v>
      </c>
      <c r="R646" s="128">
        <f t="shared" si="358"/>
        <v>10</v>
      </c>
      <c r="S646" s="128">
        <f t="shared" si="358"/>
        <v>10</v>
      </c>
      <c r="T646" s="128">
        <f t="shared" si="358"/>
        <v>10</v>
      </c>
      <c r="U646" s="128">
        <f t="shared" si="358"/>
        <v>10</v>
      </c>
      <c r="V646" s="128">
        <f t="shared" si="358"/>
        <v>10</v>
      </c>
      <c r="W646" s="128">
        <f t="shared" si="358"/>
        <v>10</v>
      </c>
      <c r="X646" s="128">
        <f t="shared" si="358"/>
        <v>10</v>
      </c>
      <c r="Y646" s="131">
        <f t="shared" si="358"/>
        <v>10</v>
      </c>
      <c r="Z646" s="129">
        <f>SUM(Q646:Y646)</f>
        <v>90</v>
      </c>
      <c r="AA646" s="132">
        <f>P646+Z646</f>
        <v>180</v>
      </c>
      <c r="AB646" s="101"/>
      <c r="AC646" s="101"/>
    </row>
    <row r="647" spans="5:32" x14ac:dyDescent="0.35">
      <c r="E647" s="101"/>
      <c r="F647" s="133" t="s">
        <v>52</v>
      </c>
      <c r="G647" s="134">
        <f>IF(G646-G643=-1,3+G645)+IF(G646-G643=0,2+G645)+IF(G646-G643=1,1+G645)+IF(G646-G643=2,G645)+IF(G646-G643=3,IF(G645-1&gt;0,G645-1,0))+IF(G646-G643=4,IF(G645-2&gt;0,G645-2,0))</f>
        <v>0</v>
      </c>
      <c r="H647" s="134">
        <f t="shared" ref="H647:O647" si="359">IF(H646-H643=-1,3+H645)+IF(H646-H643=0,2+H645)+IF(H646-H643=1,1+H645)+IF(H646-H643=2,H645)+IF(H646-H643=3,IF(H645-1&gt;0,H645-1,0))+IF(H646-H643=4,IF(H645-2&gt;0,H645-2,0))</f>
        <v>0</v>
      </c>
      <c r="I647" s="134">
        <f t="shared" si="359"/>
        <v>0</v>
      </c>
      <c r="J647" s="134">
        <f t="shared" si="359"/>
        <v>0</v>
      </c>
      <c r="K647" s="134">
        <f t="shared" si="359"/>
        <v>0</v>
      </c>
      <c r="L647" s="134">
        <f t="shared" si="359"/>
        <v>0</v>
      </c>
      <c r="M647" s="134">
        <f t="shared" si="359"/>
        <v>0</v>
      </c>
      <c r="N647" s="134">
        <f t="shared" si="359"/>
        <v>0</v>
      </c>
      <c r="O647" s="135">
        <f t="shared" si="359"/>
        <v>0</v>
      </c>
      <c r="P647" s="136">
        <f>SUM(G647:O647)</f>
        <v>0</v>
      </c>
      <c r="Q647" s="137">
        <f t="shared" ref="Q647:Y647" si="360">IF(Q646-Q643=-1,3+Q645)+IF(Q646-Q643=0,2+Q645)+IF(Q646-Q643=1,1+Q645)+IF(Q646-Q643=2,Q645)+IF(Q646-Q643=3,IF(Q645-1&gt;0,Q645-1,0))+IF(Q646-Q643=4,IF(Q645-2&gt;0,Q645-2,0))</f>
        <v>0</v>
      </c>
      <c r="R647" s="138">
        <f t="shared" si="360"/>
        <v>0</v>
      </c>
      <c r="S647" s="138">
        <f t="shared" si="360"/>
        <v>0</v>
      </c>
      <c r="T647" s="138">
        <f t="shared" si="360"/>
        <v>0</v>
      </c>
      <c r="U647" s="138">
        <f t="shared" si="360"/>
        <v>0</v>
      </c>
      <c r="V647" s="138">
        <f t="shared" si="360"/>
        <v>0</v>
      </c>
      <c r="W647" s="138">
        <f t="shared" si="360"/>
        <v>0</v>
      </c>
      <c r="X647" s="138">
        <f t="shared" si="360"/>
        <v>0</v>
      </c>
      <c r="Y647" s="135">
        <f t="shared" si="360"/>
        <v>0</v>
      </c>
      <c r="Z647" s="136">
        <f>SUM(Q647:Y647)</f>
        <v>0</v>
      </c>
      <c r="AA647" s="139">
        <f>P647+Z647</f>
        <v>0</v>
      </c>
      <c r="AB647" s="101"/>
      <c r="AC647" s="101"/>
    </row>
    <row r="648" spans="5:32" ht="15" thickBot="1" x14ac:dyDescent="0.4">
      <c r="E648" s="101"/>
      <c r="F648" s="140" t="s">
        <v>53</v>
      </c>
      <c r="G648" s="141">
        <f t="shared" ref="G648:O648" si="361">IF(G646-G643=-2,4)+IF(G646-G643=-1,3)+IF(G646-G643=0,2)+IF(G646-G643=1,1)+IF(G646-G643&gt;2,0)</f>
        <v>0</v>
      </c>
      <c r="H648" s="141">
        <f t="shared" si="361"/>
        <v>0</v>
      </c>
      <c r="I648" s="141">
        <f t="shared" si="361"/>
        <v>0</v>
      </c>
      <c r="J648" s="141">
        <f t="shared" si="361"/>
        <v>0</v>
      </c>
      <c r="K648" s="141">
        <f t="shared" si="361"/>
        <v>0</v>
      </c>
      <c r="L648" s="141">
        <f t="shared" si="361"/>
        <v>0</v>
      </c>
      <c r="M648" s="141">
        <f t="shared" si="361"/>
        <v>0</v>
      </c>
      <c r="N648" s="141">
        <f t="shared" si="361"/>
        <v>0</v>
      </c>
      <c r="O648" s="142">
        <f t="shared" si="361"/>
        <v>0</v>
      </c>
      <c r="P648" s="143">
        <f>SUM(G648:O648)</f>
        <v>0</v>
      </c>
      <c r="Q648" s="142">
        <f t="shared" ref="Q648:Y648" si="362">IF(Q646-Q643=-2,4)+IF(Q646-Q643=-1,3)+IF(Q646-Q643=0,2)+IF(Q646-Q643=1,1)+IF(Q646-Q643&gt;2,0)</f>
        <v>0</v>
      </c>
      <c r="R648" s="142">
        <f t="shared" si="362"/>
        <v>0</v>
      </c>
      <c r="S648" s="142">
        <f t="shared" si="362"/>
        <v>0</v>
      </c>
      <c r="T648" s="142">
        <f t="shared" si="362"/>
        <v>0</v>
      </c>
      <c r="U648" s="142">
        <f t="shared" si="362"/>
        <v>0</v>
      </c>
      <c r="V648" s="142">
        <f t="shared" si="362"/>
        <v>0</v>
      </c>
      <c r="W648" s="142">
        <f t="shared" si="362"/>
        <v>0</v>
      </c>
      <c r="X648" s="142">
        <f t="shared" si="362"/>
        <v>0</v>
      </c>
      <c r="Y648" s="142">
        <f t="shared" si="362"/>
        <v>0</v>
      </c>
      <c r="Z648" s="143">
        <f>SUM(Q648:Y648)</f>
        <v>0</v>
      </c>
      <c r="AA648" s="144">
        <f>P648+Z648</f>
        <v>0</v>
      </c>
      <c r="AB648" s="101"/>
      <c r="AC648" s="101"/>
    </row>
    <row r="649" spans="5:32" x14ac:dyDescent="0.35">
      <c r="E649" s="101"/>
      <c r="F649" s="38"/>
      <c r="G649" s="28">
        <f>G646-G643</f>
        <v>6</v>
      </c>
      <c r="H649" s="28">
        <f t="shared" ref="H649:O649" si="363">H646-H643</f>
        <v>6</v>
      </c>
      <c r="I649" s="28">
        <f t="shared" si="363"/>
        <v>5</v>
      </c>
      <c r="J649" s="28">
        <f t="shared" si="363"/>
        <v>6</v>
      </c>
      <c r="K649" s="28">
        <f t="shared" si="363"/>
        <v>7</v>
      </c>
      <c r="L649" s="28">
        <f t="shared" si="363"/>
        <v>5</v>
      </c>
      <c r="M649" s="28">
        <f t="shared" si="363"/>
        <v>7</v>
      </c>
      <c r="N649" s="28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5"/>
      <c r="AA649" s="146"/>
      <c r="AB649" s="101"/>
      <c r="AC649" s="101"/>
    </row>
    <row r="650" spans="5:32" x14ac:dyDescent="0.35">
      <c r="E650" s="101"/>
      <c r="F650" s="38"/>
      <c r="G650" s="28"/>
      <c r="H650" s="28"/>
      <c r="I650" s="28"/>
      <c r="J650" s="28"/>
      <c r="K650" s="28"/>
      <c r="L650" s="28"/>
      <c r="M650" s="28"/>
      <c r="N650" s="2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5"/>
      <c r="AA650" s="146"/>
      <c r="AB650" s="101"/>
      <c r="AC650" s="101"/>
    </row>
    <row r="651" spans="5:32" ht="15" thickBot="1" x14ac:dyDescent="0.4">
      <c r="E651" s="101"/>
      <c r="F651" s="38"/>
      <c r="G651" s="28"/>
      <c r="H651" s="28"/>
      <c r="I651" s="28"/>
      <c r="J651" s="28"/>
      <c r="K651" s="28"/>
      <c r="L651" s="28"/>
      <c r="M651" s="28"/>
      <c r="N651" s="2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01"/>
      <c r="AC651" s="101"/>
    </row>
    <row r="652" spans="5:32" ht="15" thickBot="1" x14ac:dyDescent="0.4">
      <c r="E652" s="147"/>
      <c r="F652" s="213" t="s">
        <v>54</v>
      </c>
      <c r="G652" s="213"/>
      <c r="H652" s="214" t="s">
        <v>55</v>
      </c>
      <c r="I652" s="214"/>
      <c r="J652" s="214"/>
      <c r="K652" s="214"/>
      <c r="L652" s="148">
        <f>COUNTIF(G649:Y649,"&lt;=-2")</f>
        <v>0</v>
      </c>
      <c r="M652" s="215" t="s">
        <v>56</v>
      </c>
      <c r="N652" s="215"/>
      <c r="O652" s="107">
        <f>COUNTIF(G649:Y649,"=0")</f>
        <v>0</v>
      </c>
      <c r="P652" s="198" t="s">
        <v>57</v>
      </c>
      <c r="Q652" s="198"/>
      <c r="R652" s="198"/>
      <c r="S652" s="198"/>
      <c r="T652" s="198"/>
      <c r="U652" s="148">
        <f>COUNTIF(G649:Y649,"=2")</f>
        <v>0</v>
      </c>
      <c r="V652" s="149"/>
      <c r="W652" s="149"/>
      <c r="X652" s="149"/>
      <c r="Y652" s="149"/>
      <c r="Z652" s="150"/>
      <c r="AA652" s="146"/>
      <c r="AB652" s="147"/>
      <c r="AC652" s="147"/>
      <c r="AD652" s="74"/>
      <c r="AE652" s="74"/>
      <c r="AF652" s="74"/>
    </row>
    <row r="653" spans="5:32" ht="15" thickBot="1" x14ac:dyDescent="0.4">
      <c r="E653" s="147"/>
      <c r="F653" s="213"/>
      <c r="G653" s="213"/>
      <c r="H653" s="216" t="s">
        <v>58</v>
      </c>
      <c r="I653" s="216"/>
      <c r="J653" s="216"/>
      <c r="K653" s="216"/>
      <c r="L653" s="151">
        <f>COUNTIF(G649:Y649,"=-1")</f>
        <v>0</v>
      </c>
      <c r="M653" s="217" t="s">
        <v>59</v>
      </c>
      <c r="N653" s="217"/>
      <c r="O653" s="152">
        <f>COUNTIF(G649:Y649,"=1")</f>
        <v>0</v>
      </c>
      <c r="P653" s="198" t="s">
        <v>60</v>
      </c>
      <c r="Q653" s="198"/>
      <c r="R653" s="198"/>
      <c r="S653" s="198"/>
      <c r="T653" s="198"/>
      <c r="U653" s="151">
        <f>COUNTIF(G649:Y649,"&gt;=3")</f>
        <v>18</v>
      </c>
      <c r="V653" s="149"/>
      <c r="W653" s="149"/>
      <c r="X653" s="149"/>
      <c r="Y653" s="149"/>
      <c r="Z653" s="150"/>
      <c r="AA653" s="146"/>
      <c r="AB653" s="147"/>
      <c r="AC653" s="147"/>
      <c r="AD653" s="74"/>
      <c r="AE653" s="74"/>
      <c r="AF653" s="74"/>
    </row>
    <row r="654" spans="5:32" x14ac:dyDescent="0.35">
      <c r="E654" s="147"/>
      <c r="F654" s="153"/>
      <c r="G654" s="153"/>
      <c r="H654" s="199" t="str">
        <f>M652</f>
        <v>Par</v>
      </c>
      <c r="I654" s="199"/>
      <c r="J654" s="28"/>
      <c r="K654" s="28"/>
      <c r="L654" s="28">
        <f>O652</f>
        <v>0</v>
      </c>
      <c r="M654" s="28"/>
      <c r="N654" s="38"/>
      <c r="O654" s="15"/>
      <c r="P654" s="149"/>
      <c r="Q654" s="149"/>
      <c r="R654" s="149"/>
      <c r="S654" s="149"/>
      <c r="T654" s="149"/>
      <c r="U654" s="15"/>
      <c r="V654" s="149"/>
      <c r="W654" s="149"/>
      <c r="X654" s="149"/>
      <c r="Y654" s="149"/>
      <c r="Z654" s="150"/>
      <c r="AA654" s="146"/>
      <c r="AB654" s="147"/>
      <c r="AC654" s="147"/>
      <c r="AD654" s="74"/>
      <c r="AE654" s="74"/>
      <c r="AF654" s="74"/>
    </row>
    <row r="655" spans="5:32" x14ac:dyDescent="0.35">
      <c r="E655" s="147"/>
      <c r="F655" s="153"/>
      <c r="G655" s="153"/>
      <c r="H655" s="200" t="str">
        <f>M653</f>
        <v>Bogey</v>
      </c>
      <c r="I655" s="200"/>
      <c r="J655" s="28"/>
      <c r="K655" s="28"/>
      <c r="L655" s="28">
        <f>O653</f>
        <v>0</v>
      </c>
      <c r="M655" s="28"/>
      <c r="N655" s="38"/>
      <c r="O655" s="15"/>
      <c r="P655" s="149"/>
      <c r="Q655" s="149"/>
      <c r="R655" s="149"/>
      <c r="S655" s="149"/>
      <c r="T655" s="149"/>
      <c r="U655" s="15"/>
      <c r="V655" s="149"/>
      <c r="W655" s="149"/>
      <c r="X655" s="149"/>
      <c r="Y655" s="149"/>
      <c r="Z655" s="150"/>
      <c r="AA655" s="146"/>
      <c r="AB655" s="147"/>
      <c r="AC655" s="147"/>
      <c r="AD655" s="74"/>
      <c r="AE655" s="74"/>
      <c r="AF655" s="74"/>
    </row>
    <row r="656" spans="5:32" x14ac:dyDescent="0.35">
      <c r="E656" s="147"/>
      <c r="F656" s="153"/>
      <c r="G656" s="153"/>
      <c r="H656" s="38" t="str">
        <f>P652</f>
        <v>Double bogey</v>
      </c>
      <c r="I656" s="38"/>
      <c r="J656" s="38"/>
      <c r="K656" s="38"/>
      <c r="L656" s="28">
        <f>U652</f>
        <v>0</v>
      </c>
      <c r="M656" s="28"/>
      <c r="N656" s="38"/>
      <c r="O656" s="15"/>
      <c r="P656" s="149"/>
      <c r="Q656" s="149"/>
      <c r="R656" s="149"/>
      <c r="S656" s="149"/>
      <c r="T656" s="149"/>
      <c r="U656" s="15"/>
      <c r="V656" s="149"/>
      <c r="W656" s="149"/>
      <c r="X656" s="149"/>
      <c r="Y656" s="149"/>
      <c r="Z656" s="150"/>
      <c r="AA656" s="146"/>
      <c r="AB656" s="147"/>
      <c r="AC656" s="147"/>
      <c r="AD656" s="74"/>
      <c r="AE656" s="74"/>
      <c r="AF656" s="74"/>
    </row>
    <row r="657" spans="5:32" x14ac:dyDescent="0.35">
      <c r="E657" s="147"/>
      <c r="F657" s="153"/>
      <c r="G657" s="153"/>
      <c r="H657" s="38" t="str">
        <f>P653</f>
        <v>Triple bogey &amp; plus</v>
      </c>
      <c r="I657" s="38"/>
      <c r="J657" s="38"/>
      <c r="K657" s="38"/>
      <c r="L657" s="28">
        <f>U653</f>
        <v>18</v>
      </c>
      <c r="M657" s="28"/>
      <c r="N657" s="38"/>
      <c r="O657" s="15"/>
      <c r="P657" s="149"/>
      <c r="Q657" s="149"/>
      <c r="R657" s="149"/>
      <c r="S657" s="149"/>
      <c r="T657" s="149"/>
      <c r="U657" s="15"/>
      <c r="V657" s="149"/>
      <c r="W657" s="149"/>
      <c r="X657" s="149"/>
      <c r="Y657" s="149"/>
      <c r="Z657" s="150"/>
      <c r="AA657" s="146"/>
      <c r="AB657" s="147"/>
      <c r="AC657" s="147"/>
      <c r="AD657" s="74"/>
      <c r="AE657" s="74"/>
      <c r="AF657" s="74"/>
    </row>
    <row r="658" spans="5:32" x14ac:dyDescent="0.35">
      <c r="E658" s="147"/>
      <c r="F658" s="153"/>
      <c r="G658" s="153"/>
      <c r="H658" s="38"/>
      <c r="I658" s="38"/>
      <c r="J658" s="38"/>
      <c r="K658" s="38"/>
      <c r="L658" s="28"/>
      <c r="M658" s="38"/>
      <c r="N658" s="38"/>
      <c r="O658" s="15"/>
      <c r="P658" s="149"/>
      <c r="Q658" s="149"/>
      <c r="R658" s="149"/>
      <c r="S658" s="149"/>
      <c r="T658" s="149"/>
      <c r="U658" s="15"/>
      <c r="V658" s="149"/>
      <c r="W658" s="149"/>
      <c r="X658" s="149"/>
      <c r="Y658" s="149"/>
      <c r="Z658" s="150"/>
      <c r="AA658" s="146"/>
      <c r="AB658" s="147"/>
      <c r="AC658" s="147"/>
      <c r="AD658" s="74"/>
      <c r="AE658" s="74"/>
      <c r="AF658" s="74"/>
    </row>
    <row r="659" spans="5:32" x14ac:dyDescent="0.35">
      <c r="E659" s="147"/>
      <c r="F659" s="153"/>
      <c r="G659" s="153"/>
      <c r="H659" s="38"/>
      <c r="I659" s="38"/>
      <c r="J659" s="38"/>
      <c r="K659" s="38"/>
      <c r="L659" s="28"/>
      <c r="M659" s="38"/>
      <c r="N659" s="38"/>
      <c r="O659" s="15"/>
      <c r="P659" s="149"/>
      <c r="Q659" s="149"/>
      <c r="R659" s="149"/>
      <c r="S659" s="149"/>
      <c r="T659" s="149"/>
      <c r="U659" s="15"/>
      <c r="V659" s="149"/>
      <c r="W659" s="149"/>
      <c r="X659" s="149"/>
      <c r="Y659" s="149"/>
      <c r="Z659" s="150"/>
      <c r="AA659" s="146"/>
      <c r="AB659" s="147"/>
      <c r="AC659" s="147"/>
      <c r="AD659" s="74"/>
      <c r="AE659" s="74"/>
      <c r="AF659" s="74"/>
    </row>
    <row r="660" spans="5:32" ht="15" thickBot="1" x14ac:dyDescent="0.4">
      <c r="E660" s="154"/>
      <c r="F660" s="155"/>
      <c r="G660" s="155"/>
      <c r="H660" s="156"/>
      <c r="I660" s="156"/>
      <c r="J660" s="156"/>
      <c r="K660" s="156"/>
      <c r="L660" s="156"/>
      <c r="M660" s="156"/>
      <c r="N660" s="156"/>
      <c r="O660" s="157"/>
      <c r="P660" s="157"/>
      <c r="Q660" s="157"/>
      <c r="R660" s="157"/>
      <c r="S660" s="158"/>
      <c r="T660" s="158"/>
      <c r="U660" s="158"/>
      <c r="V660" s="158"/>
      <c r="W660" s="158"/>
      <c r="X660" s="158"/>
      <c r="Y660" s="158"/>
      <c r="Z660" s="159"/>
      <c r="AA660" s="160"/>
      <c r="AB660" s="154"/>
      <c r="AC660" s="154"/>
      <c r="AD660" s="161"/>
      <c r="AE660" s="161"/>
      <c r="AF660" s="161"/>
    </row>
    <row r="661" spans="5:32" ht="15.5" thickTop="1" thickBot="1" x14ac:dyDescent="0.4"/>
    <row r="662" spans="5:32" x14ac:dyDescent="0.35">
      <c r="E662" s="101"/>
      <c r="F662" s="102" t="s">
        <v>49</v>
      </c>
      <c r="G662" s="196">
        <f>C34</f>
        <v>0</v>
      </c>
      <c r="H662" s="196"/>
      <c r="I662" s="196"/>
      <c r="J662" s="196"/>
      <c r="K662" s="74"/>
      <c r="L662" s="197" t="s">
        <v>2</v>
      </c>
      <c r="M662" s="197"/>
      <c r="N662" s="197"/>
      <c r="O662" s="197" t="s">
        <v>3</v>
      </c>
      <c r="P662" s="197"/>
      <c r="Q662" s="194" t="s">
        <v>50</v>
      </c>
      <c r="R662" s="194"/>
      <c r="S662" s="194"/>
      <c r="T662" s="194"/>
      <c r="U662" s="17"/>
      <c r="V662" s="17"/>
      <c r="Z662" s="81" t="s">
        <v>4</v>
      </c>
      <c r="AA662" s="103">
        <f>$D$3</f>
        <v>0</v>
      </c>
      <c r="AB662" s="101"/>
      <c r="AC662" s="101"/>
    </row>
    <row r="663" spans="5:32" ht="15" thickBot="1" x14ac:dyDescent="0.4">
      <c r="E663" s="101"/>
      <c r="F663" s="104" t="s">
        <v>6</v>
      </c>
      <c r="G663" s="210">
        <f>E34</f>
        <v>20</v>
      </c>
      <c r="H663" s="211"/>
      <c r="I663" s="211"/>
      <c r="J663" s="211"/>
      <c r="K663" s="17"/>
      <c r="L663" s="211">
        <f>$F$3</f>
        <v>133</v>
      </c>
      <c r="M663" s="211"/>
      <c r="N663" s="211"/>
      <c r="O663" s="211">
        <f>$G$3</f>
        <v>68.599999999999994</v>
      </c>
      <c r="P663" s="211"/>
      <c r="Q663" s="212">
        <f>ROUND((G663*(L663/113)+(O663-AA666)),0)</f>
        <v>20</v>
      </c>
      <c r="R663" s="212"/>
      <c r="S663" s="212"/>
      <c r="T663" s="212"/>
      <c r="U663" s="17"/>
      <c r="V663" s="17"/>
      <c r="AA663" s="17"/>
      <c r="AB663" s="101"/>
      <c r="AC663" s="101"/>
    </row>
    <row r="664" spans="5:32" ht="15" thickBot="1" x14ac:dyDescent="0.4">
      <c r="E664" s="101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01"/>
      <c r="AC664" s="101"/>
    </row>
    <row r="665" spans="5:32" ht="15" thickBot="1" x14ac:dyDescent="0.4">
      <c r="E665" s="101"/>
      <c r="F665" s="105" t="s">
        <v>14</v>
      </c>
      <c r="G665" s="106">
        <v>1</v>
      </c>
      <c r="H665" s="106">
        <v>2</v>
      </c>
      <c r="I665" s="106">
        <v>3</v>
      </c>
      <c r="J665" s="106">
        <v>4</v>
      </c>
      <c r="K665" s="106">
        <v>5</v>
      </c>
      <c r="L665" s="106">
        <v>6</v>
      </c>
      <c r="M665" s="106">
        <v>7</v>
      </c>
      <c r="N665" s="106">
        <v>8</v>
      </c>
      <c r="O665" s="107">
        <v>9</v>
      </c>
      <c r="P665" s="36" t="s">
        <v>8</v>
      </c>
      <c r="Q665" s="108">
        <v>10</v>
      </c>
      <c r="R665" s="106">
        <v>11</v>
      </c>
      <c r="S665" s="106">
        <v>12</v>
      </c>
      <c r="T665" s="106">
        <v>13</v>
      </c>
      <c r="U665" s="106">
        <v>14</v>
      </c>
      <c r="V665" s="106">
        <v>15</v>
      </c>
      <c r="W665" s="106">
        <v>16</v>
      </c>
      <c r="X665" s="106">
        <v>17</v>
      </c>
      <c r="Y665" s="107">
        <v>18</v>
      </c>
      <c r="Z665" s="36" t="s">
        <v>9</v>
      </c>
      <c r="AA665" s="37" t="s">
        <v>10</v>
      </c>
      <c r="AB665" s="101"/>
      <c r="AC665" s="101"/>
    </row>
    <row r="666" spans="5:32" x14ac:dyDescent="0.35">
      <c r="E666" s="101"/>
      <c r="F666" s="109" t="s">
        <v>11</v>
      </c>
      <c r="G666" s="110">
        <f>G$7</f>
        <v>4</v>
      </c>
      <c r="H666" s="110">
        <f t="shared" ref="H666:O666" si="365">H$7</f>
        <v>4</v>
      </c>
      <c r="I666" s="110">
        <f t="shared" si="365"/>
        <v>5</v>
      </c>
      <c r="J666" s="110">
        <f t="shared" si="365"/>
        <v>4</v>
      </c>
      <c r="K666" s="110">
        <f t="shared" si="365"/>
        <v>3</v>
      </c>
      <c r="L666" s="110">
        <f t="shared" si="365"/>
        <v>5</v>
      </c>
      <c r="M666" s="110">
        <f t="shared" si="365"/>
        <v>3</v>
      </c>
      <c r="N666" s="110">
        <f t="shared" si="365"/>
        <v>5</v>
      </c>
      <c r="O666" s="110">
        <f t="shared" si="365"/>
        <v>3</v>
      </c>
      <c r="P666" s="111">
        <f>SUM(G666:O666)</f>
        <v>36</v>
      </c>
      <c r="Q666" s="110">
        <f t="shared" ref="Q666:Y666" si="366">Q$7</f>
        <v>4</v>
      </c>
      <c r="R666" s="112">
        <f t="shared" si="366"/>
        <v>4</v>
      </c>
      <c r="S666" s="112">
        <f t="shared" si="366"/>
        <v>3</v>
      </c>
      <c r="T666" s="112">
        <f t="shared" si="366"/>
        <v>5</v>
      </c>
      <c r="U666" s="112">
        <f t="shared" si="366"/>
        <v>3</v>
      </c>
      <c r="V666" s="112">
        <f t="shared" si="366"/>
        <v>4</v>
      </c>
      <c r="W666" s="112">
        <f t="shared" si="366"/>
        <v>4</v>
      </c>
      <c r="X666" s="112">
        <f t="shared" si="366"/>
        <v>5</v>
      </c>
      <c r="Y666" s="113">
        <f t="shared" si="366"/>
        <v>4</v>
      </c>
      <c r="Z666" s="111">
        <f>SUM(Q666:Y666)</f>
        <v>36</v>
      </c>
      <c r="AA666" s="44">
        <f>SUM(P666+Z666)</f>
        <v>72</v>
      </c>
      <c r="AB666" s="101"/>
      <c r="AC666" s="101"/>
    </row>
    <row r="667" spans="5:32" x14ac:dyDescent="0.35">
      <c r="E667" s="101"/>
      <c r="F667" s="114" t="s">
        <v>7</v>
      </c>
      <c r="G667" s="115">
        <f>G$8</f>
        <v>4</v>
      </c>
      <c r="H667" s="115">
        <f t="shared" ref="H667:O667" si="367">H$8</f>
        <v>8</v>
      </c>
      <c r="I667" s="115">
        <f t="shared" si="367"/>
        <v>12</v>
      </c>
      <c r="J667" s="115">
        <f t="shared" si="367"/>
        <v>14</v>
      </c>
      <c r="K667" s="115">
        <f t="shared" si="367"/>
        <v>2</v>
      </c>
      <c r="L667" s="115">
        <f t="shared" si="367"/>
        <v>10</v>
      </c>
      <c r="M667" s="115">
        <f t="shared" si="367"/>
        <v>18</v>
      </c>
      <c r="N667" s="115">
        <f t="shared" si="367"/>
        <v>16</v>
      </c>
      <c r="O667" s="116">
        <f t="shared" si="367"/>
        <v>6</v>
      </c>
      <c r="P667" s="117"/>
      <c r="Q667" s="118">
        <f t="shared" ref="Q667:Y667" si="368">Q$8</f>
        <v>1</v>
      </c>
      <c r="R667" s="119">
        <f t="shared" si="368"/>
        <v>9</v>
      </c>
      <c r="S667" s="119">
        <f t="shared" si="368"/>
        <v>11</v>
      </c>
      <c r="T667" s="119">
        <f t="shared" si="368"/>
        <v>5</v>
      </c>
      <c r="U667" s="119">
        <f t="shared" si="368"/>
        <v>17</v>
      </c>
      <c r="V667" s="119">
        <f t="shared" si="368"/>
        <v>15</v>
      </c>
      <c r="W667" s="119">
        <f t="shared" si="368"/>
        <v>3</v>
      </c>
      <c r="X667" s="119">
        <f t="shared" si="368"/>
        <v>13</v>
      </c>
      <c r="Y667" s="116">
        <f t="shared" si="368"/>
        <v>7</v>
      </c>
      <c r="Z667" s="117"/>
      <c r="AA667" s="120"/>
      <c r="AB667" s="101"/>
      <c r="AC667" s="101"/>
    </row>
    <row r="668" spans="5:32" ht="15" thickBot="1" x14ac:dyDescent="0.4">
      <c r="E668" s="101"/>
      <c r="F668" s="121" t="s">
        <v>50</v>
      </c>
      <c r="G668" s="122">
        <f>IF($Q663&lt;=18,IF(G667&lt;=$Q663,1,0),IF($Q663&lt;=36,IF(G667&lt;=($Q663-18),2,1),IF($Q663&gt;36,IF(G667&lt;=($Q663-36),3,2))))</f>
        <v>1</v>
      </c>
      <c r="H668" s="122">
        <f t="shared" ref="H668:O668" si="369">IF($Q663&lt;=18,IF(H667&lt;=$Q663,1,0),IF($Q663&lt;=36,IF(H667&lt;=($Q663-18),2,1),IF($Q663&gt;36,IF(H667&lt;=($Q663-36),3,2))))</f>
        <v>1</v>
      </c>
      <c r="I668" s="122">
        <f t="shared" si="369"/>
        <v>1</v>
      </c>
      <c r="J668" s="122">
        <f t="shared" si="369"/>
        <v>1</v>
      </c>
      <c r="K668" s="122">
        <f t="shared" si="369"/>
        <v>2</v>
      </c>
      <c r="L668" s="122">
        <f t="shared" si="369"/>
        <v>1</v>
      </c>
      <c r="M668" s="122">
        <f t="shared" si="369"/>
        <v>1</v>
      </c>
      <c r="N668" s="122">
        <f t="shared" si="369"/>
        <v>1</v>
      </c>
      <c r="O668" s="123">
        <f t="shared" si="369"/>
        <v>1</v>
      </c>
      <c r="P668" s="124">
        <f>SUM(G668:O668)</f>
        <v>10</v>
      </c>
      <c r="Q668" s="123">
        <f t="shared" ref="Q668:Y668" si="370">IF($Q663&lt;=18,IF(Q667&lt;=$Q663,1,0),IF($Q663&lt;=36,IF(Q667&lt;=($Q663-18),2,1),IF($Q663&gt;36,IF(Q667&lt;=($Q663-36),3,2))))</f>
        <v>2</v>
      </c>
      <c r="R668" s="123">
        <f t="shared" si="370"/>
        <v>1</v>
      </c>
      <c r="S668" s="123">
        <f t="shared" si="370"/>
        <v>1</v>
      </c>
      <c r="T668" s="123">
        <f t="shared" si="370"/>
        <v>1</v>
      </c>
      <c r="U668" s="123">
        <f t="shared" si="370"/>
        <v>1</v>
      </c>
      <c r="V668" s="123">
        <f t="shared" si="370"/>
        <v>1</v>
      </c>
      <c r="W668" s="123">
        <f t="shared" si="370"/>
        <v>1</v>
      </c>
      <c r="X668" s="123">
        <f t="shared" si="370"/>
        <v>1</v>
      </c>
      <c r="Y668" s="123">
        <f t="shared" si="370"/>
        <v>1</v>
      </c>
      <c r="Z668" s="125">
        <f>SUM(Q668:Y668)</f>
        <v>10</v>
      </c>
      <c r="AA668" s="126">
        <f>P668+Z668</f>
        <v>20</v>
      </c>
      <c r="AB668" s="101"/>
      <c r="AC668" s="101"/>
    </row>
    <row r="669" spans="5:32" x14ac:dyDescent="0.35">
      <c r="E669" s="101"/>
      <c r="F669" s="127" t="s">
        <v>51</v>
      </c>
      <c r="G669" s="128">
        <f t="shared" ref="G669:O669" si="371">G34</f>
        <v>10</v>
      </c>
      <c r="H669" s="128">
        <f t="shared" si="371"/>
        <v>10</v>
      </c>
      <c r="I669" s="128">
        <f t="shared" si="371"/>
        <v>10</v>
      </c>
      <c r="J669" s="128">
        <f t="shared" si="371"/>
        <v>10</v>
      </c>
      <c r="K669" s="128">
        <f t="shared" si="371"/>
        <v>10</v>
      </c>
      <c r="L669" s="128">
        <f t="shared" si="371"/>
        <v>10</v>
      </c>
      <c r="M669" s="128">
        <f t="shared" si="371"/>
        <v>10</v>
      </c>
      <c r="N669" s="128">
        <f t="shared" si="371"/>
        <v>10</v>
      </c>
      <c r="O669" s="128">
        <f t="shared" si="371"/>
        <v>10</v>
      </c>
      <c r="P669" s="129">
        <f>SUM(G669:O669)</f>
        <v>90</v>
      </c>
      <c r="Q669" s="130">
        <f t="shared" ref="Q669:Y669" si="372">Q34</f>
        <v>10</v>
      </c>
      <c r="R669" s="128">
        <f t="shared" si="372"/>
        <v>10</v>
      </c>
      <c r="S669" s="128">
        <f t="shared" si="372"/>
        <v>10</v>
      </c>
      <c r="T669" s="128">
        <f t="shared" si="372"/>
        <v>10</v>
      </c>
      <c r="U669" s="128">
        <f t="shared" si="372"/>
        <v>10</v>
      </c>
      <c r="V669" s="128">
        <f t="shared" si="372"/>
        <v>10</v>
      </c>
      <c r="W669" s="128">
        <f t="shared" si="372"/>
        <v>10</v>
      </c>
      <c r="X669" s="128">
        <f t="shared" si="372"/>
        <v>10</v>
      </c>
      <c r="Y669" s="131">
        <f t="shared" si="372"/>
        <v>10</v>
      </c>
      <c r="Z669" s="129">
        <f>SUM(Q669:Y669)</f>
        <v>90</v>
      </c>
      <c r="AA669" s="132">
        <f>P669+Z669</f>
        <v>180</v>
      </c>
      <c r="AB669" s="101"/>
      <c r="AC669" s="101"/>
    </row>
    <row r="670" spans="5:32" x14ac:dyDescent="0.35">
      <c r="E670" s="101"/>
      <c r="F670" s="133" t="s">
        <v>52</v>
      </c>
      <c r="G670" s="134">
        <f>IF(G669-G666=-1,3+G668)+IF(G669-G666=0,2+G668)+IF(G669-G666=1,1+G668)+IF(G669-G666=2,G668)+IF(G669-G666=3,IF(G668-1&gt;0,G668-1,0))+IF(G669-G666=4,IF(G668-2&gt;0,G668-2,0))</f>
        <v>0</v>
      </c>
      <c r="H670" s="134">
        <f t="shared" ref="H670:O670" si="373">IF(H669-H666=-1,3+H668)+IF(H669-H666=0,2+H668)+IF(H669-H666=1,1+H668)+IF(H669-H666=2,H668)+IF(H669-H666=3,IF(H668-1&gt;0,H668-1,0))+IF(H669-H666=4,IF(H668-2&gt;0,H668-2,0))</f>
        <v>0</v>
      </c>
      <c r="I670" s="134">
        <f t="shared" si="373"/>
        <v>0</v>
      </c>
      <c r="J670" s="134">
        <f t="shared" si="373"/>
        <v>0</v>
      </c>
      <c r="K670" s="134">
        <f t="shared" si="373"/>
        <v>0</v>
      </c>
      <c r="L670" s="134">
        <f t="shared" si="373"/>
        <v>0</v>
      </c>
      <c r="M670" s="134">
        <f t="shared" si="373"/>
        <v>0</v>
      </c>
      <c r="N670" s="134">
        <f t="shared" si="373"/>
        <v>0</v>
      </c>
      <c r="O670" s="135">
        <f t="shared" si="373"/>
        <v>0</v>
      </c>
      <c r="P670" s="136">
        <f>SUM(G670:O670)</f>
        <v>0</v>
      </c>
      <c r="Q670" s="137">
        <f t="shared" ref="Q670:Y670" si="374">IF(Q669-Q666=-1,3+Q668)+IF(Q669-Q666=0,2+Q668)+IF(Q669-Q666=1,1+Q668)+IF(Q669-Q666=2,Q668)+IF(Q669-Q666=3,IF(Q668-1&gt;0,Q668-1,0))+IF(Q669-Q666=4,IF(Q668-2&gt;0,Q668-2,0))</f>
        <v>0</v>
      </c>
      <c r="R670" s="138">
        <f t="shared" si="374"/>
        <v>0</v>
      </c>
      <c r="S670" s="138">
        <f t="shared" si="374"/>
        <v>0</v>
      </c>
      <c r="T670" s="138">
        <f t="shared" si="374"/>
        <v>0</v>
      </c>
      <c r="U670" s="138">
        <f t="shared" si="374"/>
        <v>0</v>
      </c>
      <c r="V670" s="138">
        <f t="shared" si="374"/>
        <v>0</v>
      </c>
      <c r="W670" s="138">
        <f t="shared" si="374"/>
        <v>0</v>
      </c>
      <c r="X670" s="138">
        <f t="shared" si="374"/>
        <v>0</v>
      </c>
      <c r="Y670" s="135">
        <f t="shared" si="374"/>
        <v>0</v>
      </c>
      <c r="Z670" s="136">
        <f>SUM(Q670:Y670)</f>
        <v>0</v>
      </c>
      <c r="AA670" s="139">
        <f>P670+Z670</f>
        <v>0</v>
      </c>
      <c r="AB670" s="101"/>
      <c r="AC670" s="101"/>
    </row>
    <row r="671" spans="5:32" ht="15" thickBot="1" x14ac:dyDescent="0.4">
      <c r="E671" s="101"/>
      <c r="F671" s="140" t="s">
        <v>53</v>
      </c>
      <c r="G671" s="141">
        <f t="shared" ref="G671:O671" si="375">IF(G669-G666=-2,4)+IF(G669-G666=-1,3)+IF(G669-G666=0,2)+IF(G669-G666=1,1)+IF(G669-G666&gt;2,0)</f>
        <v>0</v>
      </c>
      <c r="H671" s="141">
        <f t="shared" si="375"/>
        <v>0</v>
      </c>
      <c r="I671" s="141">
        <f t="shared" si="375"/>
        <v>0</v>
      </c>
      <c r="J671" s="141">
        <f t="shared" si="375"/>
        <v>0</v>
      </c>
      <c r="K671" s="141">
        <f t="shared" si="375"/>
        <v>0</v>
      </c>
      <c r="L671" s="141">
        <f t="shared" si="375"/>
        <v>0</v>
      </c>
      <c r="M671" s="141">
        <f t="shared" si="375"/>
        <v>0</v>
      </c>
      <c r="N671" s="141">
        <f t="shared" si="375"/>
        <v>0</v>
      </c>
      <c r="O671" s="142">
        <f t="shared" si="375"/>
        <v>0</v>
      </c>
      <c r="P671" s="143">
        <f>SUM(G671:O671)</f>
        <v>0</v>
      </c>
      <c r="Q671" s="142">
        <f t="shared" ref="Q671:Y671" si="376">IF(Q669-Q666=-2,4)+IF(Q669-Q666=-1,3)+IF(Q669-Q666=0,2)+IF(Q669-Q666=1,1)+IF(Q669-Q666&gt;2,0)</f>
        <v>0</v>
      </c>
      <c r="R671" s="142">
        <f t="shared" si="376"/>
        <v>0</v>
      </c>
      <c r="S671" s="142">
        <f t="shared" si="376"/>
        <v>0</v>
      </c>
      <c r="T671" s="142">
        <f t="shared" si="376"/>
        <v>0</v>
      </c>
      <c r="U671" s="142">
        <f t="shared" si="376"/>
        <v>0</v>
      </c>
      <c r="V671" s="142">
        <f t="shared" si="376"/>
        <v>0</v>
      </c>
      <c r="W671" s="142">
        <f t="shared" si="376"/>
        <v>0</v>
      </c>
      <c r="X671" s="142">
        <f t="shared" si="376"/>
        <v>0</v>
      </c>
      <c r="Y671" s="142">
        <f t="shared" si="376"/>
        <v>0</v>
      </c>
      <c r="Z671" s="143">
        <f>SUM(Q671:Y671)</f>
        <v>0</v>
      </c>
      <c r="AA671" s="144">
        <f>P671+Z671</f>
        <v>0</v>
      </c>
      <c r="AB671" s="101"/>
      <c r="AC671" s="101"/>
    </row>
    <row r="672" spans="5:32" x14ac:dyDescent="0.35">
      <c r="E672" s="101"/>
      <c r="F672" s="38"/>
      <c r="G672" s="28">
        <f>G669-G666</f>
        <v>6</v>
      </c>
      <c r="H672" s="28">
        <f t="shared" ref="H672:O672" si="377">H669-H666</f>
        <v>6</v>
      </c>
      <c r="I672" s="28">
        <f t="shared" si="377"/>
        <v>5</v>
      </c>
      <c r="J672" s="28">
        <f t="shared" si="377"/>
        <v>6</v>
      </c>
      <c r="K672" s="28">
        <f t="shared" si="377"/>
        <v>7</v>
      </c>
      <c r="L672" s="28">
        <f t="shared" si="377"/>
        <v>5</v>
      </c>
      <c r="M672" s="28">
        <f t="shared" si="377"/>
        <v>7</v>
      </c>
      <c r="N672" s="28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5"/>
      <c r="AA672" s="146"/>
      <c r="AB672" s="101"/>
      <c r="AC672" s="101"/>
    </row>
    <row r="673" spans="5:32" x14ac:dyDescent="0.35">
      <c r="E673" s="101"/>
      <c r="F673" s="38"/>
      <c r="G673" s="28"/>
      <c r="H673" s="28"/>
      <c r="I673" s="28"/>
      <c r="J673" s="28"/>
      <c r="K673" s="28"/>
      <c r="L673" s="28"/>
      <c r="M673" s="28"/>
      <c r="N673" s="2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5"/>
      <c r="AA673" s="146"/>
      <c r="AB673" s="101"/>
      <c r="AC673" s="101"/>
    </row>
    <row r="674" spans="5:32" ht="15" thickBot="1" x14ac:dyDescent="0.4">
      <c r="E674" s="101"/>
      <c r="F674" s="38"/>
      <c r="G674" s="28"/>
      <c r="H674" s="28"/>
      <c r="I674" s="28"/>
      <c r="J674" s="28"/>
      <c r="K674" s="28"/>
      <c r="L674" s="28"/>
      <c r="M674" s="28"/>
      <c r="N674" s="2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01"/>
      <c r="AC674" s="101"/>
    </row>
    <row r="675" spans="5:32" ht="15" thickBot="1" x14ac:dyDescent="0.4">
      <c r="E675" s="147"/>
      <c r="F675" s="213" t="s">
        <v>54</v>
      </c>
      <c r="G675" s="213"/>
      <c r="H675" s="214" t="s">
        <v>55</v>
      </c>
      <c r="I675" s="214"/>
      <c r="J675" s="214"/>
      <c r="K675" s="214"/>
      <c r="L675" s="148">
        <f>COUNTIF(G672:Y672,"&lt;=-2")</f>
        <v>0</v>
      </c>
      <c r="M675" s="215" t="s">
        <v>56</v>
      </c>
      <c r="N675" s="215"/>
      <c r="O675" s="107">
        <f>COUNTIF(G672:Y672,"=0")</f>
        <v>0</v>
      </c>
      <c r="P675" s="198" t="s">
        <v>57</v>
      </c>
      <c r="Q675" s="198"/>
      <c r="R675" s="198"/>
      <c r="S675" s="198"/>
      <c r="T675" s="198"/>
      <c r="U675" s="148">
        <f>COUNTIF(G672:Y672,"=2")</f>
        <v>0</v>
      </c>
      <c r="V675" s="149"/>
      <c r="W675" s="149"/>
      <c r="X675" s="149"/>
      <c r="Y675" s="149"/>
      <c r="Z675" s="150"/>
      <c r="AA675" s="146"/>
      <c r="AB675" s="147"/>
      <c r="AC675" s="147"/>
      <c r="AD675" s="74"/>
      <c r="AE675" s="74"/>
      <c r="AF675" s="74"/>
    </row>
    <row r="676" spans="5:32" ht="15" thickBot="1" x14ac:dyDescent="0.4">
      <c r="E676" s="147"/>
      <c r="F676" s="213"/>
      <c r="G676" s="213"/>
      <c r="H676" s="216" t="s">
        <v>58</v>
      </c>
      <c r="I676" s="216"/>
      <c r="J676" s="216"/>
      <c r="K676" s="216"/>
      <c r="L676" s="151">
        <f>COUNTIF(G672:Y672,"=-1")</f>
        <v>0</v>
      </c>
      <c r="M676" s="217" t="s">
        <v>59</v>
      </c>
      <c r="N676" s="217"/>
      <c r="O676" s="152">
        <f>COUNTIF(G672:Y672,"=1")</f>
        <v>0</v>
      </c>
      <c r="P676" s="198" t="s">
        <v>60</v>
      </c>
      <c r="Q676" s="198"/>
      <c r="R676" s="198"/>
      <c r="S676" s="198"/>
      <c r="T676" s="198"/>
      <c r="U676" s="151">
        <f>COUNTIF(G672:Y672,"&gt;=3")</f>
        <v>18</v>
      </c>
      <c r="V676" s="149"/>
      <c r="W676" s="149"/>
      <c r="X676" s="149"/>
      <c r="Y676" s="149"/>
      <c r="Z676" s="150"/>
      <c r="AA676" s="146"/>
      <c r="AB676" s="147"/>
      <c r="AC676" s="147"/>
      <c r="AD676" s="74"/>
      <c r="AE676" s="74"/>
      <c r="AF676" s="74"/>
    </row>
    <row r="677" spans="5:32" x14ac:dyDescent="0.35">
      <c r="E677" s="147"/>
      <c r="F677" s="153"/>
      <c r="G677" s="153"/>
      <c r="H677" s="199" t="str">
        <f>M675</f>
        <v>Par</v>
      </c>
      <c r="I677" s="199"/>
      <c r="J677" s="28"/>
      <c r="K677" s="28"/>
      <c r="L677" s="28">
        <f>O675</f>
        <v>0</v>
      </c>
      <c r="M677" s="28"/>
      <c r="N677" s="38"/>
      <c r="O677" s="15"/>
      <c r="P677" s="149"/>
      <c r="Q677" s="149"/>
      <c r="R677" s="149"/>
      <c r="S677" s="149"/>
      <c r="T677" s="149"/>
      <c r="U677" s="15"/>
      <c r="V677" s="149"/>
      <c r="W677" s="149"/>
      <c r="X677" s="149"/>
      <c r="Y677" s="149"/>
      <c r="Z677" s="150"/>
      <c r="AA677" s="146"/>
      <c r="AB677" s="147"/>
      <c r="AC677" s="147"/>
      <c r="AD677" s="74"/>
      <c r="AE677" s="74"/>
      <c r="AF677" s="74"/>
    </row>
    <row r="678" spans="5:32" x14ac:dyDescent="0.35">
      <c r="E678" s="147"/>
      <c r="F678" s="153"/>
      <c r="G678" s="153"/>
      <c r="H678" s="200" t="str">
        <f>M676</f>
        <v>Bogey</v>
      </c>
      <c r="I678" s="200"/>
      <c r="J678" s="28"/>
      <c r="K678" s="28"/>
      <c r="L678" s="28">
        <f>O676</f>
        <v>0</v>
      </c>
      <c r="M678" s="28"/>
      <c r="N678" s="38"/>
      <c r="O678" s="15"/>
      <c r="P678" s="149"/>
      <c r="Q678" s="149"/>
      <c r="R678" s="149"/>
      <c r="S678" s="149"/>
      <c r="T678" s="149"/>
      <c r="U678" s="15"/>
      <c r="V678" s="149"/>
      <c r="W678" s="149"/>
      <c r="X678" s="149"/>
      <c r="Y678" s="149"/>
      <c r="Z678" s="150"/>
      <c r="AA678" s="146"/>
      <c r="AB678" s="147"/>
      <c r="AC678" s="147"/>
      <c r="AD678" s="74"/>
      <c r="AE678" s="74"/>
      <c r="AF678" s="74"/>
    </row>
    <row r="679" spans="5:32" x14ac:dyDescent="0.35">
      <c r="E679" s="147"/>
      <c r="F679" s="153"/>
      <c r="G679" s="153"/>
      <c r="H679" s="38" t="str">
        <f>P675</f>
        <v>Double bogey</v>
      </c>
      <c r="I679" s="38"/>
      <c r="J679" s="38"/>
      <c r="K679" s="38"/>
      <c r="L679" s="28">
        <f>U675</f>
        <v>0</v>
      </c>
      <c r="M679" s="28"/>
      <c r="N679" s="38"/>
      <c r="O679" s="15"/>
      <c r="P679" s="149"/>
      <c r="Q679" s="149"/>
      <c r="R679" s="149"/>
      <c r="S679" s="149"/>
      <c r="T679" s="149"/>
      <c r="U679" s="15"/>
      <c r="V679" s="149"/>
      <c r="W679" s="149"/>
      <c r="X679" s="149"/>
      <c r="Y679" s="149"/>
      <c r="Z679" s="150"/>
      <c r="AA679" s="146"/>
      <c r="AB679" s="147"/>
      <c r="AC679" s="147"/>
      <c r="AD679" s="74"/>
      <c r="AE679" s="74"/>
      <c r="AF679" s="74"/>
    </row>
    <row r="680" spans="5:32" x14ac:dyDescent="0.35">
      <c r="E680" s="147"/>
      <c r="F680" s="153"/>
      <c r="G680" s="153"/>
      <c r="H680" s="38" t="str">
        <f>P676</f>
        <v>Triple bogey &amp; plus</v>
      </c>
      <c r="I680" s="38"/>
      <c r="J680" s="38"/>
      <c r="K680" s="38"/>
      <c r="L680" s="28">
        <f>U676</f>
        <v>18</v>
      </c>
      <c r="M680" s="28"/>
      <c r="N680" s="38"/>
      <c r="O680" s="15"/>
      <c r="P680" s="149"/>
      <c r="Q680" s="149"/>
      <c r="R680" s="149"/>
      <c r="S680" s="149"/>
      <c r="T680" s="149"/>
      <c r="U680" s="15"/>
      <c r="V680" s="149"/>
      <c r="W680" s="149"/>
      <c r="X680" s="149"/>
      <c r="Y680" s="149"/>
      <c r="Z680" s="150"/>
      <c r="AA680" s="146"/>
      <c r="AB680" s="147"/>
      <c r="AC680" s="147"/>
      <c r="AD680" s="74"/>
      <c r="AE680" s="74"/>
      <c r="AF680" s="74"/>
    </row>
    <row r="681" spans="5:32" x14ac:dyDescent="0.35">
      <c r="E681" s="147"/>
      <c r="F681" s="153"/>
      <c r="G681" s="153"/>
      <c r="H681" s="38"/>
      <c r="I681" s="38"/>
      <c r="J681" s="38"/>
      <c r="K681" s="38"/>
      <c r="L681" s="28"/>
      <c r="M681" s="38"/>
      <c r="N681" s="38"/>
      <c r="O681" s="15"/>
      <c r="P681" s="149"/>
      <c r="Q681" s="149"/>
      <c r="R681" s="149"/>
      <c r="S681" s="149"/>
      <c r="T681" s="149"/>
      <c r="U681" s="15"/>
      <c r="V681" s="149"/>
      <c r="W681" s="149"/>
      <c r="X681" s="149"/>
      <c r="Y681" s="149"/>
      <c r="Z681" s="150"/>
      <c r="AA681" s="146"/>
      <c r="AB681" s="147"/>
      <c r="AC681" s="147"/>
      <c r="AD681" s="74"/>
      <c r="AE681" s="74"/>
      <c r="AF681" s="74"/>
    </row>
    <row r="682" spans="5:32" x14ac:dyDescent="0.35">
      <c r="E682" s="147"/>
      <c r="F682" s="153"/>
      <c r="G682" s="153"/>
      <c r="H682" s="38"/>
      <c r="I682" s="38"/>
      <c r="J682" s="38"/>
      <c r="K682" s="38"/>
      <c r="L682" s="28"/>
      <c r="M682" s="38"/>
      <c r="N682" s="38"/>
      <c r="O682" s="15"/>
      <c r="P682" s="149"/>
      <c r="Q682" s="149"/>
      <c r="R682" s="149"/>
      <c r="S682" s="149"/>
      <c r="T682" s="149"/>
      <c r="U682" s="15"/>
      <c r="V682" s="149"/>
      <c r="W682" s="149"/>
      <c r="X682" s="149"/>
      <c r="Y682" s="149"/>
      <c r="Z682" s="150"/>
      <c r="AA682" s="146"/>
      <c r="AB682" s="147"/>
      <c r="AC682" s="147"/>
      <c r="AD682" s="74"/>
      <c r="AE682" s="74"/>
      <c r="AF682" s="74"/>
    </row>
    <row r="683" spans="5:32" ht="15" thickBot="1" x14ac:dyDescent="0.4">
      <c r="E683" s="154"/>
      <c r="F683" s="155"/>
      <c r="G683" s="155"/>
      <c r="H683" s="156"/>
      <c r="I683" s="156"/>
      <c r="J683" s="156"/>
      <c r="K683" s="156"/>
      <c r="L683" s="156"/>
      <c r="M683" s="156"/>
      <c r="N683" s="156"/>
      <c r="O683" s="157"/>
      <c r="P683" s="157"/>
      <c r="Q683" s="157"/>
      <c r="R683" s="157"/>
      <c r="S683" s="158"/>
      <c r="T683" s="158"/>
      <c r="U683" s="158"/>
      <c r="V683" s="158"/>
      <c r="W683" s="158"/>
      <c r="X683" s="158"/>
      <c r="Y683" s="158"/>
      <c r="Z683" s="159"/>
      <c r="AA683" s="160"/>
      <c r="AB683" s="154"/>
      <c r="AC683" s="154"/>
      <c r="AD683" s="161"/>
      <c r="AE683" s="161"/>
      <c r="AF683" s="161"/>
    </row>
    <row r="684" spans="5:32" ht="15.5" thickTop="1" thickBot="1" x14ac:dyDescent="0.4"/>
    <row r="685" spans="5:32" x14ac:dyDescent="0.35">
      <c r="E685" s="101"/>
      <c r="F685" s="102" t="s">
        <v>49</v>
      </c>
      <c r="G685" s="196">
        <f>C35</f>
        <v>0</v>
      </c>
      <c r="H685" s="196"/>
      <c r="I685" s="196"/>
      <c r="J685" s="196"/>
      <c r="K685" s="74"/>
      <c r="L685" s="197" t="s">
        <v>2</v>
      </c>
      <c r="M685" s="197"/>
      <c r="N685" s="197"/>
      <c r="O685" s="197" t="s">
        <v>3</v>
      </c>
      <c r="P685" s="197"/>
      <c r="Q685" s="194" t="s">
        <v>50</v>
      </c>
      <c r="R685" s="194"/>
      <c r="S685" s="194"/>
      <c r="T685" s="194"/>
      <c r="U685" s="17"/>
      <c r="V685" s="17"/>
      <c r="Z685" s="81" t="s">
        <v>4</v>
      </c>
      <c r="AA685" s="103">
        <f>$D$3</f>
        <v>0</v>
      </c>
      <c r="AB685" s="101"/>
      <c r="AC685" s="101"/>
    </row>
    <row r="686" spans="5:32" ht="15" thickBot="1" x14ac:dyDescent="0.4">
      <c r="E686" s="101"/>
      <c r="F686" s="104" t="s">
        <v>6</v>
      </c>
      <c r="G686" s="210">
        <f>E35</f>
        <v>20</v>
      </c>
      <c r="H686" s="211"/>
      <c r="I686" s="211"/>
      <c r="J686" s="211"/>
      <c r="K686" s="17"/>
      <c r="L686" s="211">
        <f>$F$3</f>
        <v>133</v>
      </c>
      <c r="M686" s="211"/>
      <c r="N686" s="211"/>
      <c r="O686" s="211">
        <f>$G$3</f>
        <v>68.599999999999994</v>
      </c>
      <c r="P686" s="211"/>
      <c r="Q686" s="212">
        <f>ROUND((G686*(L686/113)+(O686-AA689)),0)</f>
        <v>20</v>
      </c>
      <c r="R686" s="212"/>
      <c r="S686" s="212"/>
      <c r="T686" s="212"/>
      <c r="U686" s="17"/>
      <c r="V686" s="17"/>
      <c r="AA686" s="17"/>
      <c r="AB686" s="101"/>
      <c r="AC686" s="101"/>
    </row>
    <row r="687" spans="5:32" ht="15" thickBot="1" x14ac:dyDescent="0.4">
      <c r="E687" s="101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01"/>
      <c r="AC687" s="101"/>
    </row>
    <row r="688" spans="5:32" ht="15" thickBot="1" x14ac:dyDescent="0.4">
      <c r="E688" s="101"/>
      <c r="F688" s="105" t="s">
        <v>14</v>
      </c>
      <c r="G688" s="106">
        <v>1</v>
      </c>
      <c r="H688" s="106">
        <v>2</v>
      </c>
      <c r="I688" s="106">
        <v>3</v>
      </c>
      <c r="J688" s="106">
        <v>4</v>
      </c>
      <c r="K688" s="106">
        <v>5</v>
      </c>
      <c r="L688" s="106">
        <v>6</v>
      </c>
      <c r="M688" s="106">
        <v>7</v>
      </c>
      <c r="N688" s="106">
        <v>8</v>
      </c>
      <c r="O688" s="107">
        <v>9</v>
      </c>
      <c r="P688" s="36" t="s">
        <v>8</v>
      </c>
      <c r="Q688" s="108">
        <v>10</v>
      </c>
      <c r="R688" s="106">
        <v>11</v>
      </c>
      <c r="S688" s="106">
        <v>12</v>
      </c>
      <c r="T688" s="106">
        <v>13</v>
      </c>
      <c r="U688" s="106">
        <v>14</v>
      </c>
      <c r="V688" s="106">
        <v>15</v>
      </c>
      <c r="W688" s="106">
        <v>16</v>
      </c>
      <c r="X688" s="106">
        <v>17</v>
      </c>
      <c r="Y688" s="107">
        <v>18</v>
      </c>
      <c r="Z688" s="36" t="s">
        <v>9</v>
      </c>
      <c r="AA688" s="37" t="s">
        <v>10</v>
      </c>
      <c r="AB688" s="101"/>
      <c r="AC688" s="101"/>
    </row>
    <row r="689" spans="5:32" x14ac:dyDescent="0.35">
      <c r="E689" s="101"/>
      <c r="F689" s="109" t="s">
        <v>11</v>
      </c>
      <c r="G689" s="110">
        <f>G$7</f>
        <v>4</v>
      </c>
      <c r="H689" s="110">
        <f t="shared" ref="H689:O689" si="379">H$7</f>
        <v>4</v>
      </c>
      <c r="I689" s="110">
        <f t="shared" si="379"/>
        <v>5</v>
      </c>
      <c r="J689" s="110">
        <f t="shared" si="379"/>
        <v>4</v>
      </c>
      <c r="K689" s="110">
        <f t="shared" si="379"/>
        <v>3</v>
      </c>
      <c r="L689" s="110">
        <f t="shared" si="379"/>
        <v>5</v>
      </c>
      <c r="M689" s="110">
        <f t="shared" si="379"/>
        <v>3</v>
      </c>
      <c r="N689" s="110">
        <f t="shared" si="379"/>
        <v>5</v>
      </c>
      <c r="O689" s="110">
        <f t="shared" si="379"/>
        <v>3</v>
      </c>
      <c r="P689" s="111">
        <f>SUM(G689:O689)</f>
        <v>36</v>
      </c>
      <c r="Q689" s="110">
        <f t="shared" ref="Q689:Y689" si="380">Q$7</f>
        <v>4</v>
      </c>
      <c r="R689" s="112">
        <f t="shared" si="380"/>
        <v>4</v>
      </c>
      <c r="S689" s="112">
        <f t="shared" si="380"/>
        <v>3</v>
      </c>
      <c r="T689" s="112">
        <f t="shared" si="380"/>
        <v>5</v>
      </c>
      <c r="U689" s="112">
        <f t="shared" si="380"/>
        <v>3</v>
      </c>
      <c r="V689" s="112">
        <f t="shared" si="380"/>
        <v>4</v>
      </c>
      <c r="W689" s="112">
        <f t="shared" si="380"/>
        <v>4</v>
      </c>
      <c r="X689" s="112">
        <f t="shared" si="380"/>
        <v>5</v>
      </c>
      <c r="Y689" s="113">
        <f t="shared" si="380"/>
        <v>4</v>
      </c>
      <c r="Z689" s="111">
        <f>SUM(Q689:Y689)</f>
        <v>36</v>
      </c>
      <c r="AA689" s="44">
        <f>SUM(P689+Z689)</f>
        <v>72</v>
      </c>
      <c r="AB689" s="101"/>
      <c r="AC689" s="101"/>
    </row>
    <row r="690" spans="5:32" x14ac:dyDescent="0.35">
      <c r="E690" s="101"/>
      <c r="F690" s="114" t="s">
        <v>7</v>
      </c>
      <c r="G690" s="115">
        <f>G$8</f>
        <v>4</v>
      </c>
      <c r="H690" s="115">
        <f t="shared" ref="H690:O690" si="381">H$8</f>
        <v>8</v>
      </c>
      <c r="I690" s="115">
        <f t="shared" si="381"/>
        <v>12</v>
      </c>
      <c r="J690" s="115">
        <f t="shared" si="381"/>
        <v>14</v>
      </c>
      <c r="K690" s="115">
        <f t="shared" si="381"/>
        <v>2</v>
      </c>
      <c r="L690" s="115">
        <f t="shared" si="381"/>
        <v>10</v>
      </c>
      <c r="M690" s="115">
        <f t="shared" si="381"/>
        <v>18</v>
      </c>
      <c r="N690" s="115">
        <f t="shared" si="381"/>
        <v>16</v>
      </c>
      <c r="O690" s="116">
        <f t="shared" si="381"/>
        <v>6</v>
      </c>
      <c r="P690" s="117"/>
      <c r="Q690" s="118">
        <f t="shared" ref="Q690:Y690" si="382">Q$8</f>
        <v>1</v>
      </c>
      <c r="R690" s="119">
        <f t="shared" si="382"/>
        <v>9</v>
      </c>
      <c r="S690" s="119">
        <f t="shared" si="382"/>
        <v>11</v>
      </c>
      <c r="T690" s="119">
        <f t="shared" si="382"/>
        <v>5</v>
      </c>
      <c r="U690" s="119">
        <f t="shared" si="382"/>
        <v>17</v>
      </c>
      <c r="V690" s="119">
        <f t="shared" si="382"/>
        <v>15</v>
      </c>
      <c r="W690" s="119">
        <f t="shared" si="382"/>
        <v>3</v>
      </c>
      <c r="X690" s="119">
        <f t="shared" si="382"/>
        <v>13</v>
      </c>
      <c r="Y690" s="116">
        <f t="shared" si="382"/>
        <v>7</v>
      </c>
      <c r="Z690" s="117"/>
      <c r="AA690" s="120"/>
      <c r="AB690" s="101"/>
      <c r="AC690" s="101"/>
    </row>
    <row r="691" spans="5:32" ht="15" thickBot="1" x14ac:dyDescent="0.4">
      <c r="E691" s="101"/>
      <c r="F691" s="121" t="s">
        <v>50</v>
      </c>
      <c r="G691" s="122">
        <f>IF($Q686&lt;=18,IF(G690&lt;=$Q686,1,0),IF($Q686&lt;=36,IF(G690&lt;=($Q686-18),2,1),IF($Q686&gt;36,IF(G690&lt;=($Q686-36),3,2))))</f>
        <v>1</v>
      </c>
      <c r="H691" s="122">
        <f t="shared" ref="H691:O691" si="383">IF($Q686&lt;=18,IF(H690&lt;=$Q686,1,0),IF($Q686&lt;=36,IF(H690&lt;=($Q686-18),2,1),IF($Q686&gt;36,IF(H690&lt;=($Q686-36),3,2))))</f>
        <v>1</v>
      </c>
      <c r="I691" s="122">
        <f t="shared" si="383"/>
        <v>1</v>
      </c>
      <c r="J691" s="122">
        <f t="shared" si="383"/>
        <v>1</v>
      </c>
      <c r="K691" s="122">
        <f t="shared" si="383"/>
        <v>2</v>
      </c>
      <c r="L691" s="122">
        <f t="shared" si="383"/>
        <v>1</v>
      </c>
      <c r="M691" s="122">
        <f t="shared" si="383"/>
        <v>1</v>
      </c>
      <c r="N691" s="122">
        <f t="shared" si="383"/>
        <v>1</v>
      </c>
      <c r="O691" s="123">
        <f t="shared" si="383"/>
        <v>1</v>
      </c>
      <c r="P691" s="124">
        <f>SUM(G691:O691)</f>
        <v>10</v>
      </c>
      <c r="Q691" s="123">
        <f t="shared" ref="Q691:Y691" si="384">IF($Q686&lt;=18,IF(Q690&lt;=$Q686,1,0),IF($Q686&lt;=36,IF(Q690&lt;=($Q686-18),2,1),IF($Q686&gt;36,IF(Q690&lt;=($Q686-36),3,2))))</f>
        <v>2</v>
      </c>
      <c r="R691" s="123">
        <f t="shared" si="384"/>
        <v>1</v>
      </c>
      <c r="S691" s="123">
        <f t="shared" si="384"/>
        <v>1</v>
      </c>
      <c r="T691" s="123">
        <f t="shared" si="384"/>
        <v>1</v>
      </c>
      <c r="U691" s="123">
        <f t="shared" si="384"/>
        <v>1</v>
      </c>
      <c r="V691" s="123">
        <f t="shared" si="384"/>
        <v>1</v>
      </c>
      <c r="W691" s="123">
        <f t="shared" si="384"/>
        <v>1</v>
      </c>
      <c r="X691" s="123">
        <f t="shared" si="384"/>
        <v>1</v>
      </c>
      <c r="Y691" s="123">
        <f t="shared" si="384"/>
        <v>1</v>
      </c>
      <c r="Z691" s="125">
        <f>SUM(Q691:Y691)</f>
        <v>10</v>
      </c>
      <c r="AA691" s="126">
        <f>P691+Z691</f>
        <v>20</v>
      </c>
      <c r="AB691" s="101"/>
      <c r="AC691" s="101"/>
    </row>
    <row r="692" spans="5:32" x14ac:dyDescent="0.35">
      <c r="E692" s="101"/>
      <c r="F692" s="127" t="s">
        <v>51</v>
      </c>
      <c r="G692" s="128">
        <f t="shared" ref="G692:O692" si="385">G35</f>
        <v>10</v>
      </c>
      <c r="H692" s="128">
        <f t="shared" si="385"/>
        <v>10</v>
      </c>
      <c r="I692" s="128">
        <f t="shared" si="385"/>
        <v>10</v>
      </c>
      <c r="J692" s="128">
        <f t="shared" si="385"/>
        <v>10</v>
      </c>
      <c r="K692" s="128">
        <f t="shared" si="385"/>
        <v>10</v>
      </c>
      <c r="L692" s="128">
        <f t="shared" si="385"/>
        <v>10</v>
      </c>
      <c r="M692" s="128">
        <f t="shared" si="385"/>
        <v>10</v>
      </c>
      <c r="N692" s="128">
        <f t="shared" si="385"/>
        <v>10</v>
      </c>
      <c r="O692" s="128">
        <f t="shared" si="385"/>
        <v>10</v>
      </c>
      <c r="P692" s="129">
        <f>SUM(G692:O692)</f>
        <v>90</v>
      </c>
      <c r="Q692" s="130">
        <f t="shared" ref="Q692:Y692" si="386">Q35</f>
        <v>10</v>
      </c>
      <c r="R692" s="128">
        <f t="shared" si="386"/>
        <v>10</v>
      </c>
      <c r="S692" s="128">
        <f t="shared" si="386"/>
        <v>10</v>
      </c>
      <c r="T692" s="128">
        <f t="shared" si="386"/>
        <v>10</v>
      </c>
      <c r="U692" s="128">
        <f t="shared" si="386"/>
        <v>10</v>
      </c>
      <c r="V692" s="128">
        <f t="shared" si="386"/>
        <v>10</v>
      </c>
      <c r="W692" s="128">
        <f t="shared" si="386"/>
        <v>10</v>
      </c>
      <c r="X692" s="128">
        <f t="shared" si="386"/>
        <v>10</v>
      </c>
      <c r="Y692" s="131">
        <f t="shared" si="386"/>
        <v>10</v>
      </c>
      <c r="Z692" s="129">
        <f>SUM(Q692:Y692)</f>
        <v>90</v>
      </c>
      <c r="AA692" s="132">
        <f>P692+Z692</f>
        <v>180</v>
      </c>
      <c r="AB692" s="101"/>
      <c r="AC692" s="101"/>
    </row>
    <row r="693" spans="5:32" x14ac:dyDescent="0.35">
      <c r="E693" s="101"/>
      <c r="F693" s="133" t="s">
        <v>52</v>
      </c>
      <c r="G693" s="134">
        <f>IF(G692-G689=-1,3+G691)+IF(G692-G689=0,2+G691)+IF(G692-G689=1,1+G691)+IF(G692-G689=2,G691)+IF(G692-G689=3,IF(G691-1&gt;0,G691-1,0))+IF(G692-G689=4,IF(G691-2&gt;0,G691-2,0))</f>
        <v>0</v>
      </c>
      <c r="H693" s="134">
        <f t="shared" ref="H693:O693" si="387">IF(H692-H689=-1,3+H691)+IF(H692-H689=0,2+H691)+IF(H692-H689=1,1+H691)+IF(H692-H689=2,H691)+IF(H692-H689=3,IF(H691-1&gt;0,H691-1,0))+IF(H692-H689=4,IF(H691-2&gt;0,H691-2,0))</f>
        <v>0</v>
      </c>
      <c r="I693" s="134">
        <f t="shared" si="387"/>
        <v>0</v>
      </c>
      <c r="J693" s="134">
        <f t="shared" si="387"/>
        <v>0</v>
      </c>
      <c r="K693" s="134">
        <f t="shared" si="387"/>
        <v>0</v>
      </c>
      <c r="L693" s="134">
        <f t="shared" si="387"/>
        <v>0</v>
      </c>
      <c r="M693" s="134">
        <f t="shared" si="387"/>
        <v>0</v>
      </c>
      <c r="N693" s="134">
        <f t="shared" si="387"/>
        <v>0</v>
      </c>
      <c r="O693" s="135">
        <f t="shared" si="387"/>
        <v>0</v>
      </c>
      <c r="P693" s="136">
        <f>SUM(G693:O693)</f>
        <v>0</v>
      </c>
      <c r="Q693" s="137">
        <f t="shared" ref="Q693:Y693" si="388">IF(Q692-Q689=-1,3+Q691)+IF(Q692-Q689=0,2+Q691)+IF(Q692-Q689=1,1+Q691)+IF(Q692-Q689=2,Q691)+IF(Q692-Q689=3,IF(Q691-1&gt;0,Q691-1,0))+IF(Q692-Q689=4,IF(Q691-2&gt;0,Q691-2,0))</f>
        <v>0</v>
      </c>
      <c r="R693" s="138">
        <f t="shared" si="388"/>
        <v>0</v>
      </c>
      <c r="S693" s="138">
        <f t="shared" si="388"/>
        <v>0</v>
      </c>
      <c r="T693" s="138">
        <f t="shared" si="388"/>
        <v>0</v>
      </c>
      <c r="U693" s="138">
        <f t="shared" si="388"/>
        <v>0</v>
      </c>
      <c r="V693" s="138">
        <f t="shared" si="388"/>
        <v>0</v>
      </c>
      <c r="W693" s="138">
        <f t="shared" si="388"/>
        <v>0</v>
      </c>
      <c r="X693" s="138">
        <f t="shared" si="388"/>
        <v>0</v>
      </c>
      <c r="Y693" s="135">
        <f t="shared" si="388"/>
        <v>0</v>
      </c>
      <c r="Z693" s="136">
        <f>SUM(Q693:Y693)</f>
        <v>0</v>
      </c>
      <c r="AA693" s="139">
        <f>P693+Z693</f>
        <v>0</v>
      </c>
      <c r="AB693" s="101"/>
      <c r="AC693" s="101"/>
    </row>
    <row r="694" spans="5:32" ht="15" thickBot="1" x14ac:dyDescent="0.4">
      <c r="E694" s="101"/>
      <c r="F694" s="140" t="s">
        <v>53</v>
      </c>
      <c r="G694" s="141">
        <f t="shared" ref="G694:O694" si="389">IF(G692-G689=-2,4)+IF(G692-G689=-1,3)+IF(G692-G689=0,2)+IF(G692-G689=1,1)+IF(G692-G689&gt;2,0)</f>
        <v>0</v>
      </c>
      <c r="H694" s="141">
        <f t="shared" si="389"/>
        <v>0</v>
      </c>
      <c r="I694" s="141">
        <f t="shared" si="389"/>
        <v>0</v>
      </c>
      <c r="J694" s="141">
        <f t="shared" si="389"/>
        <v>0</v>
      </c>
      <c r="K694" s="141">
        <f t="shared" si="389"/>
        <v>0</v>
      </c>
      <c r="L694" s="141">
        <f t="shared" si="389"/>
        <v>0</v>
      </c>
      <c r="M694" s="141">
        <f t="shared" si="389"/>
        <v>0</v>
      </c>
      <c r="N694" s="141">
        <f t="shared" si="389"/>
        <v>0</v>
      </c>
      <c r="O694" s="142">
        <f t="shared" si="389"/>
        <v>0</v>
      </c>
      <c r="P694" s="143">
        <f>SUM(G694:O694)</f>
        <v>0</v>
      </c>
      <c r="Q694" s="142">
        <f t="shared" ref="Q694:Y694" si="390">IF(Q692-Q689=-2,4)+IF(Q692-Q689=-1,3)+IF(Q692-Q689=0,2)+IF(Q692-Q689=1,1)+IF(Q692-Q689&gt;2,0)</f>
        <v>0</v>
      </c>
      <c r="R694" s="142">
        <f t="shared" si="390"/>
        <v>0</v>
      </c>
      <c r="S694" s="142">
        <f t="shared" si="390"/>
        <v>0</v>
      </c>
      <c r="T694" s="142">
        <f t="shared" si="390"/>
        <v>0</v>
      </c>
      <c r="U694" s="142">
        <f t="shared" si="390"/>
        <v>0</v>
      </c>
      <c r="V694" s="142">
        <f t="shared" si="390"/>
        <v>0</v>
      </c>
      <c r="W694" s="142">
        <f t="shared" si="390"/>
        <v>0</v>
      </c>
      <c r="X694" s="142">
        <f t="shared" si="390"/>
        <v>0</v>
      </c>
      <c r="Y694" s="142">
        <f t="shared" si="390"/>
        <v>0</v>
      </c>
      <c r="Z694" s="143">
        <f>SUM(Q694:Y694)</f>
        <v>0</v>
      </c>
      <c r="AA694" s="144">
        <f>P694+Z694</f>
        <v>0</v>
      </c>
      <c r="AB694" s="101"/>
      <c r="AC694" s="101"/>
    </row>
    <row r="695" spans="5:32" x14ac:dyDescent="0.35">
      <c r="E695" s="101"/>
      <c r="F695" s="38"/>
      <c r="G695" s="28">
        <f>G692-G689</f>
        <v>6</v>
      </c>
      <c r="H695" s="28">
        <f t="shared" ref="H695:O695" si="391">H692-H689</f>
        <v>6</v>
      </c>
      <c r="I695" s="28">
        <f t="shared" si="391"/>
        <v>5</v>
      </c>
      <c r="J695" s="28">
        <f t="shared" si="391"/>
        <v>6</v>
      </c>
      <c r="K695" s="28">
        <f t="shared" si="391"/>
        <v>7</v>
      </c>
      <c r="L695" s="28">
        <f t="shared" si="391"/>
        <v>5</v>
      </c>
      <c r="M695" s="28">
        <f t="shared" si="391"/>
        <v>7</v>
      </c>
      <c r="N695" s="28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5"/>
      <c r="AA695" s="146"/>
      <c r="AB695" s="101"/>
      <c r="AC695" s="101"/>
    </row>
    <row r="696" spans="5:32" x14ac:dyDescent="0.35">
      <c r="E696" s="101"/>
      <c r="F696" s="38"/>
      <c r="G696" s="28"/>
      <c r="H696" s="28"/>
      <c r="I696" s="28"/>
      <c r="J696" s="28"/>
      <c r="K696" s="28"/>
      <c r="L696" s="28"/>
      <c r="M696" s="28"/>
      <c r="N696" s="2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5"/>
      <c r="AA696" s="146"/>
      <c r="AB696" s="101"/>
      <c r="AC696" s="101"/>
    </row>
    <row r="697" spans="5:32" ht="15" thickBot="1" x14ac:dyDescent="0.4">
      <c r="E697" s="101"/>
      <c r="F697" s="38"/>
      <c r="G697" s="28"/>
      <c r="H697" s="28"/>
      <c r="I697" s="28"/>
      <c r="J697" s="28"/>
      <c r="K697" s="28"/>
      <c r="L697" s="28"/>
      <c r="M697" s="28"/>
      <c r="N697" s="2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01"/>
      <c r="AC697" s="101"/>
    </row>
    <row r="698" spans="5:32" ht="15" thickBot="1" x14ac:dyDescent="0.4">
      <c r="E698" s="147"/>
      <c r="F698" s="213" t="s">
        <v>54</v>
      </c>
      <c r="G698" s="213"/>
      <c r="H698" s="214" t="s">
        <v>55</v>
      </c>
      <c r="I698" s="214"/>
      <c r="J698" s="214"/>
      <c r="K698" s="214"/>
      <c r="L698" s="148">
        <f>COUNTIF(G695:Y695,"&lt;=-2")</f>
        <v>0</v>
      </c>
      <c r="M698" s="215" t="s">
        <v>56</v>
      </c>
      <c r="N698" s="215"/>
      <c r="O698" s="107">
        <f>COUNTIF(G695:Y695,"=0")</f>
        <v>0</v>
      </c>
      <c r="P698" s="198" t="s">
        <v>57</v>
      </c>
      <c r="Q698" s="198"/>
      <c r="R698" s="198"/>
      <c r="S698" s="198"/>
      <c r="T698" s="198"/>
      <c r="U698" s="148">
        <f>COUNTIF(G695:Y695,"=2")</f>
        <v>0</v>
      </c>
      <c r="V698" s="149"/>
      <c r="W698" s="149"/>
      <c r="X698" s="149"/>
      <c r="Y698" s="149"/>
      <c r="Z698" s="150"/>
      <c r="AA698" s="146"/>
      <c r="AB698" s="147"/>
      <c r="AC698" s="147"/>
      <c r="AD698" s="74"/>
      <c r="AE698" s="74"/>
      <c r="AF698" s="74"/>
    </row>
    <row r="699" spans="5:32" ht="15" thickBot="1" x14ac:dyDescent="0.4">
      <c r="E699" s="147"/>
      <c r="F699" s="213"/>
      <c r="G699" s="213"/>
      <c r="H699" s="216" t="s">
        <v>58</v>
      </c>
      <c r="I699" s="216"/>
      <c r="J699" s="216"/>
      <c r="K699" s="216"/>
      <c r="L699" s="151">
        <f>COUNTIF(G695:Y695,"=-1")</f>
        <v>0</v>
      </c>
      <c r="M699" s="217" t="s">
        <v>59</v>
      </c>
      <c r="N699" s="217"/>
      <c r="O699" s="152">
        <f>COUNTIF(G695:Y695,"=1")</f>
        <v>0</v>
      </c>
      <c r="P699" s="198" t="s">
        <v>60</v>
      </c>
      <c r="Q699" s="198"/>
      <c r="R699" s="198"/>
      <c r="S699" s="198"/>
      <c r="T699" s="198"/>
      <c r="U699" s="151">
        <f>COUNTIF(G695:Y695,"&gt;=3")</f>
        <v>18</v>
      </c>
      <c r="V699" s="149"/>
      <c r="W699" s="149"/>
      <c r="X699" s="149"/>
      <c r="Y699" s="149"/>
      <c r="Z699" s="150"/>
      <c r="AA699" s="146"/>
      <c r="AB699" s="147"/>
      <c r="AC699" s="147"/>
      <c r="AD699" s="74"/>
      <c r="AE699" s="74"/>
      <c r="AF699" s="74"/>
    </row>
    <row r="700" spans="5:32" x14ac:dyDescent="0.35">
      <c r="E700" s="147"/>
      <c r="F700" s="153"/>
      <c r="G700" s="153"/>
      <c r="H700" s="199" t="str">
        <f>M698</f>
        <v>Par</v>
      </c>
      <c r="I700" s="199"/>
      <c r="J700" s="28"/>
      <c r="K700" s="28"/>
      <c r="L700" s="28">
        <f>O698</f>
        <v>0</v>
      </c>
      <c r="M700" s="28"/>
      <c r="N700" s="38"/>
      <c r="O700" s="15"/>
      <c r="P700" s="149"/>
      <c r="Q700" s="149"/>
      <c r="R700" s="149"/>
      <c r="S700" s="149"/>
      <c r="T700" s="149"/>
      <c r="U700" s="15"/>
      <c r="V700" s="149"/>
      <c r="W700" s="149"/>
      <c r="X700" s="149"/>
      <c r="Y700" s="149"/>
      <c r="Z700" s="150"/>
      <c r="AA700" s="146"/>
      <c r="AB700" s="147"/>
      <c r="AC700" s="147"/>
      <c r="AD700" s="74"/>
      <c r="AE700" s="74"/>
      <c r="AF700" s="74"/>
    </row>
    <row r="701" spans="5:32" x14ac:dyDescent="0.35">
      <c r="E701" s="147"/>
      <c r="F701" s="153"/>
      <c r="G701" s="153"/>
      <c r="H701" s="200" t="str">
        <f>M699</f>
        <v>Bogey</v>
      </c>
      <c r="I701" s="200"/>
      <c r="J701" s="28"/>
      <c r="K701" s="28"/>
      <c r="L701" s="28">
        <f>O699</f>
        <v>0</v>
      </c>
      <c r="M701" s="28"/>
      <c r="N701" s="38"/>
      <c r="O701" s="15"/>
      <c r="P701" s="149"/>
      <c r="Q701" s="149"/>
      <c r="R701" s="149"/>
      <c r="S701" s="149"/>
      <c r="T701" s="149"/>
      <c r="U701" s="15"/>
      <c r="V701" s="149"/>
      <c r="W701" s="149"/>
      <c r="X701" s="149"/>
      <c r="Y701" s="149"/>
      <c r="Z701" s="150"/>
      <c r="AA701" s="146"/>
      <c r="AB701" s="147"/>
      <c r="AC701" s="147"/>
      <c r="AD701" s="74"/>
      <c r="AE701" s="74"/>
      <c r="AF701" s="74"/>
    </row>
    <row r="702" spans="5:32" x14ac:dyDescent="0.35">
      <c r="E702" s="147"/>
      <c r="F702" s="153"/>
      <c r="G702" s="153"/>
      <c r="H702" s="38" t="str">
        <f>P698</f>
        <v>Double bogey</v>
      </c>
      <c r="I702" s="38"/>
      <c r="J702" s="38"/>
      <c r="K702" s="38"/>
      <c r="L702" s="28">
        <f>U698</f>
        <v>0</v>
      </c>
      <c r="M702" s="28"/>
      <c r="N702" s="38"/>
      <c r="O702" s="15"/>
      <c r="P702" s="149"/>
      <c r="Q702" s="149"/>
      <c r="R702" s="149"/>
      <c r="S702" s="149"/>
      <c r="T702" s="149"/>
      <c r="U702" s="15"/>
      <c r="V702" s="149"/>
      <c r="W702" s="149"/>
      <c r="X702" s="149"/>
      <c r="Y702" s="149"/>
      <c r="Z702" s="150"/>
      <c r="AA702" s="146"/>
      <c r="AB702" s="147"/>
      <c r="AC702" s="147"/>
      <c r="AD702" s="74"/>
      <c r="AE702" s="74"/>
      <c r="AF702" s="74"/>
    </row>
    <row r="703" spans="5:32" x14ac:dyDescent="0.35">
      <c r="E703" s="147"/>
      <c r="F703" s="153"/>
      <c r="G703" s="153"/>
      <c r="H703" s="38" t="str">
        <f>P699</f>
        <v>Triple bogey &amp; plus</v>
      </c>
      <c r="I703" s="38"/>
      <c r="J703" s="38"/>
      <c r="K703" s="38"/>
      <c r="L703" s="28">
        <f>U699</f>
        <v>18</v>
      </c>
      <c r="M703" s="28"/>
      <c r="N703" s="38"/>
      <c r="O703" s="15"/>
      <c r="P703" s="149"/>
      <c r="Q703" s="149"/>
      <c r="R703" s="149"/>
      <c r="S703" s="149"/>
      <c r="T703" s="149"/>
      <c r="U703" s="15"/>
      <c r="V703" s="149"/>
      <c r="W703" s="149"/>
      <c r="X703" s="149"/>
      <c r="Y703" s="149"/>
      <c r="Z703" s="150"/>
      <c r="AA703" s="146"/>
      <c r="AB703" s="147"/>
      <c r="AC703" s="147"/>
      <c r="AD703" s="74"/>
      <c r="AE703" s="74"/>
      <c r="AF703" s="74"/>
    </row>
    <row r="704" spans="5:32" x14ac:dyDescent="0.35">
      <c r="E704" s="147"/>
      <c r="F704" s="153"/>
      <c r="G704" s="153"/>
      <c r="H704" s="38"/>
      <c r="I704" s="38"/>
      <c r="J704" s="38"/>
      <c r="K704" s="38"/>
      <c r="L704" s="28"/>
      <c r="M704" s="38"/>
      <c r="N704" s="38"/>
      <c r="O704" s="15"/>
      <c r="P704" s="149"/>
      <c r="Q704" s="149"/>
      <c r="R704" s="149"/>
      <c r="S704" s="149"/>
      <c r="T704" s="149"/>
      <c r="U704" s="15"/>
      <c r="V704" s="149"/>
      <c r="W704" s="149"/>
      <c r="X704" s="149"/>
      <c r="Y704" s="149"/>
      <c r="Z704" s="150"/>
      <c r="AA704" s="146"/>
      <c r="AB704" s="147"/>
      <c r="AC704" s="147"/>
      <c r="AD704" s="74"/>
      <c r="AE704" s="74"/>
      <c r="AF704" s="74"/>
    </row>
    <row r="705" spans="5:32" x14ac:dyDescent="0.35">
      <c r="E705" s="147"/>
      <c r="F705" s="153"/>
      <c r="G705" s="153"/>
      <c r="H705" s="38"/>
      <c r="I705" s="38"/>
      <c r="J705" s="38"/>
      <c r="K705" s="38"/>
      <c r="L705" s="28"/>
      <c r="M705" s="38"/>
      <c r="N705" s="38"/>
      <c r="O705" s="15"/>
      <c r="P705" s="149"/>
      <c r="Q705" s="149"/>
      <c r="R705" s="149"/>
      <c r="S705" s="149"/>
      <c r="T705" s="149"/>
      <c r="U705" s="15"/>
      <c r="V705" s="149"/>
      <c r="W705" s="149"/>
      <c r="X705" s="149"/>
      <c r="Y705" s="149"/>
      <c r="Z705" s="150"/>
      <c r="AA705" s="146"/>
      <c r="AB705" s="147"/>
      <c r="AC705" s="147"/>
      <c r="AD705" s="74"/>
      <c r="AE705" s="74"/>
      <c r="AF705" s="74"/>
    </row>
    <row r="706" spans="5:32" ht="15" thickBot="1" x14ac:dyDescent="0.4">
      <c r="E706" s="154"/>
      <c r="F706" s="155"/>
      <c r="G706" s="155"/>
      <c r="H706" s="156"/>
      <c r="I706" s="156"/>
      <c r="J706" s="156"/>
      <c r="K706" s="156"/>
      <c r="L706" s="156"/>
      <c r="M706" s="156"/>
      <c r="N706" s="156"/>
      <c r="O706" s="157"/>
      <c r="P706" s="157"/>
      <c r="Q706" s="157"/>
      <c r="R706" s="157"/>
      <c r="S706" s="158"/>
      <c r="T706" s="158"/>
      <c r="U706" s="158"/>
      <c r="V706" s="158"/>
      <c r="W706" s="158"/>
      <c r="X706" s="158"/>
      <c r="Y706" s="158"/>
      <c r="Z706" s="159"/>
      <c r="AA706" s="160"/>
      <c r="AB706" s="154"/>
      <c r="AC706" s="154"/>
      <c r="AD706" s="161"/>
      <c r="AE706" s="161"/>
      <c r="AF706" s="161"/>
    </row>
    <row r="707" spans="5:32" ht="15.5" thickTop="1" thickBot="1" x14ac:dyDescent="0.4"/>
    <row r="708" spans="5:32" x14ac:dyDescent="0.35">
      <c r="E708" s="101"/>
      <c r="F708" s="102" t="s">
        <v>49</v>
      </c>
      <c r="G708" s="196">
        <f>C36</f>
        <v>0</v>
      </c>
      <c r="H708" s="196"/>
      <c r="I708" s="196"/>
      <c r="J708" s="196"/>
      <c r="K708" s="74"/>
      <c r="L708" s="197" t="s">
        <v>2</v>
      </c>
      <c r="M708" s="197"/>
      <c r="N708" s="197"/>
      <c r="O708" s="197" t="s">
        <v>3</v>
      </c>
      <c r="P708" s="197"/>
      <c r="Q708" s="194" t="s">
        <v>50</v>
      </c>
      <c r="R708" s="194"/>
      <c r="S708" s="194"/>
      <c r="T708" s="194"/>
      <c r="U708" s="17"/>
      <c r="V708" s="17"/>
      <c r="Z708" s="81" t="s">
        <v>4</v>
      </c>
      <c r="AA708" s="103">
        <f>$D$3</f>
        <v>0</v>
      </c>
      <c r="AB708" s="101"/>
      <c r="AC708" s="101"/>
    </row>
    <row r="709" spans="5:32" ht="15" thickBot="1" x14ac:dyDescent="0.4">
      <c r="E709" s="101"/>
      <c r="F709" s="104" t="s">
        <v>6</v>
      </c>
      <c r="G709" s="210">
        <f>E36</f>
        <v>20</v>
      </c>
      <c r="H709" s="211"/>
      <c r="I709" s="211"/>
      <c r="J709" s="211"/>
      <c r="K709" s="17"/>
      <c r="L709" s="211">
        <f>$F$3</f>
        <v>133</v>
      </c>
      <c r="M709" s="211"/>
      <c r="N709" s="211"/>
      <c r="O709" s="211">
        <f>$G$3</f>
        <v>68.599999999999994</v>
      </c>
      <c r="P709" s="211"/>
      <c r="Q709" s="212">
        <f>ROUND((G709*(L709/113)+(O709-AA712)),0)</f>
        <v>20</v>
      </c>
      <c r="R709" s="212"/>
      <c r="S709" s="212"/>
      <c r="T709" s="212"/>
      <c r="U709" s="17"/>
      <c r="V709" s="17"/>
      <c r="AA709" s="17"/>
      <c r="AB709" s="101"/>
      <c r="AC709" s="101"/>
    </row>
    <row r="710" spans="5:32" ht="15" thickBot="1" x14ac:dyDescent="0.4">
      <c r="E710" s="101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01"/>
      <c r="AC710" s="101"/>
    </row>
    <row r="711" spans="5:32" ht="15" thickBot="1" x14ac:dyDescent="0.4">
      <c r="E711" s="101"/>
      <c r="F711" s="105" t="s">
        <v>14</v>
      </c>
      <c r="G711" s="106">
        <v>1</v>
      </c>
      <c r="H711" s="106">
        <v>2</v>
      </c>
      <c r="I711" s="106">
        <v>3</v>
      </c>
      <c r="J711" s="106">
        <v>4</v>
      </c>
      <c r="K711" s="106">
        <v>5</v>
      </c>
      <c r="L711" s="106">
        <v>6</v>
      </c>
      <c r="M711" s="106">
        <v>7</v>
      </c>
      <c r="N711" s="106">
        <v>8</v>
      </c>
      <c r="O711" s="107">
        <v>9</v>
      </c>
      <c r="P711" s="36" t="s">
        <v>8</v>
      </c>
      <c r="Q711" s="108">
        <v>10</v>
      </c>
      <c r="R711" s="106">
        <v>11</v>
      </c>
      <c r="S711" s="106">
        <v>12</v>
      </c>
      <c r="T711" s="106">
        <v>13</v>
      </c>
      <c r="U711" s="106">
        <v>14</v>
      </c>
      <c r="V711" s="106">
        <v>15</v>
      </c>
      <c r="W711" s="106">
        <v>16</v>
      </c>
      <c r="X711" s="106">
        <v>17</v>
      </c>
      <c r="Y711" s="107">
        <v>18</v>
      </c>
      <c r="Z711" s="36" t="s">
        <v>9</v>
      </c>
      <c r="AA711" s="37" t="s">
        <v>10</v>
      </c>
      <c r="AB711" s="101"/>
      <c r="AC711" s="101"/>
    </row>
    <row r="712" spans="5:32" x14ac:dyDescent="0.35">
      <c r="E712" s="101"/>
      <c r="F712" s="109" t="s">
        <v>11</v>
      </c>
      <c r="G712" s="110">
        <f>G$7</f>
        <v>4</v>
      </c>
      <c r="H712" s="110">
        <f t="shared" ref="H712:O712" si="393">H$7</f>
        <v>4</v>
      </c>
      <c r="I712" s="110">
        <f t="shared" si="393"/>
        <v>5</v>
      </c>
      <c r="J712" s="110">
        <f t="shared" si="393"/>
        <v>4</v>
      </c>
      <c r="K712" s="110">
        <f t="shared" si="393"/>
        <v>3</v>
      </c>
      <c r="L712" s="110">
        <f t="shared" si="393"/>
        <v>5</v>
      </c>
      <c r="M712" s="110">
        <f t="shared" si="393"/>
        <v>3</v>
      </c>
      <c r="N712" s="110">
        <f t="shared" si="393"/>
        <v>5</v>
      </c>
      <c r="O712" s="110">
        <f t="shared" si="393"/>
        <v>3</v>
      </c>
      <c r="P712" s="111">
        <f>SUM(G712:O712)</f>
        <v>36</v>
      </c>
      <c r="Q712" s="110">
        <f t="shared" ref="Q712:Y712" si="394">Q$7</f>
        <v>4</v>
      </c>
      <c r="R712" s="112">
        <f t="shared" si="394"/>
        <v>4</v>
      </c>
      <c r="S712" s="112">
        <f t="shared" si="394"/>
        <v>3</v>
      </c>
      <c r="T712" s="112">
        <f t="shared" si="394"/>
        <v>5</v>
      </c>
      <c r="U712" s="112">
        <f t="shared" si="394"/>
        <v>3</v>
      </c>
      <c r="V712" s="112">
        <f t="shared" si="394"/>
        <v>4</v>
      </c>
      <c r="W712" s="112">
        <f t="shared" si="394"/>
        <v>4</v>
      </c>
      <c r="X712" s="112">
        <f t="shared" si="394"/>
        <v>5</v>
      </c>
      <c r="Y712" s="113">
        <f t="shared" si="394"/>
        <v>4</v>
      </c>
      <c r="Z712" s="111">
        <f>SUM(Q712:Y712)</f>
        <v>36</v>
      </c>
      <c r="AA712" s="44">
        <f>SUM(P712+Z712)</f>
        <v>72</v>
      </c>
      <c r="AB712" s="101"/>
      <c r="AC712" s="101"/>
    </row>
    <row r="713" spans="5:32" x14ac:dyDescent="0.35">
      <c r="E713" s="101"/>
      <c r="F713" s="114" t="s">
        <v>7</v>
      </c>
      <c r="G713" s="115">
        <f>G$8</f>
        <v>4</v>
      </c>
      <c r="H713" s="115">
        <f t="shared" ref="H713:O713" si="395">H$8</f>
        <v>8</v>
      </c>
      <c r="I713" s="115">
        <f t="shared" si="395"/>
        <v>12</v>
      </c>
      <c r="J713" s="115">
        <f t="shared" si="395"/>
        <v>14</v>
      </c>
      <c r="K713" s="115">
        <f t="shared" si="395"/>
        <v>2</v>
      </c>
      <c r="L713" s="115">
        <f t="shared" si="395"/>
        <v>10</v>
      </c>
      <c r="M713" s="115">
        <f t="shared" si="395"/>
        <v>18</v>
      </c>
      <c r="N713" s="115">
        <f t="shared" si="395"/>
        <v>16</v>
      </c>
      <c r="O713" s="116">
        <f t="shared" si="395"/>
        <v>6</v>
      </c>
      <c r="P713" s="117"/>
      <c r="Q713" s="118">
        <f t="shared" ref="Q713:Y713" si="396">Q$8</f>
        <v>1</v>
      </c>
      <c r="R713" s="119">
        <f t="shared" si="396"/>
        <v>9</v>
      </c>
      <c r="S713" s="119">
        <f t="shared" si="396"/>
        <v>11</v>
      </c>
      <c r="T713" s="119">
        <f t="shared" si="396"/>
        <v>5</v>
      </c>
      <c r="U713" s="119">
        <f t="shared" si="396"/>
        <v>17</v>
      </c>
      <c r="V713" s="119">
        <f t="shared" si="396"/>
        <v>15</v>
      </c>
      <c r="W713" s="119">
        <f t="shared" si="396"/>
        <v>3</v>
      </c>
      <c r="X713" s="119">
        <f t="shared" si="396"/>
        <v>13</v>
      </c>
      <c r="Y713" s="116">
        <f t="shared" si="396"/>
        <v>7</v>
      </c>
      <c r="Z713" s="117"/>
      <c r="AA713" s="120"/>
      <c r="AB713" s="101"/>
      <c r="AC713" s="101"/>
    </row>
    <row r="714" spans="5:32" ht="15" thickBot="1" x14ac:dyDescent="0.4">
      <c r="E714" s="101"/>
      <c r="F714" s="121" t="s">
        <v>50</v>
      </c>
      <c r="G714" s="122">
        <f>IF($Q709&lt;=18,IF(G713&lt;=$Q709,1,0),IF($Q709&lt;=36,IF(G713&lt;=($Q709-18),2,1),IF($Q709&gt;36,IF(G713&lt;=($Q709-36),3,2))))</f>
        <v>1</v>
      </c>
      <c r="H714" s="122">
        <f t="shared" ref="H714:O714" si="397">IF($Q709&lt;=18,IF(H713&lt;=$Q709,1,0),IF($Q709&lt;=36,IF(H713&lt;=($Q709-18),2,1),IF($Q709&gt;36,IF(H713&lt;=($Q709-36),3,2))))</f>
        <v>1</v>
      </c>
      <c r="I714" s="122">
        <f t="shared" si="397"/>
        <v>1</v>
      </c>
      <c r="J714" s="122">
        <f t="shared" si="397"/>
        <v>1</v>
      </c>
      <c r="K714" s="122">
        <f t="shared" si="397"/>
        <v>2</v>
      </c>
      <c r="L714" s="122">
        <f t="shared" si="397"/>
        <v>1</v>
      </c>
      <c r="M714" s="122">
        <f t="shared" si="397"/>
        <v>1</v>
      </c>
      <c r="N714" s="122">
        <f t="shared" si="397"/>
        <v>1</v>
      </c>
      <c r="O714" s="123">
        <f t="shared" si="397"/>
        <v>1</v>
      </c>
      <c r="P714" s="124">
        <f>SUM(G714:O714)</f>
        <v>10</v>
      </c>
      <c r="Q714" s="123">
        <f t="shared" ref="Q714:Y714" si="398">IF($Q709&lt;=18,IF(Q713&lt;=$Q709,1,0),IF($Q709&lt;=36,IF(Q713&lt;=($Q709-18),2,1),IF($Q709&gt;36,IF(Q713&lt;=($Q709-36),3,2))))</f>
        <v>2</v>
      </c>
      <c r="R714" s="123">
        <f t="shared" si="398"/>
        <v>1</v>
      </c>
      <c r="S714" s="123">
        <f t="shared" si="398"/>
        <v>1</v>
      </c>
      <c r="T714" s="123">
        <f t="shared" si="398"/>
        <v>1</v>
      </c>
      <c r="U714" s="123">
        <f t="shared" si="398"/>
        <v>1</v>
      </c>
      <c r="V714" s="123">
        <f t="shared" si="398"/>
        <v>1</v>
      </c>
      <c r="W714" s="123">
        <f t="shared" si="398"/>
        <v>1</v>
      </c>
      <c r="X714" s="123">
        <f t="shared" si="398"/>
        <v>1</v>
      </c>
      <c r="Y714" s="123">
        <f t="shared" si="398"/>
        <v>1</v>
      </c>
      <c r="Z714" s="125">
        <f>SUM(Q714:Y714)</f>
        <v>10</v>
      </c>
      <c r="AA714" s="126">
        <f>P714+Z714</f>
        <v>20</v>
      </c>
      <c r="AB714" s="101"/>
      <c r="AC714" s="101"/>
    </row>
    <row r="715" spans="5:32" x14ac:dyDescent="0.35">
      <c r="E715" s="101"/>
      <c r="F715" s="127" t="s">
        <v>51</v>
      </c>
      <c r="G715" s="128">
        <f t="shared" ref="G715:O715" si="399">G36</f>
        <v>10</v>
      </c>
      <c r="H715" s="128">
        <f t="shared" si="399"/>
        <v>10</v>
      </c>
      <c r="I715" s="128">
        <f t="shared" si="399"/>
        <v>10</v>
      </c>
      <c r="J715" s="128">
        <f t="shared" si="399"/>
        <v>10</v>
      </c>
      <c r="K715" s="128">
        <f t="shared" si="399"/>
        <v>10</v>
      </c>
      <c r="L715" s="128">
        <f t="shared" si="399"/>
        <v>10</v>
      </c>
      <c r="M715" s="128">
        <f t="shared" si="399"/>
        <v>10</v>
      </c>
      <c r="N715" s="128">
        <f t="shared" si="399"/>
        <v>10</v>
      </c>
      <c r="O715" s="128">
        <f t="shared" si="399"/>
        <v>10</v>
      </c>
      <c r="P715" s="129">
        <f>SUM(G715:O715)</f>
        <v>90</v>
      </c>
      <c r="Q715" s="130">
        <f t="shared" ref="Q715:Y715" si="400">Q36</f>
        <v>10</v>
      </c>
      <c r="R715" s="128">
        <f t="shared" si="400"/>
        <v>10</v>
      </c>
      <c r="S715" s="128">
        <f t="shared" si="400"/>
        <v>10</v>
      </c>
      <c r="T715" s="128">
        <f t="shared" si="400"/>
        <v>10</v>
      </c>
      <c r="U715" s="128">
        <f t="shared" si="400"/>
        <v>10</v>
      </c>
      <c r="V715" s="128">
        <f t="shared" si="400"/>
        <v>10</v>
      </c>
      <c r="W715" s="128">
        <f t="shared" si="400"/>
        <v>10</v>
      </c>
      <c r="X715" s="128">
        <f t="shared" si="400"/>
        <v>10</v>
      </c>
      <c r="Y715" s="131">
        <f t="shared" si="400"/>
        <v>10</v>
      </c>
      <c r="Z715" s="129">
        <f>SUM(Q715:Y715)</f>
        <v>90</v>
      </c>
      <c r="AA715" s="132">
        <f>P715+Z715</f>
        <v>180</v>
      </c>
      <c r="AB715" s="101"/>
      <c r="AC715" s="101"/>
    </row>
    <row r="716" spans="5:32" x14ac:dyDescent="0.35">
      <c r="E716" s="101"/>
      <c r="F716" s="133" t="s">
        <v>52</v>
      </c>
      <c r="G716" s="134">
        <f>IF(G715-G712=-1,3+G714)+IF(G715-G712=0,2+G714)+IF(G715-G712=1,1+G714)+IF(G715-G712=2,G714)+IF(G715-G712=3,IF(G714-1&gt;0,G714-1,0))+IF(G715-G712=4,IF(G714-2&gt;0,G714-2,0))</f>
        <v>0</v>
      </c>
      <c r="H716" s="134">
        <f t="shared" ref="H716:O716" si="401">IF(H715-H712=-1,3+H714)+IF(H715-H712=0,2+H714)+IF(H715-H712=1,1+H714)+IF(H715-H712=2,H714)+IF(H715-H712=3,IF(H714-1&gt;0,H714-1,0))+IF(H715-H712=4,IF(H714-2&gt;0,H714-2,0))</f>
        <v>0</v>
      </c>
      <c r="I716" s="134">
        <f t="shared" si="401"/>
        <v>0</v>
      </c>
      <c r="J716" s="134">
        <f t="shared" si="401"/>
        <v>0</v>
      </c>
      <c r="K716" s="134">
        <f t="shared" si="401"/>
        <v>0</v>
      </c>
      <c r="L716" s="134">
        <f t="shared" si="401"/>
        <v>0</v>
      </c>
      <c r="M716" s="134">
        <f t="shared" si="401"/>
        <v>0</v>
      </c>
      <c r="N716" s="134">
        <f t="shared" si="401"/>
        <v>0</v>
      </c>
      <c r="O716" s="135">
        <f t="shared" si="401"/>
        <v>0</v>
      </c>
      <c r="P716" s="136">
        <f>SUM(G716:O716)</f>
        <v>0</v>
      </c>
      <c r="Q716" s="137">
        <f t="shared" ref="Q716:Y716" si="402">IF(Q715-Q712=-1,3+Q714)+IF(Q715-Q712=0,2+Q714)+IF(Q715-Q712=1,1+Q714)+IF(Q715-Q712=2,Q714)+IF(Q715-Q712=3,IF(Q714-1&gt;0,Q714-1,0))+IF(Q715-Q712=4,IF(Q714-2&gt;0,Q714-2,0))</f>
        <v>0</v>
      </c>
      <c r="R716" s="138">
        <f t="shared" si="402"/>
        <v>0</v>
      </c>
      <c r="S716" s="138">
        <f t="shared" si="402"/>
        <v>0</v>
      </c>
      <c r="T716" s="138">
        <f t="shared" si="402"/>
        <v>0</v>
      </c>
      <c r="U716" s="138">
        <f t="shared" si="402"/>
        <v>0</v>
      </c>
      <c r="V716" s="138">
        <f t="shared" si="402"/>
        <v>0</v>
      </c>
      <c r="W716" s="138">
        <f t="shared" si="402"/>
        <v>0</v>
      </c>
      <c r="X716" s="138">
        <f t="shared" si="402"/>
        <v>0</v>
      </c>
      <c r="Y716" s="135">
        <f t="shared" si="402"/>
        <v>0</v>
      </c>
      <c r="Z716" s="136">
        <f>SUM(Q716:Y716)</f>
        <v>0</v>
      </c>
      <c r="AA716" s="139">
        <f>P716+Z716</f>
        <v>0</v>
      </c>
      <c r="AB716" s="101"/>
      <c r="AC716" s="101"/>
    </row>
    <row r="717" spans="5:32" ht="15" thickBot="1" x14ac:dyDescent="0.4">
      <c r="E717" s="101"/>
      <c r="F717" s="140" t="s">
        <v>53</v>
      </c>
      <c r="G717" s="141">
        <f t="shared" ref="G717:O717" si="403">IF(G715-G712=-2,4)+IF(G715-G712=-1,3)+IF(G715-G712=0,2)+IF(G715-G712=1,1)+IF(G715-G712&gt;2,0)</f>
        <v>0</v>
      </c>
      <c r="H717" s="141">
        <f t="shared" si="403"/>
        <v>0</v>
      </c>
      <c r="I717" s="141">
        <f t="shared" si="403"/>
        <v>0</v>
      </c>
      <c r="J717" s="141">
        <f t="shared" si="403"/>
        <v>0</v>
      </c>
      <c r="K717" s="141">
        <f t="shared" si="403"/>
        <v>0</v>
      </c>
      <c r="L717" s="141">
        <f t="shared" si="403"/>
        <v>0</v>
      </c>
      <c r="M717" s="141">
        <f t="shared" si="403"/>
        <v>0</v>
      </c>
      <c r="N717" s="141">
        <f t="shared" si="403"/>
        <v>0</v>
      </c>
      <c r="O717" s="142">
        <f t="shared" si="403"/>
        <v>0</v>
      </c>
      <c r="P717" s="143">
        <f>SUM(G717:O717)</f>
        <v>0</v>
      </c>
      <c r="Q717" s="142">
        <f t="shared" ref="Q717:Y717" si="404">IF(Q715-Q712=-2,4)+IF(Q715-Q712=-1,3)+IF(Q715-Q712=0,2)+IF(Q715-Q712=1,1)+IF(Q715-Q712&gt;2,0)</f>
        <v>0</v>
      </c>
      <c r="R717" s="142">
        <f t="shared" si="404"/>
        <v>0</v>
      </c>
      <c r="S717" s="142">
        <f t="shared" si="404"/>
        <v>0</v>
      </c>
      <c r="T717" s="142">
        <f t="shared" si="404"/>
        <v>0</v>
      </c>
      <c r="U717" s="142">
        <f t="shared" si="404"/>
        <v>0</v>
      </c>
      <c r="V717" s="142">
        <f t="shared" si="404"/>
        <v>0</v>
      </c>
      <c r="W717" s="142">
        <f t="shared" si="404"/>
        <v>0</v>
      </c>
      <c r="X717" s="142">
        <f t="shared" si="404"/>
        <v>0</v>
      </c>
      <c r="Y717" s="142">
        <f t="shared" si="404"/>
        <v>0</v>
      </c>
      <c r="Z717" s="143">
        <f>SUM(Q717:Y717)</f>
        <v>0</v>
      </c>
      <c r="AA717" s="144">
        <f>P717+Z717</f>
        <v>0</v>
      </c>
      <c r="AB717" s="101"/>
      <c r="AC717" s="101"/>
    </row>
    <row r="718" spans="5:32" x14ac:dyDescent="0.35">
      <c r="E718" s="101"/>
      <c r="F718" s="38"/>
      <c r="G718" s="28">
        <f>G715-G712</f>
        <v>6</v>
      </c>
      <c r="H718" s="28">
        <f t="shared" ref="H718:O718" si="405">H715-H712</f>
        <v>6</v>
      </c>
      <c r="I718" s="28">
        <f t="shared" si="405"/>
        <v>5</v>
      </c>
      <c r="J718" s="28">
        <f t="shared" si="405"/>
        <v>6</v>
      </c>
      <c r="K718" s="28">
        <f t="shared" si="405"/>
        <v>7</v>
      </c>
      <c r="L718" s="28">
        <f t="shared" si="405"/>
        <v>5</v>
      </c>
      <c r="M718" s="28">
        <f t="shared" si="405"/>
        <v>7</v>
      </c>
      <c r="N718" s="28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5"/>
      <c r="AA718" s="146"/>
      <c r="AB718" s="101"/>
      <c r="AC718" s="101"/>
    </row>
    <row r="719" spans="5:32" x14ac:dyDescent="0.35">
      <c r="E719" s="101"/>
      <c r="F719" s="38"/>
      <c r="G719" s="28"/>
      <c r="H719" s="28"/>
      <c r="I719" s="28"/>
      <c r="J719" s="28"/>
      <c r="K719" s="28"/>
      <c r="L719" s="28"/>
      <c r="M719" s="28"/>
      <c r="N719" s="2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5"/>
      <c r="AA719" s="146"/>
      <c r="AB719" s="101"/>
      <c r="AC719" s="101"/>
    </row>
    <row r="720" spans="5:32" ht="15" thickBot="1" x14ac:dyDescent="0.4">
      <c r="E720" s="101"/>
      <c r="F720" s="38"/>
      <c r="G720" s="28"/>
      <c r="H720" s="28"/>
      <c r="I720" s="28"/>
      <c r="J720" s="28"/>
      <c r="K720" s="28"/>
      <c r="L720" s="28"/>
      <c r="M720" s="28"/>
      <c r="N720" s="2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01"/>
      <c r="AC720" s="101"/>
    </row>
    <row r="721" spans="5:32" ht="15" thickBot="1" x14ac:dyDescent="0.4">
      <c r="E721" s="147"/>
      <c r="F721" s="213" t="s">
        <v>54</v>
      </c>
      <c r="G721" s="213"/>
      <c r="H721" s="214" t="s">
        <v>55</v>
      </c>
      <c r="I721" s="214"/>
      <c r="J721" s="214"/>
      <c r="K721" s="214"/>
      <c r="L721" s="148">
        <f>COUNTIF(G718:Y718,"&lt;=-2")</f>
        <v>0</v>
      </c>
      <c r="M721" s="215" t="s">
        <v>56</v>
      </c>
      <c r="N721" s="215"/>
      <c r="O721" s="107">
        <f>COUNTIF(G718:Y718,"=0")</f>
        <v>0</v>
      </c>
      <c r="P721" s="198" t="s">
        <v>57</v>
      </c>
      <c r="Q721" s="198"/>
      <c r="R721" s="198"/>
      <c r="S721" s="198"/>
      <c r="T721" s="198"/>
      <c r="U721" s="148">
        <f>COUNTIF(G718:Y718,"=2")</f>
        <v>0</v>
      </c>
      <c r="V721" s="149"/>
      <c r="W721" s="149"/>
      <c r="X721" s="149"/>
      <c r="Y721" s="149"/>
      <c r="Z721" s="150"/>
      <c r="AA721" s="146"/>
      <c r="AB721" s="147"/>
      <c r="AC721" s="147"/>
      <c r="AD721" s="74"/>
      <c r="AE721" s="74"/>
      <c r="AF721" s="74"/>
    </row>
    <row r="722" spans="5:32" ht="15" thickBot="1" x14ac:dyDescent="0.4">
      <c r="E722" s="147"/>
      <c r="F722" s="213"/>
      <c r="G722" s="213"/>
      <c r="H722" s="216" t="s">
        <v>58</v>
      </c>
      <c r="I722" s="216"/>
      <c r="J722" s="216"/>
      <c r="K722" s="216"/>
      <c r="L722" s="151">
        <f>COUNTIF(G718:Y718,"=-1")</f>
        <v>0</v>
      </c>
      <c r="M722" s="217" t="s">
        <v>59</v>
      </c>
      <c r="N722" s="217"/>
      <c r="O722" s="152">
        <f>COUNTIF(G718:Y718,"=1")</f>
        <v>0</v>
      </c>
      <c r="P722" s="198" t="s">
        <v>60</v>
      </c>
      <c r="Q722" s="198"/>
      <c r="R722" s="198"/>
      <c r="S722" s="198"/>
      <c r="T722" s="198"/>
      <c r="U722" s="151">
        <f>COUNTIF(G718:Y718,"&gt;=3")</f>
        <v>18</v>
      </c>
      <c r="V722" s="149"/>
      <c r="W722" s="149"/>
      <c r="X722" s="149"/>
      <c r="Y722" s="149"/>
      <c r="Z722" s="150"/>
      <c r="AA722" s="146"/>
      <c r="AB722" s="147"/>
      <c r="AC722" s="147"/>
      <c r="AD722" s="74"/>
      <c r="AE722" s="74"/>
      <c r="AF722" s="74"/>
    </row>
    <row r="723" spans="5:32" x14ac:dyDescent="0.35">
      <c r="E723" s="147"/>
      <c r="F723" s="153"/>
      <c r="G723" s="153"/>
      <c r="H723" s="199" t="str">
        <f>M721</f>
        <v>Par</v>
      </c>
      <c r="I723" s="199"/>
      <c r="J723" s="28"/>
      <c r="K723" s="28"/>
      <c r="L723" s="28">
        <f>O721</f>
        <v>0</v>
      </c>
      <c r="M723" s="28"/>
      <c r="N723" s="38"/>
      <c r="O723" s="15"/>
      <c r="P723" s="149"/>
      <c r="Q723" s="149"/>
      <c r="R723" s="149"/>
      <c r="S723" s="149"/>
      <c r="T723" s="149"/>
      <c r="U723" s="15"/>
      <c r="V723" s="149"/>
      <c r="W723" s="149"/>
      <c r="X723" s="149"/>
      <c r="Y723" s="149"/>
      <c r="Z723" s="150"/>
      <c r="AA723" s="146"/>
      <c r="AB723" s="147"/>
      <c r="AC723" s="147"/>
      <c r="AD723" s="74"/>
      <c r="AE723" s="74"/>
      <c r="AF723" s="74"/>
    </row>
    <row r="724" spans="5:32" x14ac:dyDescent="0.35">
      <c r="E724" s="147"/>
      <c r="F724" s="153"/>
      <c r="G724" s="153"/>
      <c r="H724" s="200" t="str">
        <f>M722</f>
        <v>Bogey</v>
      </c>
      <c r="I724" s="200"/>
      <c r="J724" s="28"/>
      <c r="K724" s="28"/>
      <c r="L724" s="28">
        <f>O722</f>
        <v>0</v>
      </c>
      <c r="M724" s="28"/>
      <c r="N724" s="38"/>
      <c r="O724" s="15"/>
      <c r="P724" s="149"/>
      <c r="Q724" s="149"/>
      <c r="R724" s="149"/>
      <c r="S724" s="149"/>
      <c r="T724" s="149"/>
      <c r="U724" s="15"/>
      <c r="V724" s="149"/>
      <c r="W724" s="149"/>
      <c r="X724" s="149"/>
      <c r="Y724" s="149"/>
      <c r="Z724" s="150"/>
      <c r="AA724" s="146"/>
      <c r="AB724" s="147"/>
      <c r="AC724" s="147"/>
      <c r="AD724" s="74"/>
      <c r="AE724" s="74"/>
      <c r="AF724" s="74"/>
    </row>
    <row r="725" spans="5:32" x14ac:dyDescent="0.35">
      <c r="E725" s="147"/>
      <c r="F725" s="153"/>
      <c r="G725" s="153"/>
      <c r="H725" s="38" t="str">
        <f>P721</f>
        <v>Double bogey</v>
      </c>
      <c r="I725" s="38"/>
      <c r="J725" s="38"/>
      <c r="K725" s="38"/>
      <c r="L725" s="28">
        <f>U721</f>
        <v>0</v>
      </c>
      <c r="M725" s="28"/>
      <c r="N725" s="38"/>
      <c r="O725" s="15"/>
      <c r="P725" s="149"/>
      <c r="Q725" s="149"/>
      <c r="R725" s="149"/>
      <c r="S725" s="149"/>
      <c r="T725" s="149"/>
      <c r="U725" s="15"/>
      <c r="V725" s="149"/>
      <c r="W725" s="149"/>
      <c r="X725" s="149"/>
      <c r="Y725" s="149"/>
      <c r="Z725" s="150"/>
      <c r="AA725" s="146"/>
      <c r="AB725" s="147"/>
      <c r="AC725" s="147"/>
      <c r="AD725" s="74"/>
      <c r="AE725" s="74"/>
      <c r="AF725" s="74"/>
    </row>
    <row r="726" spans="5:32" x14ac:dyDescent="0.35">
      <c r="E726" s="147"/>
      <c r="F726" s="153"/>
      <c r="G726" s="153"/>
      <c r="H726" s="38" t="str">
        <f>P722</f>
        <v>Triple bogey &amp; plus</v>
      </c>
      <c r="I726" s="38"/>
      <c r="J726" s="38"/>
      <c r="K726" s="38"/>
      <c r="L726" s="28">
        <f>U722</f>
        <v>18</v>
      </c>
      <c r="M726" s="28"/>
      <c r="N726" s="38"/>
      <c r="O726" s="15"/>
      <c r="P726" s="149"/>
      <c r="Q726" s="149"/>
      <c r="R726" s="149"/>
      <c r="S726" s="149"/>
      <c r="T726" s="149"/>
      <c r="U726" s="15"/>
      <c r="V726" s="149"/>
      <c r="W726" s="149"/>
      <c r="X726" s="149"/>
      <c r="Y726" s="149"/>
      <c r="Z726" s="150"/>
      <c r="AA726" s="146"/>
      <c r="AB726" s="147"/>
      <c r="AC726" s="147"/>
      <c r="AD726" s="74"/>
      <c r="AE726" s="74"/>
      <c r="AF726" s="74"/>
    </row>
    <row r="727" spans="5:32" x14ac:dyDescent="0.35">
      <c r="E727" s="147"/>
      <c r="F727" s="153"/>
      <c r="G727" s="153"/>
      <c r="H727" s="38"/>
      <c r="I727" s="38"/>
      <c r="J727" s="38"/>
      <c r="K727" s="38"/>
      <c r="L727" s="28"/>
      <c r="M727" s="38"/>
      <c r="N727" s="38"/>
      <c r="O727" s="15"/>
      <c r="P727" s="149"/>
      <c r="Q727" s="149"/>
      <c r="R727" s="149"/>
      <c r="S727" s="149"/>
      <c r="T727" s="149"/>
      <c r="U727" s="15"/>
      <c r="V727" s="149"/>
      <c r="W727" s="149"/>
      <c r="X727" s="149"/>
      <c r="Y727" s="149"/>
      <c r="Z727" s="150"/>
      <c r="AA727" s="146"/>
      <c r="AB727" s="147"/>
      <c r="AC727" s="147"/>
      <c r="AD727" s="74"/>
      <c r="AE727" s="74"/>
      <c r="AF727" s="74"/>
    </row>
    <row r="728" spans="5:32" x14ac:dyDescent="0.35">
      <c r="E728" s="147"/>
      <c r="F728" s="153"/>
      <c r="G728" s="153"/>
      <c r="H728" s="38"/>
      <c r="I728" s="38"/>
      <c r="J728" s="38"/>
      <c r="K728" s="38"/>
      <c r="L728" s="28"/>
      <c r="M728" s="38"/>
      <c r="N728" s="38"/>
      <c r="O728" s="15"/>
      <c r="P728" s="149"/>
      <c r="Q728" s="149"/>
      <c r="R728" s="149"/>
      <c r="S728" s="149"/>
      <c r="T728" s="149"/>
      <c r="U728" s="15"/>
      <c r="V728" s="149"/>
      <c r="W728" s="149"/>
      <c r="X728" s="149"/>
      <c r="Y728" s="149"/>
      <c r="Z728" s="150"/>
      <c r="AA728" s="146"/>
      <c r="AB728" s="147"/>
      <c r="AC728" s="147"/>
      <c r="AD728" s="74"/>
      <c r="AE728" s="74"/>
      <c r="AF728" s="74"/>
    </row>
    <row r="729" spans="5:32" ht="15" thickBot="1" x14ac:dyDescent="0.4">
      <c r="E729" s="154"/>
      <c r="F729" s="155"/>
      <c r="G729" s="155"/>
      <c r="H729" s="156"/>
      <c r="I729" s="156"/>
      <c r="J729" s="156"/>
      <c r="K729" s="156"/>
      <c r="L729" s="156"/>
      <c r="M729" s="156"/>
      <c r="N729" s="156"/>
      <c r="O729" s="157"/>
      <c r="P729" s="157"/>
      <c r="Q729" s="157"/>
      <c r="R729" s="157"/>
      <c r="S729" s="158"/>
      <c r="T729" s="158"/>
      <c r="U729" s="158"/>
      <c r="V729" s="158"/>
      <c r="W729" s="158"/>
      <c r="X729" s="158"/>
      <c r="Y729" s="158"/>
      <c r="Z729" s="159"/>
      <c r="AA729" s="160"/>
      <c r="AB729" s="154"/>
      <c r="AC729" s="154"/>
      <c r="AD729" s="161"/>
      <c r="AE729" s="161"/>
      <c r="AF729" s="161"/>
    </row>
    <row r="730" spans="5:32" ht="15.5" thickTop="1" thickBot="1" x14ac:dyDescent="0.4"/>
    <row r="731" spans="5:32" x14ac:dyDescent="0.35">
      <c r="E731" s="101"/>
      <c r="F731" s="102" t="s">
        <v>49</v>
      </c>
      <c r="G731" s="196">
        <f>C37</f>
        <v>0</v>
      </c>
      <c r="H731" s="196"/>
      <c r="I731" s="196"/>
      <c r="J731" s="196"/>
      <c r="K731" s="74"/>
      <c r="L731" s="197" t="s">
        <v>2</v>
      </c>
      <c r="M731" s="197"/>
      <c r="N731" s="197"/>
      <c r="O731" s="197" t="s">
        <v>3</v>
      </c>
      <c r="P731" s="197"/>
      <c r="Q731" s="194" t="s">
        <v>50</v>
      </c>
      <c r="R731" s="194"/>
      <c r="S731" s="194"/>
      <c r="T731" s="194"/>
      <c r="U731" s="17"/>
      <c r="V731" s="17"/>
      <c r="Z731" s="81" t="s">
        <v>4</v>
      </c>
      <c r="AA731" s="103">
        <f>$D$3</f>
        <v>0</v>
      </c>
      <c r="AB731" s="101"/>
      <c r="AC731" s="101"/>
    </row>
    <row r="732" spans="5:32" ht="15" thickBot="1" x14ac:dyDescent="0.4">
      <c r="E732" s="101"/>
      <c r="F732" s="104" t="s">
        <v>6</v>
      </c>
      <c r="G732" s="210">
        <f>E37</f>
        <v>20</v>
      </c>
      <c r="H732" s="211"/>
      <c r="I732" s="211"/>
      <c r="J732" s="211"/>
      <c r="K732" s="17"/>
      <c r="L732" s="211">
        <f>$F$3</f>
        <v>133</v>
      </c>
      <c r="M732" s="211"/>
      <c r="N732" s="211"/>
      <c r="O732" s="211">
        <f>$G$3</f>
        <v>68.599999999999994</v>
      </c>
      <c r="P732" s="211"/>
      <c r="Q732" s="212">
        <f>ROUND((G732*(L732/113)+(O732-AA735)),0)</f>
        <v>20</v>
      </c>
      <c r="R732" s="212"/>
      <c r="S732" s="212"/>
      <c r="T732" s="212"/>
      <c r="U732" s="17"/>
      <c r="V732" s="17"/>
      <c r="AA732" s="17"/>
      <c r="AB732" s="101"/>
      <c r="AC732" s="101"/>
    </row>
    <row r="733" spans="5:32" ht="15" thickBot="1" x14ac:dyDescent="0.4">
      <c r="E733" s="101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01"/>
      <c r="AC733" s="101"/>
    </row>
    <row r="734" spans="5:32" ht="15" thickBot="1" x14ac:dyDescent="0.4">
      <c r="E734" s="101"/>
      <c r="F734" s="105" t="s">
        <v>14</v>
      </c>
      <c r="G734" s="106">
        <v>1</v>
      </c>
      <c r="H734" s="106">
        <v>2</v>
      </c>
      <c r="I734" s="106">
        <v>3</v>
      </c>
      <c r="J734" s="106">
        <v>4</v>
      </c>
      <c r="K734" s="106">
        <v>5</v>
      </c>
      <c r="L734" s="106">
        <v>6</v>
      </c>
      <c r="M734" s="106">
        <v>7</v>
      </c>
      <c r="N734" s="106">
        <v>8</v>
      </c>
      <c r="O734" s="107">
        <v>9</v>
      </c>
      <c r="P734" s="36" t="s">
        <v>8</v>
      </c>
      <c r="Q734" s="108">
        <v>10</v>
      </c>
      <c r="R734" s="106">
        <v>11</v>
      </c>
      <c r="S734" s="106">
        <v>12</v>
      </c>
      <c r="T734" s="106">
        <v>13</v>
      </c>
      <c r="U734" s="106">
        <v>14</v>
      </c>
      <c r="V734" s="106">
        <v>15</v>
      </c>
      <c r="W734" s="106">
        <v>16</v>
      </c>
      <c r="X734" s="106">
        <v>17</v>
      </c>
      <c r="Y734" s="107">
        <v>18</v>
      </c>
      <c r="Z734" s="36" t="s">
        <v>9</v>
      </c>
      <c r="AA734" s="37" t="s">
        <v>10</v>
      </c>
      <c r="AB734" s="101"/>
      <c r="AC734" s="101"/>
    </row>
    <row r="735" spans="5:32" x14ac:dyDescent="0.35">
      <c r="E735" s="101"/>
      <c r="F735" s="109" t="s">
        <v>11</v>
      </c>
      <c r="G735" s="110">
        <f>G$7</f>
        <v>4</v>
      </c>
      <c r="H735" s="110">
        <f t="shared" ref="H735:O735" si="407">H$7</f>
        <v>4</v>
      </c>
      <c r="I735" s="110">
        <f t="shared" si="407"/>
        <v>5</v>
      </c>
      <c r="J735" s="110">
        <f t="shared" si="407"/>
        <v>4</v>
      </c>
      <c r="K735" s="110">
        <f t="shared" si="407"/>
        <v>3</v>
      </c>
      <c r="L735" s="110">
        <f t="shared" si="407"/>
        <v>5</v>
      </c>
      <c r="M735" s="110">
        <f t="shared" si="407"/>
        <v>3</v>
      </c>
      <c r="N735" s="110">
        <f t="shared" si="407"/>
        <v>5</v>
      </c>
      <c r="O735" s="110">
        <f t="shared" si="407"/>
        <v>3</v>
      </c>
      <c r="P735" s="111">
        <f>SUM(G735:O735)</f>
        <v>36</v>
      </c>
      <c r="Q735" s="110">
        <f t="shared" ref="Q735:Y735" si="408">Q$7</f>
        <v>4</v>
      </c>
      <c r="R735" s="112">
        <f t="shared" si="408"/>
        <v>4</v>
      </c>
      <c r="S735" s="112">
        <f t="shared" si="408"/>
        <v>3</v>
      </c>
      <c r="T735" s="112">
        <f t="shared" si="408"/>
        <v>5</v>
      </c>
      <c r="U735" s="112">
        <f t="shared" si="408"/>
        <v>3</v>
      </c>
      <c r="V735" s="112">
        <f t="shared" si="408"/>
        <v>4</v>
      </c>
      <c r="W735" s="112">
        <f t="shared" si="408"/>
        <v>4</v>
      </c>
      <c r="X735" s="112">
        <f t="shared" si="408"/>
        <v>5</v>
      </c>
      <c r="Y735" s="113">
        <f t="shared" si="408"/>
        <v>4</v>
      </c>
      <c r="Z735" s="111">
        <f>SUM(Q735:Y735)</f>
        <v>36</v>
      </c>
      <c r="AA735" s="44">
        <f>SUM(P735+Z735)</f>
        <v>72</v>
      </c>
      <c r="AB735" s="101"/>
      <c r="AC735" s="101"/>
    </row>
    <row r="736" spans="5:32" x14ac:dyDescent="0.35">
      <c r="E736" s="101"/>
      <c r="F736" s="114" t="s">
        <v>7</v>
      </c>
      <c r="G736" s="115">
        <f>G$8</f>
        <v>4</v>
      </c>
      <c r="H736" s="115">
        <f t="shared" ref="H736:O736" si="409">H$8</f>
        <v>8</v>
      </c>
      <c r="I736" s="115">
        <f t="shared" si="409"/>
        <v>12</v>
      </c>
      <c r="J736" s="115">
        <f t="shared" si="409"/>
        <v>14</v>
      </c>
      <c r="K736" s="115">
        <f t="shared" si="409"/>
        <v>2</v>
      </c>
      <c r="L736" s="115">
        <f t="shared" si="409"/>
        <v>10</v>
      </c>
      <c r="M736" s="115">
        <f t="shared" si="409"/>
        <v>18</v>
      </c>
      <c r="N736" s="115">
        <f t="shared" si="409"/>
        <v>16</v>
      </c>
      <c r="O736" s="116">
        <f t="shared" si="409"/>
        <v>6</v>
      </c>
      <c r="P736" s="117"/>
      <c r="Q736" s="118">
        <f t="shared" ref="Q736:Y736" si="410">Q$8</f>
        <v>1</v>
      </c>
      <c r="R736" s="119">
        <f t="shared" si="410"/>
        <v>9</v>
      </c>
      <c r="S736" s="119">
        <f t="shared" si="410"/>
        <v>11</v>
      </c>
      <c r="T736" s="119">
        <f t="shared" si="410"/>
        <v>5</v>
      </c>
      <c r="U736" s="119">
        <f t="shared" si="410"/>
        <v>17</v>
      </c>
      <c r="V736" s="119">
        <f t="shared" si="410"/>
        <v>15</v>
      </c>
      <c r="W736" s="119">
        <f t="shared" si="410"/>
        <v>3</v>
      </c>
      <c r="X736" s="119">
        <f t="shared" si="410"/>
        <v>13</v>
      </c>
      <c r="Y736" s="116">
        <f t="shared" si="410"/>
        <v>7</v>
      </c>
      <c r="Z736" s="117"/>
      <c r="AA736" s="120"/>
      <c r="AB736" s="101"/>
      <c r="AC736" s="101"/>
    </row>
    <row r="737" spans="5:32" ht="15" thickBot="1" x14ac:dyDescent="0.4">
      <c r="E737" s="101"/>
      <c r="F737" s="121" t="s">
        <v>50</v>
      </c>
      <c r="G737" s="122">
        <f>IF($Q732&lt;=18,IF(G736&lt;=$Q732,1,0),IF($Q732&lt;=36,IF(G736&lt;=($Q732-18),2,1),IF($Q732&gt;36,IF(G736&lt;=($Q732-36),3,2))))</f>
        <v>1</v>
      </c>
      <c r="H737" s="122">
        <f t="shared" ref="H737:O737" si="411">IF($Q732&lt;=18,IF(H736&lt;=$Q732,1,0),IF($Q732&lt;=36,IF(H736&lt;=($Q732-18),2,1),IF($Q732&gt;36,IF(H736&lt;=($Q732-36),3,2))))</f>
        <v>1</v>
      </c>
      <c r="I737" s="122">
        <f t="shared" si="411"/>
        <v>1</v>
      </c>
      <c r="J737" s="122">
        <f t="shared" si="411"/>
        <v>1</v>
      </c>
      <c r="K737" s="122">
        <f t="shared" si="411"/>
        <v>2</v>
      </c>
      <c r="L737" s="122">
        <f t="shared" si="411"/>
        <v>1</v>
      </c>
      <c r="M737" s="122">
        <f t="shared" si="411"/>
        <v>1</v>
      </c>
      <c r="N737" s="122">
        <f t="shared" si="411"/>
        <v>1</v>
      </c>
      <c r="O737" s="123">
        <f t="shared" si="411"/>
        <v>1</v>
      </c>
      <c r="P737" s="124">
        <f>SUM(G737:O737)</f>
        <v>10</v>
      </c>
      <c r="Q737" s="123">
        <f t="shared" ref="Q737:Y737" si="412">IF($Q732&lt;=18,IF(Q736&lt;=$Q732,1,0),IF($Q732&lt;=36,IF(Q736&lt;=($Q732-18),2,1),IF($Q732&gt;36,IF(Q736&lt;=($Q732-36),3,2))))</f>
        <v>2</v>
      </c>
      <c r="R737" s="123">
        <f t="shared" si="412"/>
        <v>1</v>
      </c>
      <c r="S737" s="123">
        <f t="shared" si="412"/>
        <v>1</v>
      </c>
      <c r="T737" s="123">
        <f t="shared" si="412"/>
        <v>1</v>
      </c>
      <c r="U737" s="123">
        <f t="shared" si="412"/>
        <v>1</v>
      </c>
      <c r="V737" s="123">
        <f t="shared" si="412"/>
        <v>1</v>
      </c>
      <c r="W737" s="123">
        <f t="shared" si="412"/>
        <v>1</v>
      </c>
      <c r="X737" s="123">
        <f t="shared" si="412"/>
        <v>1</v>
      </c>
      <c r="Y737" s="123">
        <f t="shared" si="412"/>
        <v>1</v>
      </c>
      <c r="Z737" s="125">
        <f>SUM(Q737:Y737)</f>
        <v>10</v>
      </c>
      <c r="AA737" s="126">
        <f>P737+Z737</f>
        <v>20</v>
      </c>
      <c r="AB737" s="101"/>
      <c r="AC737" s="101"/>
    </row>
    <row r="738" spans="5:32" x14ac:dyDescent="0.35">
      <c r="E738" s="101"/>
      <c r="F738" s="127" t="s">
        <v>51</v>
      </c>
      <c r="G738" s="128">
        <f t="shared" ref="G738:O738" si="413">G37</f>
        <v>10</v>
      </c>
      <c r="H738" s="128">
        <f t="shared" si="413"/>
        <v>10</v>
      </c>
      <c r="I738" s="128">
        <f t="shared" si="413"/>
        <v>10</v>
      </c>
      <c r="J738" s="128">
        <f t="shared" si="413"/>
        <v>10</v>
      </c>
      <c r="K738" s="128">
        <f t="shared" si="413"/>
        <v>10</v>
      </c>
      <c r="L738" s="128">
        <f t="shared" si="413"/>
        <v>10</v>
      </c>
      <c r="M738" s="128">
        <f t="shared" si="413"/>
        <v>10</v>
      </c>
      <c r="N738" s="128">
        <f t="shared" si="413"/>
        <v>10</v>
      </c>
      <c r="O738" s="128">
        <f t="shared" si="413"/>
        <v>10</v>
      </c>
      <c r="P738" s="129">
        <f>SUM(G738:O738)</f>
        <v>90</v>
      </c>
      <c r="Q738" s="130">
        <f t="shared" ref="Q738:Y738" si="414">Q37</f>
        <v>10</v>
      </c>
      <c r="R738" s="128">
        <f t="shared" si="414"/>
        <v>10</v>
      </c>
      <c r="S738" s="128">
        <f t="shared" si="414"/>
        <v>10</v>
      </c>
      <c r="T738" s="128">
        <f t="shared" si="414"/>
        <v>10</v>
      </c>
      <c r="U738" s="128">
        <f t="shared" si="414"/>
        <v>10</v>
      </c>
      <c r="V738" s="128">
        <f t="shared" si="414"/>
        <v>10</v>
      </c>
      <c r="W738" s="128">
        <f t="shared" si="414"/>
        <v>10</v>
      </c>
      <c r="X738" s="128">
        <f t="shared" si="414"/>
        <v>10</v>
      </c>
      <c r="Y738" s="131">
        <f t="shared" si="414"/>
        <v>10</v>
      </c>
      <c r="Z738" s="129">
        <f>SUM(Q738:Y738)</f>
        <v>90</v>
      </c>
      <c r="AA738" s="132">
        <f>P738+Z738</f>
        <v>180</v>
      </c>
      <c r="AB738" s="101"/>
      <c r="AC738" s="101"/>
    </row>
    <row r="739" spans="5:32" x14ac:dyDescent="0.35">
      <c r="E739" s="101"/>
      <c r="F739" s="133" t="s">
        <v>52</v>
      </c>
      <c r="G739" s="134">
        <f>IF(G738-G735=-1,3+G737)+IF(G738-G735=0,2+G737)+IF(G738-G735=1,1+G737)+IF(G738-G735=2,G737)+IF(G738-G735=3,IF(G737-1&gt;0,G737-1,0))+IF(G738-G735=4,IF(G737-2&gt;0,G737-2,0))</f>
        <v>0</v>
      </c>
      <c r="H739" s="134">
        <f t="shared" ref="H739:O739" si="415">IF(H738-H735=-1,3+H737)+IF(H738-H735=0,2+H737)+IF(H738-H735=1,1+H737)+IF(H738-H735=2,H737)+IF(H738-H735=3,IF(H737-1&gt;0,H737-1,0))+IF(H738-H735=4,IF(H737-2&gt;0,H737-2,0))</f>
        <v>0</v>
      </c>
      <c r="I739" s="134">
        <f t="shared" si="415"/>
        <v>0</v>
      </c>
      <c r="J739" s="134">
        <f t="shared" si="415"/>
        <v>0</v>
      </c>
      <c r="K739" s="134">
        <f t="shared" si="415"/>
        <v>0</v>
      </c>
      <c r="L739" s="134">
        <f t="shared" si="415"/>
        <v>0</v>
      </c>
      <c r="M739" s="134">
        <f t="shared" si="415"/>
        <v>0</v>
      </c>
      <c r="N739" s="134">
        <f t="shared" si="415"/>
        <v>0</v>
      </c>
      <c r="O739" s="135">
        <f t="shared" si="415"/>
        <v>0</v>
      </c>
      <c r="P739" s="136">
        <f>SUM(G739:O739)</f>
        <v>0</v>
      </c>
      <c r="Q739" s="137">
        <f t="shared" ref="Q739:Y739" si="416">IF(Q738-Q735=-1,3+Q737)+IF(Q738-Q735=0,2+Q737)+IF(Q738-Q735=1,1+Q737)+IF(Q738-Q735=2,Q737)+IF(Q738-Q735=3,IF(Q737-1&gt;0,Q737-1,0))+IF(Q738-Q735=4,IF(Q737-2&gt;0,Q737-2,0))</f>
        <v>0</v>
      </c>
      <c r="R739" s="138">
        <f t="shared" si="416"/>
        <v>0</v>
      </c>
      <c r="S739" s="138">
        <f t="shared" si="416"/>
        <v>0</v>
      </c>
      <c r="T739" s="138">
        <f t="shared" si="416"/>
        <v>0</v>
      </c>
      <c r="U739" s="138">
        <f t="shared" si="416"/>
        <v>0</v>
      </c>
      <c r="V739" s="138">
        <f t="shared" si="416"/>
        <v>0</v>
      </c>
      <c r="W739" s="138">
        <f t="shared" si="416"/>
        <v>0</v>
      </c>
      <c r="X739" s="138">
        <f t="shared" si="416"/>
        <v>0</v>
      </c>
      <c r="Y739" s="135">
        <f t="shared" si="416"/>
        <v>0</v>
      </c>
      <c r="Z739" s="136">
        <f>SUM(Q739:Y739)</f>
        <v>0</v>
      </c>
      <c r="AA739" s="139">
        <f>P739+Z739</f>
        <v>0</v>
      </c>
      <c r="AB739" s="101"/>
      <c r="AC739" s="101"/>
    </row>
    <row r="740" spans="5:32" ht="15" thickBot="1" x14ac:dyDescent="0.4">
      <c r="E740" s="101"/>
      <c r="F740" s="140" t="s">
        <v>53</v>
      </c>
      <c r="G740" s="141">
        <f t="shared" ref="G740:O740" si="417">IF(G738-G735=-2,4)+IF(G738-G735=-1,3)+IF(G738-G735=0,2)+IF(G738-G735=1,1)+IF(G738-G735&gt;2,0)</f>
        <v>0</v>
      </c>
      <c r="H740" s="141">
        <f t="shared" si="417"/>
        <v>0</v>
      </c>
      <c r="I740" s="141">
        <f t="shared" si="417"/>
        <v>0</v>
      </c>
      <c r="J740" s="141">
        <f t="shared" si="417"/>
        <v>0</v>
      </c>
      <c r="K740" s="141">
        <f t="shared" si="417"/>
        <v>0</v>
      </c>
      <c r="L740" s="141">
        <f t="shared" si="417"/>
        <v>0</v>
      </c>
      <c r="M740" s="141">
        <f t="shared" si="417"/>
        <v>0</v>
      </c>
      <c r="N740" s="141">
        <f t="shared" si="417"/>
        <v>0</v>
      </c>
      <c r="O740" s="142">
        <f t="shared" si="417"/>
        <v>0</v>
      </c>
      <c r="P740" s="143">
        <f>SUM(G740:O740)</f>
        <v>0</v>
      </c>
      <c r="Q740" s="142">
        <f t="shared" ref="Q740:Y740" si="418">IF(Q738-Q735=-2,4)+IF(Q738-Q735=-1,3)+IF(Q738-Q735=0,2)+IF(Q738-Q735=1,1)+IF(Q738-Q735&gt;2,0)</f>
        <v>0</v>
      </c>
      <c r="R740" s="142">
        <f t="shared" si="418"/>
        <v>0</v>
      </c>
      <c r="S740" s="142">
        <f t="shared" si="418"/>
        <v>0</v>
      </c>
      <c r="T740" s="142">
        <f t="shared" si="418"/>
        <v>0</v>
      </c>
      <c r="U740" s="142">
        <f t="shared" si="418"/>
        <v>0</v>
      </c>
      <c r="V740" s="142">
        <f t="shared" si="418"/>
        <v>0</v>
      </c>
      <c r="W740" s="142">
        <f t="shared" si="418"/>
        <v>0</v>
      </c>
      <c r="X740" s="142">
        <f t="shared" si="418"/>
        <v>0</v>
      </c>
      <c r="Y740" s="142">
        <f t="shared" si="418"/>
        <v>0</v>
      </c>
      <c r="Z740" s="143">
        <f>SUM(Q740:Y740)</f>
        <v>0</v>
      </c>
      <c r="AA740" s="144">
        <f>P740+Z740</f>
        <v>0</v>
      </c>
      <c r="AB740" s="101"/>
      <c r="AC740" s="101"/>
    </row>
    <row r="741" spans="5:32" x14ac:dyDescent="0.35">
      <c r="E741" s="101"/>
      <c r="F741" s="38"/>
      <c r="G741" s="28">
        <f>G738-G735</f>
        <v>6</v>
      </c>
      <c r="H741" s="28">
        <f t="shared" ref="H741:O741" si="419">H738-H735</f>
        <v>6</v>
      </c>
      <c r="I741" s="28">
        <f t="shared" si="419"/>
        <v>5</v>
      </c>
      <c r="J741" s="28">
        <f t="shared" si="419"/>
        <v>6</v>
      </c>
      <c r="K741" s="28">
        <f t="shared" si="419"/>
        <v>7</v>
      </c>
      <c r="L741" s="28">
        <f t="shared" si="419"/>
        <v>5</v>
      </c>
      <c r="M741" s="28">
        <f t="shared" si="419"/>
        <v>7</v>
      </c>
      <c r="N741" s="28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5"/>
      <c r="AA741" s="146"/>
      <c r="AB741" s="101"/>
      <c r="AC741" s="101"/>
    </row>
    <row r="742" spans="5:32" x14ac:dyDescent="0.35">
      <c r="E742" s="101"/>
      <c r="F742" s="38"/>
      <c r="G742" s="28"/>
      <c r="H742" s="28"/>
      <c r="I742" s="28"/>
      <c r="J742" s="28"/>
      <c r="K742" s="28"/>
      <c r="L742" s="28"/>
      <c r="M742" s="28"/>
      <c r="N742" s="2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5"/>
      <c r="AA742" s="146"/>
      <c r="AB742" s="101"/>
      <c r="AC742" s="101"/>
    </row>
    <row r="743" spans="5:32" ht="15" thickBot="1" x14ac:dyDescent="0.4">
      <c r="E743" s="101"/>
      <c r="F743" s="38"/>
      <c r="G743" s="28"/>
      <c r="H743" s="28"/>
      <c r="I743" s="28"/>
      <c r="J743" s="28"/>
      <c r="K743" s="28"/>
      <c r="L743" s="28"/>
      <c r="M743" s="28"/>
      <c r="N743" s="2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01"/>
      <c r="AC743" s="101"/>
    </row>
    <row r="744" spans="5:32" ht="15" thickBot="1" x14ac:dyDescent="0.4">
      <c r="E744" s="147"/>
      <c r="F744" s="213" t="s">
        <v>54</v>
      </c>
      <c r="G744" s="213"/>
      <c r="H744" s="214" t="s">
        <v>55</v>
      </c>
      <c r="I744" s="214"/>
      <c r="J744" s="214"/>
      <c r="K744" s="214"/>
      <c r="L744" s="148">
        <f>COUNTIF(G741:Y741,"&lt;=-2")</f>
        <v>0</v>
      </c>
      <c r="M744" s="215" t="s">
        <v>56</v>
      </c>
      <c r="N744" s="215"/>
      <c r="O744" s="107">
        <f>COUNTIF(G741:Y741,"=0")</f>
        <v>0</v>
      </c>
      <c r="P744" s="198" t="s">
        <v>57</v>
      </c>
      <c r="Q744" s="198"/>
      <c r="R744" s="198"/>
      <c r="S744" s="198"/>
      <c r="T744" s="198"/>
      <c r="U744" s="148">
        <f>COUNTIF(G741:Y741,"=2")</f>
        <v>0</v>
      </c>
      <c r="V744" s="149"/>
      <c r="W744" s="149"/>
      <c r="X744" s="149"/>
      <c r="Y744" s="149"/>
      <c r="Z744" s="150"/>
      <c r="AA744" s="146"/>
      <c r="AB744" s="147"/>
      <c r="AC744" s="147"/>
      <c r="AD744" s="74"/>
      <c r="AE744" s="74"/>
      <c r="AF744" s="74"/>
    </row>
    <row r="745" spans="5:32" ht="15" thickBot="1" x14ac:dyDescent="0.4">
      <c r="E745" s="147"/>
      <c r="F745" s="213"/>
      <c r="G745" s="213"/>
      <c r="H745" s="216" t="s">
        <v>58</v>
      </c>
      <c r="I745" s="216"/>
      <c r="J745" s="216"/>
      <c r="K745" s="216"/>
      <c r="L745" s="151">
        <f>COUNTIF(G741:Y741,"=-1")</f>
        <v>0</v>
      </c>
      <c r="M745" s="217" t="s">
        <v>59</v>
      </c>
      <c r="N745" s="217"/>
      <c r="O745" s="152">
        <f>COUNTIF(G741:Y741,"=1")</f>
        <v>0</v>
      </c>
      <c r="P745" s="198" t="s">
        <v>60</v>
      </c>
      <c r="Q745" s="198"/>
      <c r="R745" s="198"/>
      <c r="S745" s="198"/>
      <c r="T745" s="198"/>
      <c r="U745" s="151">
        <f>COUNTIF(G741:Y741,"&gt;=3")</f>
        <v>18</v>
      </c>
      <c r="V745" s="149"/>
      <c r="W745" s="149"/>
      <c r="X745" s="149"/>
      <c r="Y745" s="149"/>
      <c r="Z745" s="150"/>
      <c r="AA745" s="146"/>
      <c r="AB745" s="147"/>
      <c r="AC745" s="147"/>
      <c r="AD745" s="74"/>
      <c r="AE745" s="74"/>
      <c r="AF745" s="74"/>
    </row>
    <row r="746" spans="5:32" x14ac:dyDescent="0.35">
      <c r="E746" s="147"/>
      <c r="F746" s="153"/>
      <c r="G746" s="153"/>
      <c r="H746" s="199" t="str">
        <f>M744</f>
        <v>Par</v>
      </c>
      <c r="I746" s="199"/>
      <c r="J746" s="28"/>
      <c r="K746" s="28"/>
      <c r="L746" s="28">
        <f>O744</f>
        <v>0</v>
      </c>
      <c r="M746" s="28"/>
      <c r="N746" s="38"/>
      <c r="O746" s="15"/>
      <c r="P746" s="149"/>
      <c r="Q746" s="149"/>
      <c r="R746" s="149"/>
      <c r="S746" s="149"/>
      <c r="T746" s="149"/>
      <c r="U746" s="15"/>
      <c r="V746" s="149"/>
      <c r="W746" s="149"/>
      <c r="X746" s="149"/>
      <c r="Y746" s="149"/>
      <c r="Z746" s="150"/>
      <c r="AA746" s="146"/>
      <c r="AB746" s="147"/>
      <c r="AC746" s="147"/>
      <c r="AD746" s="74"/>
      <c r="AE746" s="74"/>
      <c r="AF746" s="74"/>
    </row>
    <row r="747" spans="5:32" x14ac:dyDescent="0.35">
      <c r="E747" s="147"/>
      <c r="F747" s="153"/>
      <c r="G747" s="153"/>
      <c r="H747" s="200" t="str">
        <f>M745</f>
        <v>Bogey</v>
      </c>
      <c r="I747" s="200"/>
      <c r="J747" s="28"/>
      <c r="K747" s="28"/>
      <c r="L747" s="28">
        <f>O745</f>
        <v>0</v>
      </c>
      <c r="M747" s="28"/>
      <c r="N747" s="38"/>
      <c r="O747" s="15"/>
      <c r="P747" s="149"/>
      <c r="Q747" s="149"/>
      <c r="R747" s="149"/>
      <c r="S747" s="149"/>
      <c r="T747" s="149"/>
      <c r="U747" s="15"/>
      <c r="V747" s="149"/>
      <c r="W747" s="149"/>
      <c r="X747" s="149"/>
      <c r="Y747" s="149"/>
      <c r="Z747" s="150"/>
      <c r="AA747" s="146"/>
      <c r="AB747" s="147"/>
      <c r="AC747" s="147"/>
      <c r="AD747" s="74"/>
      <c r="AE747" s="74"/>
      <c r="AF747" s="74"/>
    </row>
    <row r="748" spans="5:32" x14ac:dyDescent="0.35">
      <c r="E748" s="147"/>
      <c r="F748" s="153"/>
      <c r="G748" s="153"/>
      <c r="H748" s="38" t="str">
        <f>P744</f>
        <v>Double bogey</v>
      </c>
      <c r="I748" s="38"/>
      <c r="J748" s="38"/>
      <c r="K748" s="38"/>
      <c r="L748" s="28">
        <f>U744</f>
        <v>0</v>
      </c>
      <c r="M748" s="28"/>
      <c r="N748" s="38"/>
      <c r="O748" s="15"/>
      <c r="P748" s="149"/>
      <c r="Q748" s="149"/>
      <c r="R748" s="149"/>
      <c r="S748" s="149"/>
      <c r="T748" s="149"/>
      <c r="U748" s="15"/>
      <c r="V748" s="149"/>
      <c r="W748" s="149"/>
      <c r="X748" s="149"/>
      <c r="Y748" s="149"/>
      <c r="Z748" s="150"/>
      <c r="AA748" s="146"/>
      <c r="AB748" s="147"/>
      <c r="AC748" s="147"/>
      <c r="AD748" s="74"/>
      <c r="AE748" s="74"/>
      <c r="AF748" s="74"/>
    </row>
    <row r="749" spans="5:32" x14ac:dyDescent="0.35">
      <c r="E749" s="147"/>
      <c r="F749" s="153"/>
      <c r="G749" s="153"/>
      <c r="H749" s="38" t="str">
        <f>P745</f>
        <v>Triple bogey &amp; plus</v>
      </c>
      <c r="I749" s="38"/>
      <c r="J749" s="38"/>
      <c r="K749" s="38"/>
      <c r="L749" s="28">
        <f>U745</f>
        <v>18</v>
      </c>
      <c r="M749" s="28"/>
      <c r="N749" s="38"/>
      <c r="O749" s="15"/>
      <c r="P749" s="149"/>
      <c r="Q749" s="149"/>
      <c r="R749" s="149"/>
      <c r="S749" s="149"/>
      <c r="T749" s="149"/>
      <c r="U749" s="15"/>
      <c r="V749" s="149"/>
      <c r="W749" s="149"/>
      <c r="X749" s="149"/>
      <c r="Y749" s="149"/>
      <c r="Z749" s="150"/>
      <c r="AA749" s="146"/>
      <c r="AB749" s="147"/>
      <c r="AC749" s="147"/>
      <c r="AD749" s="74"/>
      <c r="AE749" s="74"/>
      <c r="AF749" s="74"/>
    </row>
    <row r="750" spans="5:32" x14ac:dyDescent="0.35">
      <c r="E750" s="147"/>
      <c r="F750" s="153"/>
      <c r="G750" s="153"/>
      <c r="H750" s="38"/>
      <c r="I750" s="38"/>
      <c r="J750" s="38"/>
      <c r="K750" s="38"/>
      <c r="L750" s="28"/>
      <c r="M750" s="38"/>
      <c r="N750" s="38"/>
      <c r="O750" s="15"/>
      <c r="P750" s="149"/>
      <c r="Q750" s="149"/>
      <c r="R750" s="149"/>
      <c r="S750" s="149"/>
      <c r="T750" s="149"/>
      <c r="U750" s="15"/>
      <c r="V750" s="149"/>
      <c r="W750" s="149"/>
      <c r="X750" s="149"/>
      <c r="Y750" s="149"/>
      <c r="Z750" s="150"/>
      <c r="AA750" s="146"/>
      <c r="AB750" s="147"/>
      <c r="AC750" s="147"/>
      <c r="AD750" s="74"/>
      <c r="AE750" s="74"/>
      <c r="AF750" s="74"/>
    </row>
    <row r="751" spans="5:32" x14ac:dyDescent="0.35">
      <c r="E751" s="147"/>
      <c r="F751" s="153"/>
      <c r="G751" s="153"/>
      <c r="H751" s="38"/>
      <c r="I751" s="38"/>
      <c r="J751" s="38"/>
      <c r="K751" s="38"/>
      <c r="L751" s="28"/>
      <c r="M751" s="38"/>
      <c r="N751" s="38"/>
      <c r="O751" s="15"/>
      <c r="P751" s="149"/>
      <c r="Q751" s="149"/>
      <c r="R751" s="149"/>
      <c r="S751" s="149"/>
      <c r="T751" s="149"/>
      <c r="U751" s="15"/>
      <c r="V751" s="149"/>
      <c r="W751" s="149"/>
      <c r="X751" s="149"/>
      <c r="Y751" s="149"/>
      <c r="Z751" s="150"/>
      <c r="AA751" s="146"/>
      <c r="AB751" s="147"/>
      <c r="AC751" s="147"/>
      <c r="AD751" s="74"/>
      <c r="AE751" s="74"/>
      <c r="AF751" s="74"/>
    </row>
    <row r="752" spans="5:32" ht="15" thickBot="1" x14ac:dyDescent="0.4">
      <c r="E752" s="154"/>
      <c r="F752" s="155"/>
      <c r="G752" s="155"/>
      <c r="H752" s="156"/>
      <c r="I752" s="156"/>
      <c r="J752" s="156"/>
      <c r="K752" s="156"/>
      <c r="L752" s="156"/>
      <c r="M752" s="156"/>
      <c r="N752" s="156"/>
      <c r="O752" s="157"/>
      <c r="P752" s="157"/>
      <c r="Q752" s="157"/>
      <c r="R752" s="157"/>
      <c r="S752" s="158"/>
      <c r="T752" s="158"/>
      <c r="U752" s="158"/>
      <c r="V752" s="158"/>
      <c r="W752" s="158"/>
      <c r="X752" s="158"/>
      <c r="Y752" s="158"/>
      <c r="Z752" s="159"/>
      <c r="AA752" s="160"/>
      <c r="AB752" s="154"/>
      <c r="AC752" s="154"/>
      <c r="AD752" s="161"/>
      <c r="AE752" s="161"/>
      <c r="AF752" s="161"/>
    </row>
    <row r="753" spans="5:32" ht="15.5" thickTop="1" thickBot="1" x14ac:dyDescent="0.4"/>
    <row r="754" spans="5:32" x14ac:dyDescent="0.35">
      <c r="E754" s="101"/>
      <c r="F754" s="102" t="s">
        <v>49</v>
      </c>
      <c r="G754" s="196">
        <f>C38</f>
        <v>0</v>
      </c>
      <c r="H754" s="196"/>
      <c r="I754" s="196"/>
      <c r="J754" s="196"/>
      <c r="K754" s="74"/>
      <c r="L754" s="197" t="s">
        <v>2</v>
      </c>
      <c r="M754" s="197"/>
      <c r="N754" s="197"/>
      <c r="O754" s="197" t="s">
        <v>3</v>
      </c>
      <c r="P754" s="197"/>
      <c r="Q754" s="194" t="s">
        <v>50</v>
      </c>
      <c r="R754" s="194"/>
      <c r="S754" s="194"/>
      <c r="T754" s="194"/>
      <c r="U754" s="17"/>
      <c r="V754" s="17"/>
      <c r="Z754" s="81" t="s">
        <v>4</v>
      </c>
      <c r="AA754" s="103">
        <f>$D$3</f>
        <v>0</v>
      </c>
      <c r="AB754" s="101"/>
      <c r="AC754" s="101"/>
    </row>
    <row r="755" spans="5:32" ht="15" thickBot="1" x14ac:dyDescent="0.4">
      <c r="E755" s="101"/>
      <c r="F755" s="104" t="s">
        <v>6</v>
      </c>
      <c r="G755" s="210">
        <f>E38</f>
        <v>20</v>
      </c>
      <c r="H755" s="211"/>
      <c r="I755" s="211"/>
      <c r="J755" s="211"/>
      <c r="K755" s="17"/>
      <c r="L755" s="211">
        <f>$F$3</f>
        <v>133</v>
      </c>
      <c r="M755" s="211"/>
      <c r="N755" s="211"/>
      <c r="O755" s="211">
        <f>$G$3</f>
        <v>68.599999999999994</v>
      </c>
      <c r="P755" s="211"/>
      <c r="Q755" s="212">
        <f>ROUND((G755*(L755/113)+(O755-AA758)),0)</f>
        <v>20</v>
      </c>
      <c r="R755" s="212"/>
      <c r="S755" s="212"/>
      <c r="T755" s="212"/>
      <c r="U755" s="17"/>
      <c r="V755" s="17"/>
      <c r="AA755" s="17"/>
      <c r="AB755" s="101"/>
      <c r="AC755" s="101"/>
    </row>
    <row r="756" spans="5:32" ht="15" thickBot="1" x14ac:dyDescent="0.4">
      <c r="E756" s="101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01"/>
      <c r="AC756" s="101"/>
    </row>
    <row r="757" spans="5:32" ht="15" thickBot="1" x14ac:dyDescent="0.4">
      <c r="E757" s="101"/>
      <c r="F757" s="105" t="s">
        <v>14</v>
      </c>
      <c r="G757" s="106">
        <v>1</v>
      </c>
      <c r="H757" s="106">
        <v>2</v>
      </c>
      <c r="I757" s="106">
        <v>3</v>
      </c>
      <c r="J757" s="106">
        <v>4</v>
      </c>
      <c r="K757" s="106">
        <v>5</v>
      </c>
      <c r="L757" s="106">
        <v>6</v>
      </c>
      <c r="M757" s="106">
        <v>7</v>
      </c>
      <c r="N757" s="106">
        <v>8</v>
      </c>
      <c r="O757" s="107">
        <v>9</v>
      </c>
      <c r="P757" s="36" t="s">
        <v>8</v>
      </c>
      <c r="Q757" s="108">
        <v>10</v>
      </c>
      <c r="R757" s="106">
        <v>11</v>
      </c>
      <c r="S757" s="106">
        <v>12</v>
      </c>
      <c r="T757" s="106">
        <v>13</v>
      </c>
      <c r="U757" s="106">
        <v>14</v>
      </c>
      <c r="V757" s="106">
        <v>15</v>
      </c>
      <c r="W757" s="106">
        <v>16</v>
      </c>
      <c r="X757" s="106">
        <v>17</v>
      </c>
      <c r="Y757" s="107">
        <v>18</v>
      </c>
      <c r="Z757" s="36" t="s">
        <v>9</v>
      </c>
      <c r="AA757" s="37" t="s">
        <v>10</v>
      </c>
      <c r="AB757" s="101"/>
      <c r="AC757" s="101"/>
    </row>
    <row r="758" spans="5:32" x14ac:dyDescent="0.35">
      <c r="E758" s="101"/>
      <c r="F758" s="109" t="s">
        <v>11</v>
      </c>
      <c r="G758" s="110">
        <f>G$7</f>
        <v>4</v>
      </c>
      <c r="H758" s="110">
        <f t="shared" ref="H758:O758" si="421">H$7</f>
        <v>4</v>
      </c>
      <c r="I758" s="110">
        <f t="shared" si="421"/>
        <v>5</v>
      </c>
      <c r="J758" s="110">
        <f t="shared" si="421"/>
        <v>4</v>
      </c>
      <c r="K758" s="110">
        <f t="shared" si="421"/>
        <v>3</v>
      </c>
      <c r="L758" s="110">
        <f t="shared" si="421"/>
        <v>5</v>
      </c>
      <c r="M758" s="110">
        <f t="shared" si="421"/>
        <v>3</v>
      </c>
      <c r="N758" s="110">
        <f t="shared" si="421"/>
        <v>5</v>
      </c>
      <c r="O758" s="110">
        <f t="shared" si="421"/>
        <v>3</v>
      </c>
      <c r="P758" s="111">
        <f>SUM(G758:O758)</f>
        <v>36</v>
      </c>
      <c r="Q758" s="110">
        <f t="shared" ref="Q758:Y758" si="422">Q$7</f>
        <v>4</v>
      </c>
      <c r="R758" s="112">
        <f t="shared" si="422"/>
        <v>4</v>
      </c>
      <c r="S758" s="112">
        <f t="shared" si="422"/>
        <v>3</v>
      </c>
      <c r="T758" s="112">
        <f t="shared" si="422"/>
        <v>5</v>
      </c>
      <c r="U758" s="112">
        <f t="shared" si="422"/>
        <v>3</v>
      </c>
      <c r="V758" s="112">
        <f t="shared" si="422"/>
        <v>4</v>
      </c>
      <c r="W758" s="112">
        <f t="shared" si="422"/>
        <v>4</v>
      </c>
      <c r="X758" s="112">
        <f t="shared" si="422"/>
        <v>5</v>
      </c>
      <c r="Y758" s="113">
        <f t="shared" si="422"/>
        <v>4</v>
      </c>
      <c r="Z758" s="111">
        <f>SUM(Q758:Y758)</f>
        <v>36</v>
      </c>
      <c r="AA758" s="44">
        <f>SUM(P758+Z758)</f>
        <v>72</v>
      </c>
      <c r="AB758" s="101"/>
      <c r="AC758" s="101"/>
    </row>
    <row r="759" spans="5:32" x14ac:dyDescent="0.35">
      <c r="E759" s="101"/>
      <c r="F759" s="114" t="s">
        <v>7</v>
      </c>
      <c r="G759" s="115">
        <f>G$8</f>
        <v>4</v>
      </c>
      <c r="H759" s="115">
        <f t="shared" ref="H759:O759" si="423">H$8</f>
        <v>8</v>
      </c>
      <c r="I759" s="115">
        <f t="shared" si="423"/>
        <v>12</v>
      </c>
      <c r="J759" s="115">
        <f t="shared" si="423"/>
        <v>14</v>
      </c>
      <c r="K759" s="115">
        <f t="shared" si="423"/>
        <v>2</v>
      </c>
      <c r="L759" s="115">
        <f t="shared" si="423"/>
        <v>10</v>
      </c>
      <c r="M759" s="115">
        <f t="shared" si="423"/>
        <v>18</v>
      </c>
      <c r="N759" s="115">
        <f t="shared" si="423"/>
        <v>16</v>
      </c>
      <c r="O759" s="116">
        <f t="shared" si="423"/>
        <v>6</v>
      </c>
      <c r="P759" s="117"/>
      <c r="Q759" s="118">
        <f t="shared" ref="Q759:Y759" si="424">Q$8</f>
        <v>1</v>
      </c>
      <c r="R759" s="119">
        <f t="shared" si="424"/>
        <v>9</v>
      </c>
      <c r="S759" s="119">
        <f t="shared" si="424"/>
        <v>11</v>
      </c>
      <c r="T759" s="119">
        <f t="shared" si="424"/>
        <v>5</v>
      </c>
      <c r="U759" s="119">
        <f t="shared" si="424"/>
        <v>17</v>
      </c>
      <c r="V759" s="119">
        <f t="shared" si="424"/>
        <v>15</v>
      </c>
      <c r="W759" s="119">
        <f t="shared" si="424"/>
        <v>3</v>
      </c>
      <c r="X759" s="119">
        <f t="shared" si="424"/>
        <v>13</v>
      </c>
      <c r="Y759" s="116">
        <f t="shared" si="424"/>
        <v>7</v>
      </c>
      <c r="Z759" s="117"/>
      <c r="AA759" s="120"/>
      <c r="AB759" s="101"/>
      <c r="AC759" s="101"/>
    </row>
    <row r="760" spans="5:32" ht="15" thickBot="1" x14ac:dyDescent="0.4">
      <c r="E760" s="101"/>
      <c r="F760" s="121" t="s">
        <v>50</v>
      </c>
      <c r="G760" s="122">
        <f>IF($Q755&lt;=18,IF(G759&lt;=$Q755,1,0),IF($Q755&lt;=36,IF(G759&lt;=($Q755-18),2,1),IF($Q755&gt;36,IF(G759&lt;=($Q755-36),3,2))))</f>
        <v>1</v>
      </c>
      <c r="H760" s="122">
        <f t="shared" ref="H760:O760" si="425">IF($Q755&lt;=18,IF(H759&lt;=$Q755,1,0),IF($Q755&lt;=36,IF(H759&lt;=($Q755-18),2,1),IF($Q755&gt;36,IF(H759&lt;=($Q755-36),3,2))))</f>
        <v>1</v>
      </c>
      <c r="I760" s="122">
        <f t="shared" si="425"/>
        <v>1</v>
      </c>
      <c r="J760" s="122">
        <f t="shared" si="425"/>
        <v>1</v>
      </c>
      <c r="K760" s="122">
        <f t="shared" si="425"/>
        <v>2</v>
      </c>
      <c r="L760" s="122">
        <f t="shared" si="425"/>
        <v>1</v>
      </c>
      <c r="M760" s="122">
        <f t="shared" si="425"/>
        <v>1</v>
      </c>
      <c r="N760" s="122">
        <f t="shared" si="425"/>
        <v>1</v>
      </c>
      <c r="O760" s="123">
        <f t="shared" si="425"/>
        <v>1</v>
      </c>
      <c r="P760" s="124">
        <f>SUM(G760:O760)</f>
        <v>10</v>
      </c>
      <c r="Q760" s="123">
        <f t="shared" ref="Q760:Y760" si="426">IF($Q755&lt;=18,IF(Q759&lt;=$Q755,1,0),IF($Q755&lt;=36,IF(Q759&lt;=($Q755-18),2,1),IF($Q755&gt;36,IF(Q759&lt;=($Q755-36),3,2))))</f>
        <v>2</v>
      </c>
      <c r="R760" s="123">
        <f t="shared" si="426"/>
        <v>1</v>
      </c>
      <c r="S760" s="123">
        <f t="shared" si="426"/>
        <v>1</v>
      </c>
      <c r="T760" s="123">
        <f t="shared" si="426"/>
        <v>1</v>
      </c>
      <c r="U760" s="123">
        <f t="shared" si="426"/>
        <v>1</v>
      </c>
      <c r="V760" s="123">
        <f t="shared" si="426"/>
        <v>1</v>
      </c>
      <c r="W760" s="123">
        <f t="shared" si="426"/>
        <v>1</v>
      </c>
      <c r="X760" s="123">
        <f t="shared" si="426"/>
        <v>1</v>
      </c>
      <c r="Y760" s="123">
        <f t="shared" si="426"/>
        <v>1</v>
      </c>
      <c r="Z760" s="125">
        <f>SUM(Q760:Y760)</f>
        <v>10</v>
      </c>
      <c r="AA760" s="126">
        <f>P760+Z760</f>
        <v>20</v>
      </c>
      <c r="AB760" s="101"/>
      <c r="AC760" s="101"/>
    </row>
    <row r="761" spans="5:32" x14ac:dyDescent="0.35">
      <c r="E761" s="101"/>
      <c r="F761" s="127" t="s">
        <v>51</v>
      </c>
      <c r="G761" s="128">
        <f t="shared" ref="G761:O761" si="427">G38</f>
        <v>10</v>
      </c>
      <c r="H761" s="128">
        <f t="shared" si="427"/>
        <v>10</v>
      </c>
      <c r="I761" s="128">
        <f t="shared" si="427"/>
        <v>10</v>
      </c>
      <c r="J761" s="128">
        <f t="shared" si="427"/>
        <v>10</v>
      </c>
      <c r="K761" s="128">
        <f t="shared" si="427"/>
        <v>10</v>
      </c>
      <c r="L761" s="128">
        <f t="shared" si="427"/>
        <v>10</v>
      </c>
      <c r="M761" s="128">
        <f t="shared" si="427"/>
        <v>10</v>
      </c>
      <c r="N761" s="128">
        <f t="shared" si="427"/>
        <v>10</v>
      </c>
      <c r="O761" s="128">
        <f t="shared" si="427"/>
        <v>10</v>
      </c>
      <c r="P761" s="129">
        <f>SUM(G761:O761)</f>
        <v>90</v>
      </c>
      <c r="Q761" s="130">
        <f t="shared" ref="Q761:Y761" si="428">Q38</f>
        <v>10</v>
      </c>
      <c r="R761" s="128">
        <f t="shared" si="428"/>
        <v>10</v>
      </c>
      <c r="S761" s="128">
        <f t="shared" si="428"/>
        <v>10</v>
      </c>
      <c r="T761" s="128">
        <f t="shared" si="428"/>
        <v>10</v>
      </c>
      <c r="U761" s="128">
        <f t="shared" si="428"/>
        <v>10</v>
      </c>
      <c r="V761" s="128">
        <f t="shared" si="428"/>
        <v>10</v>
      </c>
      <c r="W761" s="128">
        <f t="shared" si="428"/>
        <v>10</v>
      </c>
      <c r="X761" s="128">
        <f t="shared" si="428"/>
        <v>10</v>
      </c>
      <c r="Y761" s="131">
        <f t="shared" si="428"/>
        <v>10</v>
      </c>
      <c r="Z761" s="129">
        <f>SUM(Q761:Y761)</f>
        <v>90</v>
      </c>
      <c r="AA761" s="132">
        <f>P761+Z761</f>
        <v>180</v>
      </c>
      <c r="AB761" s="101"/>
      <c r="AC761" s="101"/>
    </row>
    <row r="762" spans="5:32" x14ac:dyDescent="0.35">
      <c r="E762" s="101"/>
      <c r="F762" s="133" t="s">
        <v>52</v>
      </c>
      <c r="G762" s="134">
        <f>IF(G761-G758=-1,3+G760)+IF(G761-G758=0,2+G760)+IF(G761-G758=1,1+G760)+IF(G761-G758=2,G760)+IF(G761-G758=3,IF(G760-1&gt;0,G760-1,0))+IF(G761-G758=4,IF(G760-2&gt;0,G760-2,0))</f>
        <v>0</v>
      </c>
      <c r="H762" s="134">
        <f t="shared" ref="H762:O762" si="429">IF(H761-H758=-1,3+H760)+IF(H761-H758=0,2+H760)+IF(H761-H758=1,1+H760)+IF(H761-H758=2,H760)+IF(H761-H758=3,IF(H760-1&gt;0,H760-1,0))+IF(H761-H758=4,IF(H760-2&gt;0,H760-2,0))</f>
        <v>0</v>
      </c>
      <c r="I762" s="134">
        <f t="shared" si="429"/>
        <v>0</v>
      </c>
      <c r="J762" s="134">
        <f t="shared" si="429"/>
        <v>0</v>
      </c>
      <c r="K762" s="134">
        <f t="shared" si="429"/>
        <v>0</v>
      </c>
      <c r="L762" s="134">
        <f t="shared" si="429"/>
        <v>0</v>
      </c>
      <c r="M762" s="134">
        <f t="shared" si="429"/>
        <v>0</v>
      </c>
      <c r="N762" s="134">
        <f t="shared" si="429"/>
        <v>0</v>
      </c>
      <c r="O762" s="135">
        <f t="shared" si="429"/>
        <v>0</v>
      </c>
      <c r="P762" s="136">
        <f>SUM(G762:O762)</f>
        <v>0</v>
      </c>
      <c r="Q762" s="137">
        <f t="shared" ref="Q762:Y762" si="430">IF(Q761-Q758=-1,3+Q760)+IF(Q761-Q758=0,2+Q760)+IF(Q761-Q758=1,1+Q760)+IF(Q761-Q758=2,Q760)+IF(Q761-Q758=3,IF(Q760-1&gt;0,Q760-1,0))+IF(Q761-Q758=4,IF(Q760-2&gt;0,Q760-2,0))</f>
        <v>0</v>
      </c>
      <c r="R762" s="138">
        <f t="shared" si="430"/>
        <v>0</v>
      </c>
      <c r="S762" s="138">
        <f t="shared" si="430"/>
        <v>0</v>
      </c>
      <c r="T762" s="138">
        <f t="shared" si="430"/>
        <v>0</v>
      </c>
      <c r="U762" s="138">
        <f t="shared" si="430"/>
        <v>0</v>
      </c>
      <c r="V762" s="138">
        <f t="shared" si="430"/>
        <v>0</v>
      </c>
      <c r="W762" s="138">
        <f t="shared" si="430"/>
        <v>0</v>
      </c>
      <c r="X762" s="138">
        <f t="shared" si="430"/>
        <v>0</v>
      </c>
      <c r="Y762" s="135">
        <f t="shared" si="430"/>
        <v>0</v>
      </c>
      <c r="Z762" s="136">
        <f>SUM(Q762:Y762)</f>
        <v>0</v>
      </c>
      <c r="AA762" s="139">
        <f>P762+Z762</f>
        <v>0</v>
      </c>
      <c r="AB762" s="101"/>
      <c r="AC762" s="101"/>
    </row>
    <row r="763" spans="5:32" ht="15" thickBot="1" x14ac:dyDescent="0.4">
      <c r="E763" s="101"/>
      <c r="F763" s="140" t="s">
        <v>53</v>
      </c>
      <c r="G763" s="141">
        <f t="shared" ref="G763:O763" si="431">IF(G761-G758=-2,4)+IF(G761-G758=-1,3)+IF(G761-G758=0,2)+IF(G761-G758=1,1)+IF(G761-G758&gt;2,0)</f>
        <v>0</v>
      </c>
      <c r="H763" s="141">
        <f t="shared" si="431"/>
        <v>0</v>
      </c>
      <c r="I763" s="141">
        <f t="shared" si="431"/>
        <v>0</v>
      </c>
      <c r="J763" s="141">
        <f t="shared" si="431"/>
        <v>0</v>
      </c>
      <c r="K763" s="141">
        <f t="shared" si="431"/>
        <v>0</v>
      </c>
      <c r="L763" s="141">
        <f t="shared" si="431"/>
        <v>0</v>
      </c>
      <c r="M763" s="141">
        <f t="shared" si="431"/>
        <v>0</v>
      </c>
      <c r="N763" s="141">
        <f t="shared" si="431"/>
        <v>0</v>
      </c>
      <c r="O763" s="142">
        <f t="shared" si="431"/>
        <v>0</v>
      </c>
      <c r="P763" s="143">
        <f>SUM(G763:O763)</f>
        <v>0</v>
      </c>
      <c r="Q763" s="142">
        <f t="shared" ref="Q763:Y763" si="432">IF(Q761-Q758=-2,4)+IF(Q761-Q758=-1,3)+IF(Q761-Q758=0,2)+IF(Q761-Q758=1,1)+IF(Q761-Q758&gt;2,0)</f>
        <v>0</v>
      </c>
      <c r="R763" s="142">
        <f t="shared" si="432"/>
        <v>0</v>
      </c>
      <c r="S763" s="142">
        <f t="shared" si="432"/>
        <v>0</v>
      </c>
      <c r="T763" s="142">
        <f t="shared" si="432"/>
        <v>0</v>
      </c>
      <c r="U763" s="142">
        <f t="shared" si="432"/>
        <v>0</v>
      </c>
      <c r="V763" s="142">
        <f t="shared" si="432"/>
        <v>0</v>
      </c>
      <c r="W763" s="142">
        <f t="shared" si="432"/>
        <v>0</v>
      </c>
      <c r="X763" s="142">
        <f t="shared" si="432"/>
        <v>0</v>
      </c>
      <c r="Y763" s="142">
        <f t="shared" si="432"/>
        <v>0</v>
      </c>
      <c r="Z763" s="143">
        <f>SUM(Q763:Y763)</f>
        <v>0</v>
      </c>
      <c r="AA763" s="144">
        <f>P763+Z763</f>
        <v>0</v>
      </c>
      <c r="AB763" s="101"/>
      <c r="AC763" s="101"/>
    </row>
    <row r="764" spans="5:32" x14ac:dyDescent="0.35">
      <c r="E764" s="101"/>
      <c r="F764" s="38"/>
      <c r="G764" s="28">
        <f>G761-G758</f>
        <v>6</v>
      </c>
      <c r="H764" s="28">
        <f t="shared" ref="H764:O764" si="433">H761-H758</f>
        <v>6</v>
      </c>
      <c r="I764" s="28">
        <f t="shared" si="433"/>
        <v>5</v>
      </c>
      <c r="J764" s="28">
        <f t="shared" si="433"/>
        <v>6</v>
      </c>
      <c r="K764" s="28">
        <f t="shared" si="433"/>
        <v>7</v>
      </c>
      <c r="L764" s="28">
        <f t="shared" si="433"/>
        <v>5</v>
      </c>
      <c r="M764" s="28">
        <f t="shared" si="433"/>
        <v>7</v>
      </c>
      <c r="N764" s="28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5"/>
      <c r="AA764" s="146"/>
      <c r="AB764" s="101"/>
      <c r="AC764" s="101"/>
    </row>
    <row r="765" spans="5:32" x14ac:dyDescent="0.35">
      <c r="E765" s="101"/>
      <c r="F765" s="38"/>
      <c r="G765" s="28"/>
      <c r="H765" s="28"/>
      <c r="I765" s="28"/>
      <c r="J765" s="28"/>
      <c r="K765" s="28"/>
      <c r="L765" s="28"/>
      <c r="M765" s="28"/>
      <c r="N765" s="2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5"/>
      <c r="AA765" s="146"/>
      <c r="AB765" s="101"/>
      <c r="AC765" s="101"/>
    </row>
    <row r="766" spans="5:32" ht="15" thickBot="1" x14ac:dyDescent="0.4">
      <c r="E766" s="101"/>
      <c r="F766" s="38"/>
      <c r="G766" s="28"/>
      <c r="H766" s="28"/>
      <c r="I766" s="28"/>
      <c r="J766" s="28"/>
      <c r="K766" s="28"/>
      <c r="L766" s="28"/>
      <c r="M766" s="28"/>
      <c r="N766" s="28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01"/>
      <c r="AC766" s="101"/>
    </row>
    <row r="767" spans="5:32" ht="15" thickBot="1" x14ac:dyDescent="0.4">
      <c r="E767" s="147"/>
      <c r="F767" s="213" t="s">
        <v>54</v>
      </c>
      <c r="G767" s="213"/>
      <c r="H767" s="214" t="s">
        <v>55</v>
      </c>
      <c r="I767" s="214"/>
      <c r="J767" s="214"/>
      <c r="K767" s="214"/>
      <c r="L767" s="148">
        <f>COUNTIF(G764:Y764,"&lt;=-2")</f>
        <v>0</v>
      </c>
      <c r="M767" s="215" t="s">
        <v>56</v>
      </c>
      <c r="N767" s="215"/>
      <c r="O767" s="107">
        <f>COUNTIF(G764:Y764,"=0")</f>
        <v>0</v>
      </c>
      <c r="P767" s="198" t="s">
        <v>57</v>
      </c>
      <c r="Q767" s="198"/>
      <c r="R767" s="198"/>
      <c r="S767" s="198"/>
      <c r="T767" s="198"/>
      <c r="U767" s="148">
        <f>COUNTIF(G764:Y764,"=2")</f>
        <v>0</v>
      </c>
      <c r="V767" s="149"/>
      <c r="W767" s="149"/>
      <c r="X767" s="149"/>
      <c r="Y767" s="149"/>
      <c r="Z767" s="150"/>
      <c r="AA767" s="146"/>
      <c r="AB767" s="147"/>
      <c r="AC767" s="147"/>
      <c r="AD767" s="74"/>
      <c r="AE767" s="74"/>
      <c r="AF767" s="74"/>
    </row>
    <row r="768" spans="5:32" ht="15" thickBot="1" x14ac:dyDescent="0.4">
      <c r="E768" s="147"/>
      <c r="F768" s="213"/>
      <c r="G768" s="213"/>
      <c r="H768" s="216" t="s">
        <v>58</v>
      </c>
      <c r="I768" s="216"/>
      <c r="J768" s="216"/>
      <c r="K768" s="216"/>
      <c r="L768" s="151">
        <f>COUNTIF(G764:Y764,"=-1")</f>
        <v>0</v>
      </c>
      <c r="M768" s="217" t="s">
        <v>59</v>
      </c>
      <c r="N768" s="217"/>
      <c r="O768" s="152">
        <f>COUNTIF(G764:Y764,"=1")</f>
        <v>0</v>
      </c>
      <c r="P768" s="198" t="s">
        <v>60</v>
      </c>
      <c r="Q768" s="198"/>
      <c r="R768" s="198"/>
      <c r="S768" s="198"/>
      <c r="T768" s="198"/>
      <c r="U768" s="151">
        <f>COUNTIF(G764:Y764,"&gt;=3")</f>
        <v>18</v>
      </c>
      <c r="V768" s="149"/>
      <c r="W768" s="149"/>
      <c r="X768" s="149"/>
      <c r="Y768" s="149"/>
      <c r="Z768" s="150"/>
      <c r="AA768" s="146"/>
      <c r="AB768" s="147"/>
      <c r="AC768" s="147"/>
      <c r="AD768" s="74"/>
      <c r="AE768" s="74"/>
      <c r="AF768" s="74"/>
    </row>
    <row r="769" spans="5:32" x14ac:dyDescent="0.35">
      <c r="E769" s="147"/>
      <c r="F769" s="153"/>
      <c r="G769" s="153"/>
      <c r="H769" s="199" t="str">
        <f>M767</f>
        <v>Par</v>
      </c>
      <c r="I769" s="199"/>
      <c r="J769" s="28"/>
      <c r="K769" s="28"/>
      <c r="L769" s="28">
        <f>O767</f>
        <v>0</v>
      </c>
      <c r="M769" s="28"/>
      <c r="N769" s="38"/>
      <c r="O769" s="15"/>
      <c r="P769" s="149"/>
      <c r="Q769" s="149"/>
      <c r="R769" s="149"/>
      <c r="S769" s="149"/>
      <c r="T769" s="149"/>
      <c r="U769" s="15"/>
      <c r="V769" s="149"/>
      <c r="W769" s="149"/>
      <c r="X769" s="149"/>
      <c r="Y769" s="149"/>
      <c r="Z769" s="150"/>
      <c r="AA769" s="146"/>
      <c r="AB769" s="147"/>
      <c r="AC769" s="147"/>
      <c r="AD769" s="74"/>
      <c r="AE769" s="74"/>
      <c r="AF769" s="74"/>
    </row>
    <row r="770" spans="5:32" x14ac:dyDescent="0.35">
      <c r="E770" s="147"/>
      <c r="F770" s="153"/>
      <c r="G770" s="153"/>
      <c r="H770" s="200" t="str">
        <f>M768</f>
        <v>Bogey</v>
      </c>
      <c r="I770" s="200"/>
      <c r="J770" s="28"/>
      <c r="K770" s="28"/>
      <c r="L770" s="28">
        <f>O768</f>
        <v>0</v>
      </c>
      <c r="M770" s="28"/>
      <c r="N770" s="38"/>
      <c r="O770" s="15"/>
      <c r="P770" s="149"/>
      <c r="Q770" s="149"/>
      <c r="R770" s="149"/>
      <c r="S770" s="149"/>
      <c r="T770" s="149"/>
      <c r="U770" s="15"/>
      <c r="V770" s="149"/>
      <c r="W770" s="149"/>
      <c r="X770" s="149"/>
      <c r="Y770" s="149"/>
      <c r="Z770" s="150"/>
      <c r="AA770" s="146"/>
      <c r="AB770" s="147"/>
      <c r="AC770" s="147"/>
      <c r="AD770" s="74"/>
      <c r="AE770" s="74"/>
      <c r="AF770" s="74"/>
    </row>
    <row r="771" spans="5:32" x14ac:dyDescent="0.35">
      <c r="E771" s="147"/>
      <c r="F771" s="153"/>
      <c r="G771" s="153"/>
      <c r="H771" s="38" t="str">
        <f>P767</f>
        <v>Double bogey</v>
      </c>
      <c r="I771" s="38"/>
      <c r="J771" s="38"/>
      <c r="K771" s="38"/>
      <c r="L771" s="28">
        <f>U767</f>
        <v>0</v>
      </c>
      <c r="M771" s="28"/>
      <c r="N771" s="38"/>
      <c r="O771" s="15"/>
      <c r="P771" s="149"/>
      <c r="Q771" s="149"/>
      <c r="R771" s="149"/>
      <c r="S771" s="149"/>
      <c r="T771" s="149"/>
      <c r="U771" s="15"/>
      <c r="V771" s="149"/>
      <c r="W771" s="149"/>
      <c r="X771" s="149"/>
      <c r="Y771" s="149"/>
      <c r="Z771" s="150"/>
      <c r="AA771" s="146"/>
      <c r="AB771" s="147"/>
      <c r="AC771" s="147"/>
      <c r="AD771" s="74"/>
      <c r="AE771" s="74"/>
      <c r="AF771" s="74"/>
    </row>
    <row r="772" spans="5:32" x14ac:dyDescent="0.35">
      <c r="E772" s="147"/>
      <c r="F772" s="153"/>
      <c r="G772" s="153"/>
      <c r="H772" s="38" t="str">
        <f>P768</f>
        <v>Triple bogey &amp; plus</v>
      </c>
      <c r="I772" s="38"/>
      <c r="J772" s="38"/>
      <c r="K772" s="38"/>
      <c r="L772" s="28">
        <f>U768</f>
        <v>18</v>
      </c>
      <c r="M772" s="28"/>
      <c r="N772" s="38"/>
      <c r="O772" s="15"/>
      <c r="P772" s="149"/>
      <c r="Q772" s="149"/>
      <c r="R772" s="149"/>
      <c r="S772" s="149"/>
      <c r="T772" s="149"/>
      <c r="U772" s="15"/>
      <c r="V772" s="149"/>
      <c r="W772" s="149"/>
      <c r="X772" s="149"/>
      <c r="Y772" s="149"/>
      <c r="Z772" s="150"/>
      <c r="AA772" s="146"/>
      <c r="AB772" s="147"/>
      <c r="AC772" s="147"/>
      <c r="AD772" s="74"/>
      <c r="AE772" s="74"/>
      <c r="AF772" s="74"/>
    </row>
    <row r="773" spans="5:32" x14ac:dyDescent="0.35">
      <c r="E773" s="147"/>
      <c r="F773" s="153"/>
      <c r="G773" s="153"/>
      <c r="H773" s="38"/>
      <c r="I773" s="38"/>
      <c r="J773" s="38"/>
      <c r="K773" s="38"/>
      <c r="L773" s="28"/>
      <c r="M773" s="38"/>
      <c r="N773" s="38"/>
      <c r="O773" s="15"/>
      <c r="P773" s="149"/>
      <c r="Q773" s="149"/>
      <c r="R773" s="149"/>
      <c r="S773" s="149"/>
      <c r="T773" s="149"/>
      <c r="U773" s="15"/>
      <c r="V773" s="149"/>
      <c r="W773" s="149"/>
      <c r="X773" s="149"/>
      <c r="Y773" s="149"/>
      <c r="Z773" s="150"/>
      <c r="AA773" s="146"/>
      <c r="AB773" s="147"/>
      <c r="AC773" s="147"/>
      <c r="AD773" s="74"/>
      <c r="AE773" s="74"/>
      <c r="AF773" s="74"/>
    </row>
    <row r="774" spans="5:32" x14ac:dyDescent="0.35">
      <c r="E774" s="147"/>
      <c r="F774" s="153"/>
      <c r="G774" s="153"/>
      <c r="H774" s="38"/>
      <c r="I774" s="38"/>
      <c r="J774" s="38"/>
      <c r="K774" s="38"/>
      <c r="L774" s="28"/>
      <c r="M774" s="38"/>
      <c r="N774" s="38"/>
      <c r="O774" s="15"/>
      <c r="P774" s="149"/>
      <c r="Q774" s="149"/>
      <c r="R774" s="149"/>
      <c r="S774" s="149"/>
      <c r="T774" s="149"/>
      <c r="U774" s="15"/>
      <c r="V774" s="149"/>
      <c r="W774" s="149"/>
      <c r="X774" s="149"/>
      <c r="Y774" s="149"/>
      <c r="Z774" s="150"/>
      <c r="AA774" s="146"/>
      <c r="AB774" s="147"/>
      <c r="AC774" s="147"/>
      <c r="AD774" s="74"/>
      <c r="AE774" s="74"/>
      <c r="AF774" s="74"/>
    </row>
    <row r="775" spans="5:32" ht="15" thickBot="1" x14ac:dyDescent="0.4">
      <c r="E775" s="154"/>
      <c r="F775" s="155"/>
      <c r="G775" s="155"/>
      <c r="H775" s="156"/>
      <c r="I775" s="156"/>
      <c r="J775" s="156"/>
      <c r="K775" s="156"/>
      <c r="L775" s="156"/>
      <c r="M775" s="156"/>
      <c r="N775" s="156"/>
      <c r="O775" s="157"/>
      <c r="P775" s="157"/>
      <c r="Q775" s="157"/>
      <c r="R775" s="157"/>
      <c r="S775" s="158"/>
      <c r="T775" s="158"/>
      <c r="U775" s="158"/>
      <c r="V775" s="158"/>
      <c r="W775" s="158"/>
      <c r="X775" s="158"/>
      <c r="Y775" s="158"/>
      <c r="Z775" s="159"/>
      <c r="AA775" s="160"/>
      <c r="AB775" s="154"/>
      <c r="AC775" s="154"/>
      <c r="AD775" s="161"/>
      <c r="AE775" s="161"/>
      <c r="AF775" s="161"/>
    </row>
    <row r="776" spans="5:32" ht="15" thickTop="1" x14ac:dyDescent="0.35"/>
  </sheetData>
  <mergeCells count="642"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6631E3D18DDE47B0ACE5F17222AEE0" ma:contentTypeVersion="14" ma:contentTypeDescription="Create a new document." ma:contentTypeScope="" ma:versionID="c760b666552fa75b5e7ecad536520289">
  <xsd:schema xmlns:xsd="http://www.w3.org/2001/XMLSchema" xmlns:xs="http://www.w3.org/2001/XMLSchema" xmlns:p="http://schemas.microsoft.com/office/2006/metadata/properties" xmlns:ns3="05962865-84e7-4636-898e-3fe5f29db9fc" xmlns:ns4="bb481dd7-60e1-4f35-afa5-9be36d617576" targetNamespace="http://schemas.microsoft.com/office/2006/metadata/properties" ma:root="true" ma:fieldsID="ee437aa3c90bd83bf00f82f36c09d006" ns3:_="" ns4:_="">
    <xsd:import namespace="05962865-84e7-4636-898e-3fe5f29db9fc"/>
    <xsd:import namespace="bb481dd7-60e1-4f35-afa5-9be36d61757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962865-84e7-4636-898e-3fe5f29db9f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481dd7-60e1-4f35-afa5-9be36d617576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05856A-1E71-475B-9F68-3246C27FEA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962865-84e7-4636-898e-3fe5f29db9fc"/>
    <ds:schemaRef ds:uri="bb481dd7-60e1-4f35-afa5-9be36d6175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F5FBBB-20C1-454B-B330-17F6CC53B603}">
  <ds:schemaRefs>
    <ds:schemaRef ds:uri="http://purl.org/dc/elements/1.1/"/>
    <ds:schemaRef ds:uri="http://schemas.microsoft.com/office/2006/metadata/properties"/>
    <ds:schemaRef ds:uri="bb481dd7-60e1-4f35-afa5-9be36d61757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5962865-84e7-4636-898e-3fe5f29db9f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8FD6435-9C19-4B5C-945B-B1DB7E4503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Mode d'emploi</vt:lpstr>
      <vt:lpstr>Général</vt:lpstr>
      <vt:lpstr>Bourges 05-03</vt:lpstr>
      <vt:lpstr>Cheverny 26-03</vt:lpstr>
      <vt:lpstr>sortie (3)</vt:lpstr>
      <vt:lpstr>sortie (4)</vt:lpstr>
      <vt:lpstr>sortie (5)</vt:lpstr>
      <vt:lpstr>sortie (6)</vt:lpstr>
      <vt:lpstr>sortie (7)</vt:lpstr>
      <vt:lpstr>sortie (8)</vt:lpstr>
      <vt:lpstr>sortie (9)</vt:lpstr>
      <vt:lpstr>sortie (10)</vt:lpstr>
      <vt:lpstr>Allocation Points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Maitre, Benoit</dc:creator>
  <cp:lastModifiedBy>Vialleton, Loic</cp:lastModifiedBy>
  <dcterms:created xsi:type="dcterms:W3CDTF">2022-03-09T09:10:22Z</dcterms:created>
  <dcterms:modified xsi:type="dcterms:W3CDTF">2022-03-29T07:02:01Z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0x010100156631E3D18DDE47B0ACE5F17222AEE0</vt:lpwstr>
  </property>
</Properties>
</file>